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20370" windowHeight="11970" activeTab="0"/>
  </bookViews>
  <sheets>
    <sheet name="Rekapitulace" sheetId="1" r:id="rId1"/>
    <sheet name="A. kacení+ošetření" sheetId="2" r:id="rId2"/>
    <sheet name="B. travníky" sheetId="3" r:id="rId3"/>
    <sheet name="C. výsadba " sheetId="4" r:id="rId4"/>
  </sheets>
  <definedNames>
    <definedName name="_xlnm.Print_Titles" localSheetId="1">'A. kacení+ošetření'!$4:$4</definedName>
    <definedName name="_xlnm.Print_Titles" localSheetId="2">'B. travníky'!$4:$4</definedName>
    <definedName name="_xlnm.Print_Titles" localSheetId="3">'C. výsadba '!$4:$4</definedName>
  </definedNames>
  <calcPr fullCalcOnLoad="1"/>
</workbook>
</file>

<file path=xl/sharedStrings.xml><?xml version="1.0" encoding="utf-8"?>
<sst xmlns="http://schemas.openxmlformats.org/spreadsheetml/2006/main" count="544" uniqueCount="367">
  <si>
    <t>ks</t>
  </si>
  <si>
    <t>m.j.</t>
  </si>
  <si>
    <t>počet m.j.</t>
  </si>
  <si>
    <t>část</t>
  </si>
  <si>
    <t>položka</t>
  </si>
  <si>
    <t>název položky</t>
  </si>
  <si>
    <t>t</t>
  </si>
  <si>
    <t>Kč/m.j.</t>
  </si>
  <si>
    <t>celkem Kč</t>
  </si>
  <si>
    <t>DPH 21%</t>
  </si>
  <si>
    <r>
      <t>m</t>
    </r>
    <r>
      <rPr>
        <vertAlign val="superscript"/>
        <sz val="10"/>
        <rFont val="Arial Narrow"/>
        <family val="2"/>
      </rPr>
      <t>2</t>
    </r>
  </si>
  <si>
    <t>MAT</t>
  </si>
  <si>
    <t>183 40-3153</t>
  </si>
  <si>
    <t>R - položka</t>
  </si>
  <si>
    <t>R-položka</t>
  </si>
  <si>
    <t>183 11-1111</t>
  </si>
  <si>
    <t>183 21-1322</t>
  </si>
  <si>
    <t>Výsadba trvalek hrnkovaných o průměru květináče do 120 mm se zalitím</t>
  </si>
  <si>
    <t>183 21-1313</t>
  </si>
  <si>
    <r>
      <t>m</t>
    </r>
    <r>
      <rPr>
        <vertAlign val="superscript"/>
        <sz val="9"/>
        <color indexed="8"/>
        <rFont val="Arial"/>
        <family val="2"/>
      </rPr>
      <t>2</t>
    </r>
  </si>
  <si>
    <t>část A.</t>
  </si>
  <si>
    <t>část B.</t>
  </si>
  <si>
    <t>183 11-1112</t>
  </si>
  <si>
    <t>A1.1</t>
  </si>
  <si>
    <t>A1.2</t>
  </si>
  <si>
    <t>A1.3</t>
  </si>
  <si>
    <t>A1.4</t>
  </si>
  <si>
    <t>A1.5</t>
  </si>
  <si>
    <t>A2.1</t>
  </si>
  <si>
    <t>ČÁST:</t>
  </si>
  <si>
    <t>A1.</t>
  </si>
  <si>
    <t>A2.</t>
  </si>
  <si>
    <t>SESTAVIL:</t>
  </si>
  <si>
    <t>B1.</t>
  </si>
  <si>
    <t>B2.</t>
  </si>
  <si>
    <t>B1.1</t>
  </si>
  <si>
    <t>B1.2</t>
  </si>
  <si>
    <t>184 91-1421</t>
  </si>
  <si>
    <t>184 21-5412</t>
  </si>
  <si>
    <t>RMAT</t>
  </si>
  <si>
    <t>Srovnávací (komparativní) řez stromů</t>
  </si>
  <si>
    <t>V cenách rostlinného materiálu bude započtena doprava na dodávku rostlin.</t>
  </si>
  <si>
    <t>Město Louny, Mírové náměstí 35, 440 23  Louny</t>
  </si>
  <si>
    <t>A1.6</t>
  </si>
  <si>
    <t>A2.2</t>
  </si>
  <si>
    <t>183 10-1221</t>
  </si>
  <si>
    <t>184 10-2115</t>
  </si>
  <si>
    <r>
      <t>Hloubení jamek pro vysazování rostlin s výměnou půdy 50% do 1 m</t>
    </r>
    <r>
      <rPr>
        <vertAlign val="superscript"/>
        <sz val="9"/>
        <color indexed="8"/>
        <rFont val="Arial"/>
        <family val="2"/>
      </rPr>
      <t>3</t>
    </r>
    <r>
      <rPr>
        <sz val="9"/>
        <color indexed="8"/>
        <rFont val="Arial"/>
        <family val="2"/>
      </rPr>
      <t xml:space="preserve"> </t>
    </r>
    <r>
      <rPr>
        <sz val="9"/>
        <color indexed="8"/>
        <rFont val="Calibri"/>
        <family val="2"/>
      </rPr>
      <t>v rovině (stromy)</t>
    </r>
  </si>
  <si>
    <t>Výsadba dřeviny s balem ø do 600mm se zalitím, rovina (stromy)</t>
  </si>
  <si>
    <t>184 21-5133</t>
  </si>
  <si>
    <t>m</t>
  </si>
  <si>
    <t>kotvící úvazky 3ks/ strom, popruhy syntetická tkanina š.25mm (2m/ strom)</t>
  </si>
  <si>
    <t xml:space="preserve">Očištění kmene + aplikace speciálního ochranného nátěru kmene Arboflex vč. dodávky </t>
  </si>
  <si>
    <t>Zhotovení závlahové mísy stromů ø 1m, rovina</t>
  </si>
  <si>
    <r>
      <t>Hloubení jamek pro vysazování rostlin bez výměny půdy do 0,005 m</t>
    </r>
    <r>
      <rPr>
        <vertAlign val="superscript"/>
        <sz val="9"/>
        <color indexed="8"/>
        <rFont val="Arial"/>
        <family val="2"/>
      </rPr>
      <t>3</t>
    </r>
    <r>
      <rPr>
        <sz val="9"/>
        <color indexed="8"/>
        <rFont val="Arial"/>
        <family val="2"/>
      </rPr>
      <t xml:space="preserve"> </t>
    </r>
    <r>
      <rPr>
        <sz val="9"/>
        <color indexed="8"/>
        <rFont val="Calibri"/>
        <family val="2"/>
      </rPr>
      <t>v rovině (trv., trávy)</t>
    </r>
  </si>
  <si>
    <t>A2.3</t>
  </si>
  <si>
    <t>A2.4</t>
  </si>
  <si>
    <t>A2.5</t>
  </si>
  <si>
    <t>A2.6</t>
  </si>
  <si>
    <t>A2.7</t>
  </si>
  <si>
    <t>A2.8</t>
  </si>
  <si>
    <t>A2.9</t>
  </si>
  <si>
    <t>A2.10</t>
  </si>
  <si>
    <t>A2.11</t>
  </si>
  <si>
    <t>A2.12</t>
  </si>
  <si>
    <t>183 40-3131</t>
  </si>
  <si>
    <r>
      <t>m</t>
    </r>
    <r>
      <rPr>
        <vertAlign val="superscript"/>
        <sz val="9"/>
        <rFont val="Calibri"/>
        <family val="2"/>
      </rPr>
      <t>2</t>
    </r>
  </si>
  <si>
    <t>Chemické odplevelení půdy před založením záhonu postřikem na široko vč. dodávky totálního herbicidu</t>
  </si>
  <si>
    <t>185 80-4312</t>
  </si>
  <si>
    <r>
      <t>m</t>
    </r>
    <r>
      <rPr>
        <vertAlign val="superscript"/>
        <sz val="9"/>
        <rFont val="Arial"/>
        <family val="2"/>
      </rPr>
      <t>3</t>
    </r>
  </si>
  <si>
    <t>185 85-1121</t>
  </si>
  <si>
    <r>
      <t>m</t>
    </r>
    <r>
      <rPr>
        <vertAlign val="superscript"/>
        <sz val="10"/>
        <rFont val="Arial Narrow"/>
        <family val="2"/>
      </rPr>
      <t>3</t>
    </r>
  </si>
  <si>
    <t>kg</t>
  </si>
  <si>
    <t>Obdělání půdy rytím do hl. 20cm, v rovině (záhon)</t>
  </si>
  <si>
    <t>část C.</t>
  </si>
  <si>
    <t>Vedlejší rozpočtové náklady</t>
  </si>
  <si>
    <t>ZADAVATEL:</t>
  </si>
  <si>
    <t>Zařízení staveniště</t>
  </si>
  <si>
    <t>C1.</t>
  </si>
  <si>
    <t>C2.</t>
  </si>
  <si>
    <t>C3.</t>
  </si>
  <si>
    <t>184 85-2134</t>
  </si>
  <si>
    <t>184 85-2234</t>
  </si>
  <si>
    <t>Řez stromů prováděný lezeckou technikou zdravotní (S-RZ), plocha koruny stromu přes 30 do 60m2, vč. rozřezání větví a jejich přemístění na hromady na vzdálenost do 20 m</t>
  </si>
  <si>
    <t>Řez stromů prováděný lezeckou technikou bezpečnostní (S-RB), plocha koruny stromu přes 30 do 60m2, vč. rozřezání větví a jejich přemístění na hromady na vzdálenost do 20 m</t>
  </si>
  <si>
    <t>112 20-1112</t>
  </si>
  <si>
    <t>kpl</t>
  </si>
  <si>
    <t>část C. Výsadba rostlin</t>
  </si>
  <si>
    <t>Výsadba rostlin</t>
  </si>
  <si>
    <t>B1.3</t>
  </si>
  <si>
    <t>B1.4</t>
  </si>
  <si>
    <t>B1.5</t>
  </si>
  <si>
    <t>B1.6</t>
  </si>
  <si>
    <t>181 35-1113</t>
  </si>
  <si>
    <t>B2.1</t>
  </si>
  <si>
    <r>
      <t>Hloubení jamek pro vysazování rostlin bez výměny půdy do 0,002 m</t>
    </r>
    <r>
      <rPr>
        <vertAlign val="superscript"/>
        <sz val="9"/>
        <color indexed="8"/>
        <rFont val="Arial"/>
        <family val="2"/>
      </rPr>
      <t>3</t>
    </r>
    <r>
      <rPr>
        <sz val="9"/>
        <color indexed="8"/>
        <rFont val="Arial"/>
        <family val="2"/>
      </rPr>
      <t xml:space="preserve"> </t>
    </r>
    <r>
      <rPr>
        <sz val="9"/>
        <color indexed="8"/>
        <rFont val="Calibri"/>
        <family val="2"/>
      </rPr>
      <t>v rovině (cibule)</t>
    </r>
  </si>
  <si>
    <t>Výsadba cibulí se zalitím</t>
  </si>
  <si>
    <t>Rostlinný materiál</t>
  </si>
  <si>
    <t>C1. VÝSADBA</t>
  </si>
  <si>
    <t>C1.1</t>
  </si>
  <si>
    <t>C1.2</t>
  </si>
  <si>
    <t>C1.3</t>
  </si>
  <si>
    <t>C1.4</t>
  </si>
  <si>
    <t>C1.5</t>
  </si>
  <si>
    <t>C1.6</t>
  </si>
  <si>
    <t>C1.7</t>
  </si>
  <si>
    <t>C1.8</t>
  </si>
  <si>
    <t>C1.9</t>
  </si>
  <si>
    <t>C1.10</t>
  </si>
  <si>
    <t>C1.11</t>
  </si>
  <si>
    <t>C1.12</t>
  </si>
  <si>
    <t>C2.  ROSTLINNÝ MATERIÁL</t>
  </si>
  <si>
    <t>sada</t>
  </si>
  <si>
    <t>kotvící systém (3 fréz.kůly ø 8cm, 3 půlky pro spodní část, 3 půlky pro horní část)</t>
  </si>
  <si>
    <t>C1.13</t>
  </si>
  <si>
    <t>C1.14</t>
  </si>
  <si>
    <t>C1.15</t>
  </si>
  <si>
    <t>C1.16</t>
  </si>
  <si>
    <t>C1.17</t>
  </si>
  <si>
    <t>C1.18</t>
  </si>
  <si>
    <t>C1.19</t>
  </si>
  <si>
    <t>C1.20</t>
  </si>
  <si>
    <t>C1.21</t>
  </si>
  <si>
    <t>C1.22</t>
  </si>
  <si>
    <t>C1.23</t>
  </si>
  <si>
    <t>C1.24</t>
  </si>
  <si>
    <t>C1.25</t>
  </si>
  <si>
    <t>C1.26</t>
  </si>
  <si>
    <t>C1.27</t>
  </si>
  <si>
    <t>C3. OPLOCENÍ ZÁHONU</t>
  </si>
  <si>
    <t>C3.1</t>
  </si>
  <si>
    <t>C3.2</t>
  </si>
  <si>
    <t>C3.3</t>
  </si>
  <si>
    <t>Oplocení záhonu</t>
  </si>
  <si>
    <t>C1.28</t>
  </si>
  <si>
    <t>C1.29</t>
  </si>
  <si>
    <t>Obdělání půdy hrábáním v rovině (záhon), 2x</t>
  </si>
  <si>
    <t>Dovoz vody pro zálivku do 1km  (zálivka při výsadbě + navíc)</t>
  </si>
  <si>
    <t>V cenách materiálu bude započtena doprava.</t>
  </si>
  <si>
    <t>ZHOTOVITEL:</t>
  </si>
  <si>
    <t>C2.1</t>
  </si>
  <si>
    <t>C2.2</t>
  </si>
  <si>
    <t>C2.3</t>
  </si>
  <si>
    <t>C2.4</t>
  </si>
  <si>
    <t>C2.5</t>
  </si>
  <si>
    <t>C2.6</t>
  </si>
  <si>
    <t>C2.7</t>
  </si>
  <si>
    <t>C2.8</t>
  </si>
  <si>
    <t>C2.9</t>
  </si>
  <si>
    <t>C2.10</t>
  </si>
  <si>
    <t>C2.11</t>
  </si>
  <si>
    <t>C2.12</t>
  </si>
  <si>
    <t>C2.13</t>
  </si>
  <si>
    <t>C2.14</t>
  </si>
  <si>
    <t>C2.15</t>
  </si>
  <si>
    <t>C2.16</t>
  </si>
  <si>
    <t>C2.17</t>
  </si>
  <si>
    <t>C2.18</t>
  </si>
  <si>
    <t>C2.19</t>
  </si>
  <si>
    <t>C2.20</t>
  </si>
  <si>
    <t>C2.21</t>
  </si>
  <si>
    <t>C2.22</t>
  </si>
  <si>
    <t>C2.23</t>
  </si>
  <si>
    <t>C2.24</t>
  </si>
  <si>
    <t>C2.25</t>
  </si>
  <si>
    <t>Doprava štěpky na kompostárnu Údlice, vzdálenost 32km</t>
  </si>
  <si>
    <t>A2.13</t>
  </si>
  <si>
    <t>Doprava zbytků kořenů na kompostárnu Údlice, vzdálenost 32km</t>
  </si>
  <si>
    <t>VEGETAČNÍ ÚPRAVY</t>
  </si>
  <si>
    <t>Kácení stromů a odstranění pařezů</t>
  </si>
  <si>
    <t>Ošetření stromů</t>
  </si>
  <si>
    <t xml:space="preserve">Kácení a ošetření dřevin </t>
  </si>
  <si>
    <t>A1.  KÁCENÍ STROMŮ A ODSTRANĚNÍ PAŘEZŮ</t>
  </si>
  <si>
    <t>A2.  OŠETŘENÍ STROMŮ</t>
  </si>
  <si>
    <t>112 15-1311</t>
  </si>
  <si>
    <t>112 15-1312</t>
  </si>
  <si>
    <t>112 15-1313</t>
  </si>
  <si>
    <t>112 15-1314</t>
  </si>
  <si>
    <t>112 25-1211</t>
  </si>
  <si>
    <t>122 91-1111</t>
  </si>
  <si>
    <t>Odstranění vyfrézované dřevní hmoty do hl.200mm vč. naložení a odvozu do 20km a složení, rovina</t>
  </si>
  <si>
    <t>174 11-1111</t>
  </si>
  <si>
    <t>Zásyp jam po vyfrézovaných pařezech hl.200mm vč. přemístění zeminy do 20m, hutnění a urovnání povrchu, rovina</t>
  </si>
  <si>
    <t>111 21-2351</t>
  </si>
  <si>
    <t>Pokácení stromu postupné bez spouštění částí kmene a koruny na řezné ploše pařezu ø přes 100 do 200 mm, s odklizením částí kmene a větví na vzdálenost do 20 m a s naložením na dopravní prostředek</t>
  </si>
  <si>
    <t>Pokácení stromu postupné bez spouštění částí kmene a koruny na řezné ploše pařezu ø přes 200 do 300 mm, s odklizením částí kmene a větví na vzdálenost do 20 m a s naložením na dopravní prostředek</t>
  </si>
  <si>
    <t>Pokácení stromu postupné bez spouštění částí kmene a koruny na řezné ploše pařezu ø přes 300 do 400 mm, s odklizením částí kmene a větví na vzdálenost do 20 m a s naložením na dopravní prostředek</t>
  </si>
  <si>
    <t>Pokácení stromu postupné bez spouštění částí kmene a koruny na řezné ploše pařezu ø přes 400 do 500 mm, s odklizením částí kmene a větví na vzdálenost do 20 m a s naložením na dopravní prostředek</t>
  </si>
  <si>
    <t>112 15-5115</t>
  </si>
  <si>
    <t>Štěpkování s naložením na dopravní prostředek a odvozem do 20 km stromků a větví v zapojeném porostu, ø kmene do 300 mm</t>
  </si>
  <si>
    <t>Štěpkování s naložením na dopravní prostředek a odvozem do 20 km stromků a větví v zapojeném porostu, ø kmene 300-500 mm</t>
  </si>
  <si>
    <t>112 15-5121</t>
  </si>
  <si>
    <t>Štěpkování s naložením na dopravní prostředek a odvozem do 20 km stromků a větví v zapojeném porostu, ø kmene 500-700 mm</t>
  </si>
  <si>
    <t>112 15-5225</t>
  </si>
  <si>
    <t>112 15-5311</t>
  </si>
  <si>
    <t>Štěpkování s naložením na dopravní prostředek a odvozem do 20 km keřového porostu středně hustého; u středně hustého porostu uvažuje hustota do 3 kusů na m2</t>
  </si>
  <si>
    <t>Odstranění pařezu odfrézováním do hl.200mm vč. kořenových náběhů, rovina
0,2 x 14ks = 3
0,5 x   6ks = 3</t>
  </si>
  <si>
    <t>dodávka zeminy na zásyp jam vč. dopravy;
0,2 x 6m2 = 1,2m3* 1,6</t>
  </si>
  <si>
    <t>Poplatek za uložení netříděného odpadu na skládce (skládkovné) vč. odvozu
- uložení pařezů</t>
  </si>
  <si>
    <t>A1.7</t>
  </si>
  <si>
    <t>A1.8</t>
  </si>
  <si>
    <t>A1.9</t>
  </si>
  <si>
    <t>A1.10</t>
  </si>
  <si>
    <t>A1.11</t>
  </si>
  <si>
    <t>A1.12</t>
  </si>
  <si>
    <t>A1.13</t>
  </si>
  <si>
    <t>A1.14</t>
  </si>
  <si>
    <t>A1.15</t>
  </si>
  <si>
    <t>A1.16</t>
  </si>
  <si>
    <t>A1.17</t>
  </si>
  <si>
    <t>A1.18</t>
  </si>
  <si>
    <t>Odstranění nevhodných dřevin ø kmene do 100mm výšky přes 1m s odstraněním pařezu vč. odklizení do 50m a složením na hromady, rovina 
- nevhodné keřové skupiny</t>
  </si>
  <si>
    <t>Probírka dřevin ø kmene do 100mm výšky přes 1m s ponecháním pařezu vč. odklizení do 50m a složením na hromady, svah 1:1
- probírka stáv. porostu s odstraněním 20% dřevin a suché dřevní hmoty 
- úprava stáv. porostu - nízké keře ponechat, vyšší keře zmladit</t>
  </si>
  <si>
    <t>A1.19</t>
  </si>
  <si>
    <t>Řez stromů prováděný lezeckou technikou bezpečnostní (S-RB), plocha koruny stromu přes 60 do 90m2, vč. rozřezání větví a jejich přemístění na hromady na vzdálenost do 20 m</t>
  </si>
  <si>
    <t>Řez stromů prováděný lezeckou technikou bezpečnostní (S-RB), plocha koruny stromu přes 90 do 120m2, vč. rozřezání větví a jejich přemístění na hromady na vzdálenost do 20 m</t>
  </si>
  <si>
    <t>184 85-2135</t>
  </si>
  <si>
    <t>184 85-2136</t>
  </si>
  <si>
    <t>Řez stromů prováděný lezeckou technikou bezpečnostní (S-RB), plocha koruny stromu přes 120 do 150m2, vč. rozřezání větví a jejich přemístění na hromady na vzdálenost do 20 m</t>
  </si>
  <si>
    <t>184 85-2137</t>
  </si>
  <si>
    <t>Řez stromů prováděný lezeckou technikou bezpečnostní (S-RB), plocha koruny stromu přes 150 do 180m2, vč. rozřezání větví a jejich přemístění na hromady na vzdálenost do 20 m</t>
  </si>
  <si>
    <t>184 85-2138</t>
  </si>
  <si>
    <t>Řez stromů prováděný lezeckou technikou bezpečnostní (S-RB), plocha koruny stromu přes 180 do 210m2, vč. rozřezání větví a jejich přemístění na hromady na vzdálenost do 20 m</t>
  </si>
  <si>
    <t>184 85-2139</t>
  </si>
  <si>
    <t>Řez stromů prováděný lezeckou technikou bezpečnostní (S-RB), plocha koruny stromu přes 210 do 240m2, vč. rozřezání větví a jejich přemístění na hromady na vzdálenost do 20 m</t>
  </si>
  <si>
    <t>184 85-2141</t>
  </si>
  <si>
    <t>Řez stromů prováděný lezeckou technikou zdravotní (S-RZ), plocha koruny stromu do 30m2, vč. rozřezání větví a jejich přemístění na hromady na vzdálenost do 20 m</t>
  </si>
  <si>
    <t>184 85-2233</t>
  </si>
  <si>
    <t>Řez stromů prováděný lezeckou technikou zdravotní (S-RZ), plocha koruny stromu přes 90 do 120m2, vč. rozřezání větví a jejich přemístění na hromady na vzdálenost do 20 m</t>
  </si>
  <si>
    <t>Řez stromů prováděný lezeckou technikou zdravotní (S-RZ), plocha koruny stromu přes 60 do 90m2, vč. rozřezání větví a jejich přemístění na hromady na vzdálenost do 20 m</t>
  </si>
  <si>
    <t>184 85-2235</t>
  </si>
  <si>
    <t>184 85-2236</t>
  </si>
  <si>
    <t>Řez stromů prováděný lezeckou technikou zdravotní (S-RZ), plocha koruny stromu přes 120 do 150m2, vč. rozřezání větví a jejich přemístění na hromady na vzdálenost do 20 m</t>
  </si>
  <si>
    <t>184 85-2237</t>
  </si>
  <si>
    <t>Řez stromů prováděný lezeckou technikou zdravotní (S-RZ), plocha koruny stromu přes 240 do 270m2, vč. rozřezání větví a jejich přemístění na hromady na vzdálenost do 20 m</t>
  </si>
  <si>
    <t>184 85-2242</t>
  </si>
  <si>
    <t xml:space="preserve">část A. Kácení a ošetření dřevin </t>
  </si>
  <si>
    <t>Rozprostření a urovnání rašelinového substrátu, tl. vrstvy do 200 mm (navážka na záhon)</t>
  </si>
  <si>
    <t>Ukotvení dřeviny 3 kůly délky 2,5m, vč. instalace příček a ochrany proti poškození kmene v místě vzepření (vysokokmeny)</t>
  </si>
  <si>
    <t>184 21-5132</t>
  </si>
  <si>
    <t>Ukotvení dřeviny 3 kůly délky 1,5m, vč. instalace příček a ochrany proti poškození kmene v místě vzepření (vícekmeny)</t>
  </si>
  <si>
    <t>zásobní pomalu rozpustné tabletové hnojivo 10g/ tbl. , dávka 5 tbl./strom, 1 tbl./ trvalka, tráva, např. Silvamix forte
5x 106
1x 200</t>
  </si>
  <si>
    <t>půdní absorbent, granulát, hydrofilní polymer bílý, 200 g/ jamka stromů; 
0,2x 106</t>
  </si>
  <si>
    <t>Mulčování drcennou borkou, vrstva tl. do 100 mm v rovině
- výsadbové mísy stromů 0,8m2 x 106ks
- záhon 22m2</t>
  </si>
  <si>
    <t>182 91-1122</t>
  </si>
  <si>
    <t>jemně drcená borka, vč. dopravy 
- záhon tl.0,08 x 22m2 = 1,8m3  *0,3</t>
  </si>
  <si>
    <t>drcenná borka, vč. dopravy 
- výsadbové mísy stromů tl. 0,1 x 0,8m2 x 106ks = 8,5m3  *0,3</t>
  </si>
  <si>
    <t>Zalití rostlin vodou (zálivka navíc)
stromy dávka 100 l/ks x 106 = 1,6
záhon dávka 10 l/m2* 22 = 0,22</t>
  </si>
  <si>
    <t>lano jutové přírodní ø 10mm pletené, v jádru nerez lanko tl.2,5mm (10% překryv a spojkování lana); 
33 x 1,1 x2 řady</t>
  </si>
  <si>
    <t>dřevěný kůl ø 80 mm, délka 100cm se špicí, sražené hrany, 2x vrtaný otvor pro lano, bezbarvá impregnace (Z1-11ks, Z2-7ks)</t>
  </si>
  <si>
    <t>Instalace oplocení záhonu výška 60cm - zatlučení 18ks dřevěných kůlů ø 80mm a d.1m, vrtání 2x otvor/ kůl + protažení jutového lana otvory, napnutí a spojkování lana ve 2 řadách nad sebou</t>
  </si>
  <si>
    <t>Quercus robur - dub letní, vysokokmen obvod 14-16cm, bal</t>
  </si>
  <si>
    <t>Quercus palustris - dub bahenní, vysokokmen obvod 12-14cm, bal</t>
  </si>
  <si>
    <t>Quercus frainetto - dub uherský, vysokokmen obvod 14-16cm, bal</t>
  </si>
  <si>
    <t>Ulmus laevis - jilm vaz, vysokokmen obvod 14-16cm, bal</t>
  </si>
  <si>
    <t>Ulmus x 'Rebona' - jilm rezistent, vysokokmen obvod 14-16cm, bal</t>
  </si>
  <si>
    <t>Acer campestre - javor babyka, vysokokmen obvod 14-16cm, bal</t>
  </si>
  <si>
    <t>Aesculus carnea 'Briotii' - jírovec pleťový, vysokokmen obvod 12-14cm, bal</t>
  </si>
  <si>
    <t>Tilia platyphyllos - lípa velkolistá, vysokokmen obvod 16-18cm, bal</t>
  </si>
  <si>
    <t>Prunus avium 'Plena' - třešeň ptačí, vysokokmen obvod 12-14cm, bal</t>
  </si>
  <si>
    <t>Corylus colurna - líska turecká, vysokokmen obvod 14-16cm, bal</t>
  </si>
  <si>
    <t>Morus alba - morušovník bílý, vysokokmen obvod 12-14cm, bal</t>
  </si>
  <si>
    <t>Gymnocladius dioicus - nahovětec, vysokokmen obvod 12-14cm, bal</t>
  </si>
  <si>
    <t>Amelanchier lamarckii - muchovník, vícekmen v.125-150cm, bal</t>
  </si>
  <si>
    <t>Anemone tomentosa 'Serenade' - sasanka</t>
  </si>
  <si>
    <t>Paeonia lactiflora 'Pink Giant' - pivoňka</t>
  </si>
  <si>
    <t>Aster ageratoides 'Starshine' - hvězdnice</t>
  </si>
  <si>
    <t>Aster dumosus 'Starlight' - hvězdnice</t>
  </si>
  <si>
    <t>Bergenia cordifolia 'Rotblum' - bergénie</t>
  </si>
  <si>
    <t>Deschampsia caespitosa 'Palava' - metlice</t>
  </si>
  <si>
    <t>Geranium sanguineum 'Album' - kakost</t>
  </si>
  <si>
    <t>Geranium sanguineum 'Tiny Monster' - kakost</t>
  </si>
  <si>
    <t>Heuchera villosa var. macrorrhiza - dlužicha</t>
  </si>
  <si>
    <t>Ornithogalum pyramidale - snědek</t>
  </si>
  <si>
    <t>Hyacinthoides hisp.'White Triumphator' - hyacintovec</t>
  </si>
  <si>
    <t>Puschkinia libanotica - puškinie</t>
  </si>
  <si>
    <r>
      <t>Tulipa greigii '</t>
    </r>
    <r>
      <rPr>
        <sz val="9"/>
        <rFont val="Calibri"/>
        <family val="2"/>
      </rPr>
      <t>Albion Star' - tulipán</t>
    </r>
  </si>
  <si>
    <r>
      <t>Tulipa triumph 'Havran</t>
    </r>
    <r>
      <rPr>
        <sz val="10"/>
        <rFont val="Calibri"/>
        <family val="2"/>
      </rPr>
      <t>'</t>
    </r>
    <r>
      <rPr>
        <sz val="9"/>
        <rFont val="Calibri"/>
        <family val="2"/>
      </rPr>
      <t xml:space="preserve"> - tulipán</t>
    </r>
  </si>
  <si>
    <r>
      <t>Tulipa triumph 'Christmas Dream</t>
    </r>
    <r>
      <rPr>
        <sz val="10"/>
        <rFont val="Calibri"/>
        <family val="2"/>
      </rPr>
      <t xml:space="preserve">' </t>
    </r>
    <r>
      <rPr>
        <sz val="9"/>
        <rFont val="Calibri"/>
        <family val="2"/>
      </rPr>
      <t>- tulipán</t>
    </r>
  </si>
  <si>
    <t>Narcissus cyclamineus 'Teta a Tete' - narcis</t>
  </si>
  <si>
    <t>Muscari armeniacum - modřenec</t>
  </si>
  <si>
    <t>Chionodoxa luciliae - ladoňka</t>
  </si>
  <si>
    <t>Anemone nemorosa 'Robinsoniana' - sasanka</t>
  </si>
  <si>
    <t>C2.26</t>
  </si>
  <si>
    <t>C2.27</t>
  </si>
  <si>
    <t>C2.28</t>
  </si>
  <si>
    <t>C2.29</t>
  </si>
  <si>
    <t>C2.30</t>
  </si>
  <si>
    <t>C2.31</t>
  </si>
  <si>
    <t>C2.32</t>
  </si>
  <si>
    <t>B1.  REGENERACE TRAVNATÝCH PLOCH</t>
  </si>
  <si>
    <t>část B. Travnaté plochy</t>
  </si>
  <si>
    <t>Travnaté plochy</t>
  </si>
  <si>
    <t>Regenerace travnatých ploch</t>
  </si>
  <si>
    <t>Protierozní opatření</t>
  </si>
  <si>
    <t>183 45-1441</t>
  </si>
  <si>
    <t>Prořezání trávníku hloubky do 5 mm, s přísevem travního osiva, při souvislé ploše přes 1000 m2 v rovině nebo na svahu do 1:5, vč. vyhrabání, naložení na dopravní prostředek a odvoz rostlinných zbytků do vzdálenosti 20 km a jejich složení</t>
  </si>
  <si>
    <t>183 40-3152</t>
  </si>
  <si>
    <t>Obdělání půdy vláčením v rovině nebo na svahu do 1:5 po prořezání</t>
  </si>
  <si>
    <t>183 45-1515</t>
  </si>
  <si>
    <t>Zapískování travnatých ploch vrstvou písku, tl. do 20 mm souvislé plochy přes 1000 m2 v rovině nebo na svahu do 1:5, vč. rovnoměrné rozprostření, zapravení písku a uválení hladkým válcem</t>
  </si>
  <si>
    <t>travní osivo - parková směs do suchých podmínek do stínu, dávka 15 g/m2
složení směsi: Kostřava červená dlouze výběžkatá 10%, kostřava červená krátce výběžkatá 15%, kostřava červená trsnatá 20%, kostřava drsnolistá 40%, lipnice luční 15%
referenční směs: UNI8 (Agrostis Trávníky)
0,015 x 6650</t>
  </si>
  <si>
    <t>travní osivo - parková směs do suchých podmínek na slunce, dávka 15 g/m2
složení směsi: Kostřava červená dlouze výběžkatá 'Barjessica' 20%, kostřava červená krátce výběžkatá 'Barpearl' 15%, kostřava červená trsnatá 'Barchip' 10%, kostřava červená trsnatá 'SW Cynus' 10%, kostřava drsnolistá 'Shaun' 30%, lipnice luční 'Rubicon' 15%
referenční směs: VV-3/1 (Agrostis Trávníky)
0,015 x 3960</t>
  </si>
  <si>
    <t>182 91-1121</t>
  </si>
  <si>
    <t>Zpevnění svahu prkny v zemině skupiny 1 až 4 na svahu přes 1:2 do 1:1, vč. náklady na prkna a kotvící prostředky</t>
  </si>
  <si>
    <t>Zásyp prken zeminou a výplň z větví</t>
  </si>
  <si>
    <t>Obnova městského parku Holárkovy sady v Lounech / VEGETAČNÍ ÚPRAVY</t>
  </si>
  <si>
    <t>Ptačí budky</t>
  </si>
  <si>
    <t>Instalace a dodávka ptačích budek na stávající stromy, materiál dřevo, typy a velikosti budek jsou popsány v TZ (6x sýkorník a 4x špačkovník)</t>
  </si>
  <si>
    <t>Instalace bezpečnostních vazeb pro zajištění koruny stromu dynamická 1 lano</t>
  </si>
  <si>
    <t>184 81-8311</t>
  </si>
  <si>
    <t>A2.14</t>
  </si>
  <si>
    <t>A2.15</t>
  </si>
  <si>
    <t>A2.16</t>
  </si>
  <si>
    <t>998 23-1311</t>
  </si>
  <si>
    <t>písek fr. 0/4mm na dopískování vč. dopravy 
0,01 x 10610 = 106m3  *1,5</t>
  </si>
  <si>
    <t>rašelinový substrát do záhonu, vrstva tl. 15cm, vč. dopravy 
směs ornice - kompost - písek - rašelina v poměru 1/1/1/1
0,15 x 22m2 = 3,3m3  *1,5</t>
  </si>
  <si>
    <t>Přesun hmot pro sadovnické a krajinářské úpravy - strojně vodorovná dopravní vzdálenost do 5000 m</t>
  </si>
  <si>
    <t>Pokácení stromu postupné bez spouštění částí kmene a koruny na řezné ploše pařezu ø přes 500 do 600 mm, s odklizením částí kmene a větví na vzdálenost do 20 m a s naložením na dopravní prostředek</t>
  </si>
  <si>
    <t>112 15-1315</t>
  </si>
  <si>
    <t>112 15-1316</t>
  </si>
  <si>
    <t>Pokácení stromu postupné bez spouštění částí kmene a koruny na řezné ploše pařezu ø přes 600 do 700 mm, s odklizením částí kmene a větví na vzdálenost do 20 m a s naložením na dopravní prostředek</t>
  </si>
  <si>
    <t>Pokácení stromu postupné bez spouštění částí kmene a koruny na řezné ploše pařezu ø přes 900 do 1000 mm, s odklizením částí kmene a větví na vzdálenost do 20 m a s naložením na dopravní prostředek</t>
  </si>
  <si>
    <t>112 15-1319</t>
  </si>
  <si>
    <t>A1.20</t>
  </si>
  <si>
    <t>A1.21</t>
  </si>
  <si>
    <t>Štěpkování s naložením na dopravní prostředek a odvozem do 20 km stromků a větví v zapojeném porostu, ø nad 700 mm</t>
  </si>
  <si>
    <t>A1.22</t>
  </si>
  <si>
    <t>112 20-1115</t>
  </si>
  <si>
    <t>A1.23</t>
  </si>
  <si>
    <t>substrát pro výsadbu stromů ve složení ornice - kompost - písek v poměru 2/2/1
0,45 x 106ks = 48m3  *1,6</t>
  </si>
  <si>
    <t>Hnojení rostlin umělým hnojivem s rozdělením k jednotlivým rostlinám
aplikace tabletového hnojiva (1tbl = 10g), stromy a trvalky celkem 320ks
0,01 x 5 x 106 = 5,3
0,01 x 1 x 200 = 2
aplikace půdního absorbentu do jamky, dávka 200 g/ jamka stromů
0,2 x 106 = 21,2</t>
  </si>
  <si>
    <t>Zpevnění svahu prkny sklon svahu přes 1:1, vč. materiálu (prkna, kotvící prostředky), větve a tenké kmeny do výplně klást po vrstevnici a prosypat zeminou</t>
  </si>
  <si>
    <t>B3.  PROTIEROZNÍ OPATŘENÍ</t>
  </si>
  <si>
    <t>B3.1</t>
  </si>
  <si>
    <t>B3.2</t>
  </si>
  <si>
    <t>B2.  VÝSADBA CIBULOVIN V TRÁVNÍKU</t>
  </si>
  <si>
    <t>10 ks</t>
  </si>
  <si>
    <t>Sadební materiál (cibule) jsou zahrnuty do C2. Rostlinný materiál</t>
  </si>
  <si>
    <t>Výsadba cibulovin sázecím strojem v zemině skupiny 1 až 3 v pásu šíře do 0,5 m</t>
  </si>
  <si>
    <t>183 21-1341</t>
  </si>
  <si>
    <t>B3.</t>
  </si>
  <si>
    <t>Výsadba cibulovin v trávníku</t>
  </si>
  <si>
    <t xml:space="preserve">Výsadba </t>
  </si>
  <si>
    <t>A3. PTAČÍ BUDKY</t>
  </si>
  <si>
    <t>A3.1</t>
  </si>
  <si>
    <t>A3.</t>
  </si>
  <si>
    <t>Pyrus communis - hrušeň obecná, vysokokmen obvod 12-14cm, bal</t>
  </si>
  <si>
    <t>KRYCÍ LIST ROZPOČTU</t>
  </si>
  <si>
    <t>STAVBA:</t>
  </si>
  <si>
    <t xml:space="preserve"> DATUM:</t>
  </si>
  <si>
    <t>MÍSTO:</t>
  </si>
  <si>
    <t>parc.č. 2630, 2633, 2722/1, 2627, 2628, 2629/2, 4893, 4894, 5161/2, k.ú. Louny</t>
  </si>
  <si>
    <t>REKAPITULACE NÁKLADŮ ZE SOUPISU PRACÍ</t>
  </si>
  <si>
    <t>Položky rozpočtu byly sestaveny podle katalogu popisů a směrných cen stavebních prací ÚRS Praha, a.s. CÚ 2023/I</t>
  </si>
  <si>
    <t>OBNOVA MĚSTSKÉHO PARKU HOLÁRKOVY SADY V LOUNECH</t>
  </si>
  <si>
    <t>Realizační náklady</t>
  </si>
  <si>
    <t>Celkové náklady bez DPH</t>
  </si>
  <si>
    <t>Celkové náklady vč. DPH</t>
  </si>
  <si>
    <t>Poplatek za uložení biologicky rozložitelného odpadu na skládce (skládkovné) zatříděného do Katalogu odpadů pod kódem 20 02 01
- uložení štěpky a odfrézované dřevní hmoty</t>
  </si>
  <si>
    <t>Poplatek za uložení biologicky rozložitelného odpadu na skládce (skládkovné) zatříděného do Katalogu odpadů pod kódem 20 02 01
- uložení štěpky z řezu stromů</t>
  </si>
  <si>
    <t>Poplatek za uložení biologicky rozložitelného odpadu na skládce (skládkovné) zatříděného do Katalogu odpadů pod kódem 20 02 01
- uložení vyhrabaných rostlinných zbytků</t>
  </si>
  <si>
    <t>B1.7</t>
  </si>
  <si>
    <t>C2.33</t>
  </si>
  <si>
    <t>Odstranění pařezu v rovině nebo na svahu do 1:5 o průměru pařezu na řezné ploše přes 200 do 300 mm, vč. odklizení získaného dřeva na vzdálenost do 20 m, jeho složení na hromady nebo naložení na dopravní prostředek, zasypání jámy, doplnění zeminy, zhutnění a úprava terénu (strom č. 439)</t>
  </si>
  <si>
    <t>Odstranění pařezu v rovině nebo na svahu do 1:5 o průměru pařezu na řezné ploše přes 500 do 600 mm, vč. odklizení získaného dřeva na vzdálenost do 20 m, jeho složení na hromady nebo naložení na dopravní prostředek, zasypání jámy, doplnění zeminy, zhutnění a úprava terénu (strom č. 57+, č. 70+)</t>
  </si>
  <si>
    <t>Ing. Alena Burešová, tel. 604 834 810</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</si>
</sst>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 &quot;Kč&quot;"/>
    <numFmt numFmtId="168" formatCode="#,##0.0000"/>
    <numFmt numFmtId="169" formatCode="#,##0.000"/>
    <numFmt numFmtId="170" formatCode="#,##0.000;\-#,##0.000"/>
    <numFmt numFmtId="171" formatCode="#,##0.00\ &quot;Kč&quot;"/>
    <numFmt numFmtId="172" formatCode="&quot;Yes&quot;;&quot;Yes&quot;;&quot;No&quot;"/>
    <numFmt numFmtId="173" formatCode="&quot;True&quot;;&quot;True&quot;;&quot;False&quot;"/>
    <numFmt numFmtId="174" formatCode="&quot;On&quot;;&quot;On&quot;;&quot;Off&quot;"/>
    <numFmt numFmtId="175" formatCode="[$¥€-2]\ #\ ##,000_);[Red]\([$€-2]\ #\ ##,000\)"/>
    <numFmt numFmtId="176" formatCode="#,##0.0"/>
    <numFmt numFmtId="177" formatCode="#,##0.0\ &quot;Kč&quot;"/>
    <numFmt numFmtId="178" formatCode="_-* #,##0.000\ _K_č_-;\-* #,##0.000\ _K_č_-;_-* &quot;-&quot;??\ _K_č_-;_-@_-"/>
    <numFmt numFmtId="179" formatCode="_-* #,##0.0\ _K_č_-;\-* #,##0.0\ _K_č_-;_-* &quot;-&quot;??\ _K_č_-;_-@_-"/>
    <numFmt numFmtId="180" formatCode="0.000"/>
  </numFmts>
  <fonts count="76">
    <font>
      <sz val="11"/>
      <color theme="1"/>
      <name val="Calibri"/>
      <family val="2"/>
    </font>
    <font>
      <sz val="11"/>
      <color indexed="8"/>
      <name val="Calibri"/>
      <family val="2"/>
    </font>
    <font>
      <sz val="10"/>
      <name val="Arial CE"/>
      <family val="0"/>
    </font>
    <font>
      <sz val="9"/>
      <name val="Calibri"/>
      <family val="2"/>
    </font>
    <font>
      <b/>
      <sz val="16"/>
      <name val="Calibri"/>
      <family val="2"/>
    </font>
    <font>
      <sz val="11"/>
      <name val="Calibri"/>
      <family val="2"/>
    </font>
    <font>
      <sz val="14"/>
      <name val="Calibri"/>
      <family val="2"/>
    </font>
    <font>
      <b/>
      <sz val="18"/>
      <name val="Arial"/>
      <family val="2"/>
    </font>
    <font>
      <sz val="13"/>
      <name val="Calibri"/>
      <family val="2"/>
    </font>
    <font>
      <b/>
      <sz val="10"/>
      <name val="Arial CE"/>
      <family val="0"/>
    </font>
    <font>
      <b/>
      <sz val="13"/>
      <name val="Arial CE"/>
      <family val="0"/>
    </font>
    <font>
      <b/>
      <sz val="13"/>
      <color indexed="8"/>
      <name val="Arial"/>
      <family val="2"/>
    </font>
    <font>
      <b/>
      <sz val="10"/>
      <name val="Arial"/>
      <family val="2"/>
    </font>
    <font>
      <b/>
      <sz val="13"/>
      <name val="Arial"/>
      <family val="2"/>
    </font>
    <font>
      <sz val="11"/>
      <color indexed="8"/>
      <name val="Arial"/>
      <family val="2"/>
    </font>
    <font>
      <sz val="10"/>
      <name val="Arial"/>
      <family val="2"/>
    </font>
    <font>
      <sz val="11"/>
      <name val="Arial"/>
      <family val="2"/>
    </font>
    <font>
      <b/>
      <sz val="14"/>
      <name val="Arial"/>
      <family val="2"/>
    </font>
    <font>
      <sz val="12"/>
      <name val="Calibri"/>
      <family val="2"/>
    </font>
    <font>
      <b/>
      <sz val="12"/>
      <name val="Calibri"/>
      <family val="2"/>
    </font>
    <font>
      <sz val="9"/>
      <color indexed="8"/>
      <name val="Calibri"/>
      <family val="2"/>
    </font>
    <font>
      <sz val="16"/>
      <name val="Arial CE"/>
      <family val="0"/>
    </font>
    <font>
      <vertAlign val="superscript"/>
      <sz val="10"/>
      <name val="Arial Narrow"/>
      <family val="2"/>
    </font>
    <font>
      <vertAlign val="superscript"/>
      <sz val="9"/>
      <color indexed="8"/>
      <name val="Arial"/>
      <family val="2"/>
    </font>
    <font>
      <sz val="9"/>
      <color indexed="8"/>
      <name val="Arial"/>
      <family val="2"/>
    </font>
    <font>
      <b/>
      <sz val="12"/>
      <name val="Arial"/>
      <family val="2"/>
    </font>
    <font>
      <vertAlign val="superscript"/>
      <sz val="9"/>
      <name val="Calibri"/>
      <family val="2"/>
    </font>
    <font>
      <vertAlign val="superscript"/>
      <sz val="9"/>
      <name val="Arial"/>
      <family val="2"/>
    </font>
    <font>
      <sz val="8"/>
      <name val="Calibri"/>
      <family val="2"/>
    </font>
    <font>
      <sz val="10"/>
      <name val="Calibri"/>
      <family val="2"/>
    </font>
    <font>
      <b/>
      <sz val="14"/>
      <name val="Calibri"/>
      <family val="2"/>
    </font>
    <font>
      <sz val="12"/>
      <color indexed="8"/>
      <name val="Arial"/>
      <family val="2"/>
    </font>
    <font>
      <sz val="12"/>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8"/>
      <color indexed="8"/>
      <name val="Calibri"/>
      <family val="2"/>
    </font>
    <font>
      <sz val="7"/>
      <color indexed="23"/>
      <name val="Segoe U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Calibri"/>
      <family val="2"/>
    </font>
    <font>
      <sz val="10"/>
      <color theme="1"/>
      <name val="Calibri"/>
      <family val="2"/>
    </font>
    <font>
      <sz val="8"/>
      <color theme="1"/>
      <name val="Calibri"/>
      <family val="2"/>
    </font>
    <font>
      <sz val="7"/>
      <color rgb="FF646464"/>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2" fillId="0" borderId="0">
      <alignment/>
      <protection/>
    </xf>
    <xf numFmtId="0" fontId="15" fillId="0" borderId="0">
      <alignment/>
      <protection/>
    </xf>
    <xf numFmtId="0" fontId="64"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148">
    <xf numFmtId="0" fontId="0" fillId="0" borderId="0" xfId="0" applyFont="1" applyAlignment="1">
      <alignment/>
    </xf>
    <xf numFmtId="0" fontId="3" fillId="0" borderId="10" xfId="0" applyFont="1" applyFill="1" applyBorder="1" applyAlignment="1">
      <alignment horizontal="center" vertical="center"/>
    </xf>
    <xf numFmtId="0" fontId="28" fillId="0" borderId="11"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55" fillId="0" borderId="0" xfId="0" applyFont="1" applyAlignment="1">
      <alignment vertical="center"/>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4" fillId="0" borderId="0" xfId="0" applyFont="1" applyAlignment="1">
      <alignment horizontal="center" vertical="center"/>
    </xf>
    <xf numFmtId="3" fontId="3" fillId="0" borderId="10" xfId="0" applyNumberFormat="1" applyFont="1" applyFill="1" applyBorder="1" applyAlignment="1">
      <alignment horizontal="center" vertical="center"/>
    </xf>
    <xf numFmtId="0" fontId="72" fillId="0" borderId="0" xfId="0" applyFont="1" applyAlignment="1">
      <alignment horizontal="left" vertical="center"/>
    </xf>
    <xf numFmtId="0" fontId="28" fillId="0" borderId="11" xfId="0" applyFont="1" applyBorder="1" applyAlignment="1">
      <alignment horizontal="left" vertical="center" wrapText="1"/>
    </xf>
    <xf numFmtId="0" fontId="0" fillId="0" borderId="0" xfId="0" applyAlignment="1">
      <alignment wrapText="1"/>
    </xf>
    <xf numFmtId="0" fontId="4" fillId="0" borderId="0" xfId="0" applyFont="1" applyAlignment="1">
      <alignment horizontal="right" vertical="center"/>
    </xf>
    <xf numFmtId="0" fontId="3" fillId="0" borderId="0" xfId="0" applyFont="1" applyBorder="1" applyAlignment="1">
      <alignment horizontal="left"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6" fillId="0" borderId="0" xfId="0" applyFont="1" applyAlignment="1">
      <alignment horizontal="left" vertical="center"/>
    </xf>
    <xf numFmtId="0" fontId="3" fillId="0" borderId="0" xfId="47" applyFont="1">
      <alignment/>
      <protection/>
    </xf>
    <xf numFmtId="0" fontId="2" fillId="0" borderId="0" xfId="47">
      <alignment/>
      <protection/>
    </xf>
    <xf numFmtId="0" fontId="2" fillId="0" borderId="0" xfId="47" applyFont="1" applyAlignment="1">
      <alignment horizontal="right"/>
      <protection/>
    </xf>
    <xf numFmtId="0" fontId="2" fillId="0" borderId="0" xfId="47" applyAlignment="1">
      <alignment vertical="center"/>
      <protection/>
    </xf>
    <xf numFmtId="0" fontId="2" fillId="0" borderId="0" xfId="47" applyFont="1" applyAlignment="1">
      <alignment horizontal="right" vertical="center"/>
      <protection/>
    </xf>
    <xf numFmtId="0" fontId="8" fillId="0" borderId="0" xfId="47" applyFont="1" applyAlignment="1">
      <alignment vertical="center"/>
      <protection/>
    </xf>
    <xf numFmtId="0" fontId="9" fillId="0" borderId="0" xfId="47" applyFont="1" applyAlignment="1">
      <alignment horizontal="right" vertical="center"/>
      <protection/>
    </xf>
    <xf numFmtId="0" fontId="2" fillId="0" borderId="0" xfId="47" applyFill="1" applyAlignment="1">
      <alignment vertical="center"/>
      <protection/>
    </xf>
    <xf numFmtId="0" fontId="9" fillId="0" borderId="0" xfId="47" applyFont="1" applyFill="1" applyAlignment="1">
      <alignment horizontal="right" vertical="center"/>
      <protection/>
    </xf>
    <xf numFmtId="0" fontId="10" fillId="0" borderId="0" xfId="47" applyFont="1" applyAlignment="1">
      <alignment vertical="center"/>
      <protection/>
    </xf>
    <xf numFmtId="0" fontId="2" fillId="0" borderId="0" xfId="47" applyAlignment="1">
      <alignment horizontal="left"/>
      <protection/>
    </xf>
    <xf numFmtId="0" fontId="18" fillId="0" borderId="0" xfId="47" applyFont="1" applyAlignment="1">
      <alignment horizontal="left" vertical="center" wrapText="1"/>
      <protection/>
    </xf>
    <xf numFmtId="0" fontId="5" fillId="0" borderId="0" xfId="47" applyFont="1" applyAlignment="1">
      <alignment vertical="center"/>
      <protection/>
    </xf>
    <xf numFmtId="0" fontId="19" fillId="0" borderId="0" xfId="47" applyFont="1" applyAlignment="1">
      <alignment vertical="center"/>
      <protection/>
    </xf>
    <xf numFmtId="0" fontId="11" fillId="10" borderId="12" xfId="0" applyFont="1" applyFill="1" applyBorder="1" applyAlignment="1">
      <alignment horizontal="left" vertical="center"/>
    </xf>
    <xf numFmtId="0" fontId="12" fillId="10" borderId="12" xfId="47" applyFont="1" applyFill="1" applyBorder="1" applyAlignment="1">
      <alignment horizontal="right" vertical="center"/>
      <protection/>
    </xf>
    <xf numFmtId="0" fontId="13" fillId="10" borderId="12" xfId="47" applyFont="1" applyFill="1" applyBorder="1" applyAlignment="1">
      <alignment horizontal="right" vertical="center"/>
      <protection/>
    </xf>
    <xf numFmtId="0" fontId="4" fillId="10" borderId="0" xfId="0" applyFont="1" applyFill="1" applyAlignment="1">
      <alignment horizontal="left" vertical="center"/>
    </xf>
    <xf numFmtId="0" fontId="4" fillId="10" borderId="0" xfId="0" applyFont="1" applyFill="1" applyAlignment="1">
      <alignment horizontal="center" vertical="center"/>
    </xf>
    <xf numFmtId="0" fontId="4" fillId="10" borderId="0" xfId="0" applyFont="1" applyFill="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horizontal="right" vertical="center" wrapText="1"/>
    </xf>
    <xf numFmtId="2" fontId="3" fillId="0" borderId="10" xfId="0" applyNumberFormat="1" applyFont="1" applyFill="1" applyBorder="1" applyAlignment="1">
      <alignment horizontal="center" vertical="center" wrapText="1"/>
    </xf>
    <xf numFmtId="0" fontId="21" fillId="0" borderId="0" xfId="47" applyFont="1" applyFill="1" applyAlignment="1">
      <alignment vertical="center"/>
      <protection/>
    </xf>
    <xf numFmtId="0" fontId="2" fillId="0" borderId="13" xfId="47" applyBorder="1" applyAlignment="1">
      <alignment vertical="center"/>
      <protection/>
    </xf>
    <xf numFmtId="0" fontId="5" fillId="0" borderId="0" xfId="47" applyFont="1" applyAlignment="1">
      <alignment vertical="center"/>
      <protection/>
    </xf>
    <xf numFmtId="2" fontId="3" fillId="0"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73" fillId="0" borderId="0" xfId="0" applyNumberFormat="1" applyFont="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center" vertical="center" wrapText="1"/>
    </xf>
    <xf numFmtId="0" fontId="28" fillId="0" borderId="0" xfId="0" applyFont="1" applyBorder="1" applyAlignment="1">
      <alignment horizontal="right" vertical="center" wrapText="1"/>
    </xf>
    <xf numFmtId="166" fontId="3" fillId="0" borderId="10" xfId="0" applyNumberFormat="1" applyFont="1" applyFill="1" applyBorder="1" applyAlignment="1">
      <alignment horizontal="center" vertical="center" wrapText="1"/>
    </xf>
    <xf numFmtId="0" fontId="1" fillId="0" borderId="13" xfId="0" applyFont="1" applyFill="1" applyBorder="1" applyAlignment="1">
      <alignment horizontal="left" vertical="center"/>
    </xf>
    <xf numFmtId="0" fontId="15" fillId="0" borderId="13" xfId="47" applyFont="1" applyFill="1" applyBorder="1" applyAlignment="1">
      <alignment horizontal="right" vertical="center"/>
      <protection/>
    </xf>
    <xf numFmtId="0" fontId="14" fillId="0" borderId="14" xfId="0" applyFont="1" applyFill="1" applyBorder="1" applyAlignment="1">
      <alignment horizontal="left" vertical="center"/>
    </xf>
    <xf numFmtId="0" fontId="1" fillId="0" borderId="14" xfId="0" applyFont="1" applyFill="1" applyBorder="1" applyAlignment="1">
      <alignment horizontal="left" vertical="center"/>
    </xf>
    <xf numFmtId="0" fontId="15" fillId="0" borderId="14" xfId="47" applyFont="1" applyFill="1" applyBorder="1" applyAlignment="1">
      <alignment horizontal="right" vertical="center"/>
      <protection/>
    </xf>
    <xf numFmtId="167" fontId="16" fillId="0" borderId="14" xfId="47" applyNumberFormat="1" applyFont="1" applyFill="1" applyBorder="1" applyAlignment="1">
      <alignment vertical="center"/>
      <protection/>
    </xf>
    <xf numFmtId="0" fontId="14" fillId="0" borderId="0" xfId="0" applyFont="1" applyFill="1" applyBorder="1" applyAlignment="1">
      <alignment horizontal="left" vertical="center"/>
    </xf>
    <xf numFmtId="0" fontId="1" fillId="0" borderId="0" xfId="0" applyFont="1" applyFill="1" applyBorder="1" applyAlignment="1">
      <alignment horizontal="left" vertical="center"/>
    </xf>
    <xf numFmtId="0" fontId="15" fillId="0" borderId="0" xfId="47" applyFont="1" applyFill="1" applyBorder="1" applyAlignment="1">
      <alignment horizontal="right" vertical="center"/>
      <protection/>
    </xf>
    <xf numFmtId="167" fontId="16" fillId="0" borderId="0" xfId="47" applyNumberFormat="1" applyFont="1" applyFill="1" applyBorder="1" applyAlignment="1">
      <alignment vertical="center"/>
      <protection/>
    </xf>
    <xf numFmtId="0" fontId="11" fillId="10" borderId="15" xfId="0" applyFont="1" applyFill="1" applyBorder="1" applyAlignment="1">
      <alignment horizontal="left" vertical="center"/>
    </xf>
    <xf numFmtId="0" fontId="14" fillId="0" borderId="16" xfId="0" applyFont="1" applyFill="1" applyBorder="1" applyAlignment="1">
      <alignment horizontal="left" vertical="center"/>
    </xf>
    <xf numFmtId="167" fontId="16" fillId="0" borderId="17" xfId="47" applyNumberFormat="1" applyFont="1" applyFill="1" applyBorder="1" applyAlignment="1">
      <alignment vertical="center"/>
      <protection/>
    </xf>
    <xf numFmtId="0" fontId="14" fillId="0" borderId="18" xfId="0" applyFont="1" applyFill="1" applyBorder="1" applyAlignment="1">
      <alignment horizontal="left" vertical="center"/>
    </xf>
    <xf numFmtId="167" fontId="16" fillId="0" borderId="17" xfId="47" applyNumberFormat="1" applyFont="1" applyFill="1" applyBorder="1" applyAlignment="1">
      <alignment horizontal="right" vertical="center"/>
      <protection/>
    </xf>
    <xf numFmtId="0" fontId="25" fillId="23" borderId="14" xfId="47" applyFont="1" applyFill="1" applyBorder="1" applyAlignment="1">
      <alignment vertical="center"/>
      <protection/>
    </xf>
    <xf numFmtId="0" fontId="17" fillId="23" borderId="14" xfId="47" applyFont="1" applyFill="1" applyBorder="1" applyAlignment="1">
      <alignment horizontal="right" vertical="center"/>
      <protection/>
    </xf>
    <xf numFmtId="167" fontId="13" fillId="23" borderId="17" xfId="47" applyNumberFormat="1" applyFont="1" applyFill="1" applyBorder="1" applyAlignment="1">
      <alignment vertical="center"/>
      <protection/>
    </xf>
    <xf numFmtId="0" fontId="15" fillId="23" borderId="19" xfId="47" applyFont="1" applyFill="1" applyBorder="1" applyAlignment="1">
      <alignment vertical="center"/>
      <protection/>
    </xf>
    <xf numFmtId="0" fontId="15" fillId="23" borderId="0" xfId="47" applyFont="1" applyFill="1" applyBorder="1" applyAlignment="1">
      <alignment vertical="center"/>
      <protection/>
    </xf>
    <xf numFmtId="0" fontId="16" fillId="23" borderId="0" xfId="47" applyFont="1" applyFill="1" applyBorder="1" applyAlignment="1">
      <alignment vertical="center"/>
      <protection/>
    </xf>
    <xf numFmtId="0" fontId="15" fillId="23" borderId="0" xfId="47" applyFont="1" applyFill="1" applyBorder="1" applyAlignment="1">
      <alignment horizontal="right" vertical="center"/>
      <protection/>
    </xf>
    <xf numFmtId="167" fontId="16" fillId="23" borderId="20" xfId="47" applyNumberFormat="1" applyFont="1" applyFill="1" applyBorder="1" applyAlignment="1">
      <alignment vertical="center"/>
      <protection/>
    </xf>
    <xf numFmtId="0" fontId="25" fillId="23" borderId="13" xfId="47" applyFont="1" applyFill="1" applyBorder="1" applyAlignment="1">
      <alignment vertical="center"/>
      <protection/>
    </xf>
    <xf numFmtId="0" fontId="17" fillId="23" borderId="13" xfId="47" applyFont="1" applyFill="1" applyBorder="1" applyAlignment="1">
      <alignment vertical="center"/>
      <protection/>
    </xf>
    <xf numFmtId="0" fontId="17" fillId="23" borderId="13" xfId="47" applyFont="1" applyFill="1" applyBorder="1" applyAlignment="1">
      <alignment horizontal="right" vertical="center"/>
      <protection/>
    </xf>
    <xf numFmtId="167" fontId="13" fillId="23" borderId="21" xfId="47" applyNumberFormat="1" applyFont="1" applyFill="1" applyBorder="1" applyAlignment="1">
      <alignment vertical="center"/>
      <protection/>
    </xf>
    <xf numFmtId="0" fontId="13" fillId="23" borderId="16" xfId="47" applyFont="1" applyFill="1" applyBorder="1" applyAlignment="1">
      <alignment vertical="center"/>
      <protection/>
    </xf>
    <xf numFmtId="0" fontId="13" fillId="23" borderId="18" xfId="47" applyFont="1" applyFill="1" applyBorder="1" applyAlignment="1">
      <alignment vertical="center"/>
      <protection/>
    </xf>
    <xf numFmtId="0" fontId="3" fillId="0" borderId="10" xfId="0" applyFont="1" applyFill="1" applyBorder="1" applyAlignment="1">
      <alignment horizontal="center" vertical="center"/>
    </xf>
    <xf numFmtId="0" fontId="20" fillId="0" borderId="10" xfId="0" applyFont="1" applyFill="1" applyBorder="1" applyAlignment="1">
      <alignment vertical="center" wrapText="1"/>
    </xf>
    <xf numFmtId="0" fontId="72" fillId="0" borderId="0" xfId="0" applyFont="1" applyAlignment="1">
      <alignment horizontal="left"/>
    </xf>
    <xf numFmtId="0" fontId="13" fillId="23" borderId="14" xfId="47" applyFont="1" applyFill="1" applyBorder="1" applyAlignment="1">
      <alignment vertical="center"/>
      <protection/>
    </xf>
    <xf numFmtId="0" fontId="3" fillId="0" borderId="10" xfId="0" applyFont="1" applyFill="1" applyBorder="1" applyAlignment="1">
      <alignment vertical="center" wrapText="1"/>
    </xf>
    <xf numFmtId="0" fontId="14" fillId="0" borderId="19" xfId="0" applyFont="1" applyFill="1" applyBorder="1" applyAlignment="1">
      <alignment horizontal="left" vertical="center"/>
    </xf>
    <xf numFmtId="167" fontId="16" fillId="0" borderId="20" xfId="47" applyNumberFormat="1" applyFont="1" applyFill="1" applyBorder="1" applyAlignment="1">
      <alignment vertical="center"/>
      <protection/>
    </xf>
    <xf numFmtId="3" fontId="3" fillId="0" borderId="0" xfId="0" applyNumberFormat="1" applyFont="1" applyFill="1" applyBorder="1" applyAlignment="1">
      <alignment horizontal="center" vertical="center"/>
    </xf>
    <xf numFmtId="167" fontId="16" fillId="0" borderId="21" xfId="47" applyNumberFormat="1" applyFont="1" applyFill="1" applyBorder="1" applyAlignment="1">
      <alignment horizontal="right" vertical="center"/>
      <protection/>
    </xf>
    <xf numFmtId="3" fontId="0" fillId="0" borderId="0" xfId="0" applyNumberFormat="1" applyAlignment="1">
      <alignment/>
    </xf>
    <xf numFmtId="3" fontId="73" fillId="0" borderId="0" xfId="0" applyNumberFormat="1" applyFont="1" applyAlignment="1">
      <alignment/>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wrapText="1"/>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xf>
    <xf numFmtId="0" fontId="74" fillId="0" borderId="0" xfId="0" applyFont="1" applyAlignment="1">
      <alignment/>
    </xf>
    <xf numFmtId="0" fontId="74" fillId="0" borderId="0" xfId="0" applyFont="1" applyAlignment="1">
      <alignment vertical="center"/>
    </xf>
    <xf numFmtId="1" fontId="3" fillId="0" borderId="10" xfId="0" applyNumberFormat="1" applyFont="1" applyFill="1" applyBorder="1" applyAlignment="1">
      <alignment horizontal="center" vertical="center" wrapText="1"/>
    </xf>
    <xf numFmtId="0" fontId="2" fillId="0" borderId="0" xfId="47" applyBorder="1" applyAlignment="1">
      <alignment vertical="center"/>
      <protection/>
    </xf>
    <xf numFmtId="0" fontId="75" fillId="0" borderId="0" xfId="0" applyFont="1" applyAlignment="1">
      <alignment/>
    </xf>
    <xf numFmtId="167" fontId="16" fillId="0" borderId="20" xfId="47" applyNumberFormat="1" applyFont="1" applyFill="1" applyBorder="1" applyAlignment="1">
      <alignment horizontal="right" vertical="center"/>
      <protection/>
    </xf>
    <xf numFmtId="4" fontId="2" fillId="0" borderId="0" xfId="47" applyNumberFormat="1" applyFont="1" applyAlignment="1">
      <alignment horizontal="right"/>
      <protection/>
    </xf>
    <xf numFmtId="4" fontId="2" fillId="0" borderId="0" xfId="47" applyNumberFormat="1">
      <alignment/>
      <protection/>
    </xf>
    <xf numFmtId="0" fontId="30" fillId="0" borderId="13" xfId="47" applyFont="1" applyBorder="1" applyAlignment="1">
      <alignment vertical="center"/>
      <protection/>
    </xf>
    <xf numFmtId="0" fontId="8" fillId="0" borderId="13" xfId="47" applyFont="1" applyBorder="1" applyAlignment="1">
      <alignment vertical="center"/>
      <protection/>
    </xf>
    <xf numFmtId="0" fontId="9" fillId="0" borderId="13" xfId="47" applyFont="1" applyBorder="1" applyAlignment="1">
      <alignment horizontal="right" vertical="center"/>
      <protection/>
    </xf>
    <xf numFmtId="0" fontId="5" fillId="0" borderId="13" xfId="47" applyFont="1" applyBorder="1" applyAlignment="1">
      <alignment vertical="center"/>
      <protection/>
    </xf>
    <xf numFmtId="0" fontId="5" fillId="0" borderId="13" xfId="47" applyFont="1" applyFill="1" applyBorder="1" applyAlignment="1">
      <alignment vertical="center"/>
      <protection/>
    </xf>
    <xf numFmtId="0" fontId="8" fillId="0" borderId="13" xfId="47" applyFont="1" applyFill="1" applyBorder="1" applyAlignment="1">
      <alignment vertical="center"/>
      <protection/>
    </xf>
    <xf numFmtId="0" fontId="2" fillId="0" borderId="13" xfId="47" applyFill="1" applyBorder="1" applyAlignment="1">
      <alignment vertical="center"/>
      <protection/>
    </xf>
    <xf numFmtId="0" fontId="9" fillId="0" borderId="13" xfId="47" applyFont="1" applyFill="1" applyBorder="1" applyAlignment="1">
      <alignment horizontal="right" vertical="center"/>
      <protection/>
    </xf>
    <xf numFmtId="0" fontId="3" fillId="0" borderId="0" xfId="47" applyFont="1" applyAlignment="1">
      <alignment horizontal="right"/>
      <protection/>
    </xf>
    <xf numFmtId="14" fontId="2" fillId="0" borderId="13" xfId="47" applyNumberFormat="1" applyBorder="1" applyAlignment="1">
      <alignment horizontal="right" vertical="center"/>
      <protection/>
    </xf>
    <xf numFmtId="0" fontId="30" fillId="0" borderId="0" xfId="47" applyFont="1" applyBorder="1" applyAlignment="1">
      <alignment vertical="center"/>
      <protection/>
    </xf>
    <xf numFmtId="0" fontId="8" fillId="0" borderId="0" xfId="47" applyFont="1" applyBorder="1" applyAlignment="1">
      <alignment vertical="center"/>
      <protection/>
    </xf>
    <xf numFmtId="0" fontId="9" fillId="0" borderId="0" xfId="47" applyFont="1" applyBorder="1" applyAlignment="1">
      <alignment horizontal="right" vertical="center"/>
      <protection/>
    </xf>
    <xf numFmtId="14" fontId="2" fillId="0" borderId="0" xfId="47" applyNumberFormat="1" applyBorder="1" applyAlignment="1">
      <alignment horizontal="right" vertical="center"/>
      <protection/>
    </xf>
    <xf numFmtId="0" fontId="31" fillId="0" borderId="15" xfId="0" applyFont="1" applyFill="1" applyBorder="1" applyAlignment="1">
      <alignment horizontal="left" vertical="center"/>
    </xf>
    <xf numFmtId="0" fontId="31" fillId="0" borderId="12" xfId="0" applyFont="1" applyFill="1" applyBorder="1" applyAlignment="1">
      <alignment horizontal="left" vertical="center"/>
    </xf>
    <xf numFmtId="0" fontId="32" fillId="0" borderId="12" xfId="47" applyFont="1" applyFill="1" applyBorder="1" applyAlignment="1">
      <alignment horizontal="right" vertical="center"/>
      <protection/>
    </xf>
    <xf numFmtId="167" fontId="16" fillId="0" borderId="21" xfId="47" applyNumberFormat="1" applyFont="1" applyFill="1" applyBorder="1" applyAlignment="1">
      <alignment vertical="center"/>
      <protection/>
    </xf>
    <xf numFmtId="167" fontId="25" fillId="10" borderId="22" xfId="47" applyNumberFormat="1" applyFont="1" applyFill="1" applyBorder="1" applyAlignment="1">
      <alignment vertical="center"/>
      <protection/>
    </xf>
    <xf numFmtId="167" fontId="16" fillId="0" borderId="22" xfId="47" applyNumberFormat="1" applyFont="1" applyFill="1" applyBorder="1" applyAlignment="1">
      <alignment vertical="center"/>
      <protection/>
    </xf>
    <xf numFmtId="0" fontId="7" fillId="0" borderId="13" xfId="0" applyFont="1" applyBorder="1" applyAlignment="1">
      <alignment horizontal="left" vertical="center"/>
    </xf>
    <xf numFmtId="49" fontId="3" fillId="33" borderId="10" xfId="0" applyNumberFormat="1" applyFont="1" applyFill="1" applyBorder="1" applyAlignment="1">
      <alignment horizontal="center" vertical="center"/>
    </xf>
    <xf numFmtId="0" fontId="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left" vertical="center" wrapText="1"/>
      <protection locked="0"/>
    </xf>
    <xf numFmtId="3" fontId="3" fillId="33" borderId="10" xfId="0" applyNumberFormat="1" applyFont="1" applyFill="1" applyBorder="1" applyAlignment="1">
      <alignment horizontal="center" vertical="center"/>
    </xf>
    <xf numFmtId="2" fontId="3" fillId="33"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xf>
    <xf numFmtId="0" fontId="0" fillId="33" borderId="0" xfId="0" applyFill="1" applyAlignment="1">
      <alignment/>
    </xf>
    <xf numFmtId="0" fontId="3" fillId="33" borderId="10" xfId="0" applyFont="1" applyFill="1" applyBorder="1" applyAlignment="1">
      <alignment horizontal="center" vertical="center"/>
    </xf>
    <xf numFmtId="0" fontId="20" fillId="33" borderId="10" xfId="0" applyFont="1" applyFill="1" applyBorder="1" applyAlignment="1">
      <alignment vertical="center" wrapText="1"/>
    </xf>
    <xf numFmtId="3" fontId="3" fillId="33" borderId="10" xfId="0" applyNumberFormat="1" applyFont="1" applyFill="1" applyBorder="1" applyAlignment="1">
      <alignment horizontal="right" vertical="center" wrapText="1"/>
    </xf>
    <xf numFmtId="0" fontId="72" fillId="33" borderId="0" xfId="0" applyFont="1" applyFill="1" applyAlignment="1">
      <alignment horizontal="left" vertical="center"/>
    </xf>
    <xf numFmtId="0" fontId="0" fillId="33" borderId="0" xfId="0" applyFill="1" applyAlignment="1">
      <alignment horizontal="center"/>
    </xf>
    <xf numFmtId="0" fontId="0" fillId="33" borderId="0" xfId="0" applyFill="1" applyAlignment="1">
      <alignment wrapText="1"/>
    </xf>
    <xf numFmtId="0" fontId="0" fillId="33" borderId="0" xfId="0" applyFill="1" applyAlignment="1">
      <alignment horizontal="center" vertical="center"/>
    </xf>
    <xf numFmtId="3" fontId="73" fillId="33" borderId="0" xfId="0" applyNumberFormat="1" applyFont="1" applyFill="1" applyAlignment="1">
      <alignment/>
    </xf>
    <xf numFmtId="0" fontId="55" fillId="33" borderId="0" xfId="0" applyFont="1" applyFill="1" applyAlignment="1">
      <alignment vertical="center"/>
    </xf>
    <xf numFmtId="0" fontId="3" fillId="33" borderId="10" xfId="0" applyFont="1" applyFill="1" applyBorder="1" applyAlignment="1">
      <alignment vertical="center" wrapText="1"/>
    </xf>
    <xf numFmtId="176" fontId="3" fillId="33" borderId="10" xfId="0" applyNumberFormat="1" applyFont="1" applyFill="1" applyBorder="1" applyAlignment="1">
      <alignment horizontal="center" vertical="center"/>
    </xf>
    <xf numFmtId="3" fontId="3" fillId="33" borderId="10" xfId="0" applyNumberFormat="1" applyFont="1" applyFill="1" applyBorder="1" applyAlignment="1">
      <alignment horizontal="right" vertical="center"/>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24" xfId="48"/>
    <cellStyle name="Followed Hyperlink"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4"/>
  <sheetViews>
    <sheetView showGridLines="0" tabSelected="1" zoomScale="80" zoomScaleNormal="80" zoomScalePageLayoutView="0" workbookViewId="0" topLeftCell="A1">
      <selection activeCell="J43" sqref="J43"/>
    </sheetView>
  </sheetViews>
  <sheetFormatPr defaultColWidth="9.140625" defaultRowHeight="15"/>
  <cols>
    <col min="1" max="1" width="4.57421875" style="32" customWidth="1"/>
    <col min="2" max="2" width="4.140625" style="32" customWidth="1"/>
    <col min="3" max="3" width="50.57421875" style="23" customWidth="1"/>
    <col min="4" max="4" width="14.57421875" style="24" customWidth="1"/>
    <col min="5" max="5" width="19.421875" style="23" customWidth="1"/>
    <col min="6" max="6" width="11.8515625" style="23" bestFit="1" customWidth="1"/>
    <col min="7" max="7" width="10.421875" style="23" bestFit="1" customWidth="1"/>
    <col min="8" max="16384" width="9.140625" style="23" customWidth="1"/>
  </cols>
  <sheetData>
    <row r="1" spans="1:5" s="25" customFormat="1" ht="27.75" customHeight="1">
      <c r="A1" s="128" t="s">
        <v>348</v>
      </c>
      <c r="B1" s="128"/>
      <c r="C1" s="128"/>
      <c r="D1" s="128"/>
      <c r="E1" s="128"/>
    </row>
    <row r="2" spans="1:5" s="25" customFormat="1" ht="20.25" customHeight="1">
      <c r="A2" s="22" t="s">
        <v>349</v>
      </c>
      <c r="B2" s="22"/>
      <c r="D2" s="26"/>
      <c r="E2" s="116" t="s">
        <v>350</v>
      </c>
    </row>
    <row r="3" spans="1:5" s="25" customFormat="1" ht="18" customHeight="1">
      <c r="A3" s="118" t="s">
        <v>355</v>
      </c>
      <c r="B3" s="119"/>
      <c r="C3" s="103"/>
      <c r="D3" s="120"/>
      <c r="E3" s="121">
        <v>45160</v>
      </c>
    </row>
    <row r="4" spans="1:5" s="25" customFormat="1" ht="18" customHeight="1">
      <c r="A4" s="108" t="s">
        <v>168</v>
      </c>
      <c r="B4" s="109"/>
      <c r="C4" s="46"/>
      <c r="D4" s="110"/>
      <c r="E4" s="117"/>
    </row>
    <row r="5" spans="1:4" s="25" customFormat="1" ht="20.25" customHeight="1">
      <c r="A5" s="22" t="s">
        <v>351</v>
      </c>
      <c r="B5" s="22"/>
      <c r="D5" s="26"/>
    </row>
    <row r="6" spans="1:5" s="25" customFormat="1" ht="18" customHeight="1">
      <c r="A6" s="111" t="s">
        <v>352</v>
      </c>
      <c r="B6" s="109"/>
      <c r="C6" s="46"/>
      <c r="D6" s="110"/>
      <c r="E6" s="46"/>
    </row>
    <row r="7" spans="1:4" s="25" customFormat="1" ht="20.25" customHeight="1">
      <c r="A7" s="22" t="s">
        <v>76</v>
      </c>
      <c r="B7" s="22"/>
      <c r="D7" s="26"/>
    </row>
    <row r="8" spans="1:5" s="25" customFormat="1" ht="18" customHeight="1">
      <c r="A8" s="111" t="s">
        <v>42</v>
      </c>
      <c r="B8" s="109"/>
      <c r="C8" s="46"/>
      <c r="D8" s="110"/>
      <c r="E8" s="46"/>
    </row>
    <row r="9" spans="1:4" s="25" customFormat="1" ht="20.25" customHeight="1">
      <c r="A9" s="22" t="s">
        <v>139</v>
      </c>
      <c r="B9" s="22"/>
      <c r="D9" s="26"/>
    </row>
    <row r="10" spans="1:5" s="25" customFormat="1" ht="18" customHeight="1">
      <c r="A10" s="112"/>
      <c r="B10" s="113"/>
      <c r="C10" s="114"/>
      <c r="D10" s="115"/>
      <c r="E10" s="114"/>
    </row>
    <row r="11" spans="1:4" s="25" customFormat="1" ht="16.5" customHeight="1">
      <c r="A11" s="27"/>
      <c r="B11" s="27"/>
      <c r="D11" s="28"/>
    </row>
    <row r="12" spans="1:4" s="25" customFormat="1" ht="16.5" customHeight="1">
      <c r="A12" s="27"/>
      <c r="B12" s="27"/>
      <c r="D12" s="28"/>
    </row>
    <row r="13" spans="1:4" s="25" customFormat="1" ht="18" customHeight="1">
      <c r="A13" s="22" t="s">
        <v>29</v>
      </c>
      <c r="B13" s="22"/>
      <c r="D13" s="28"/>
    </row>
    <row r="14" spans="1:5" s="25" customFormat="1" ht="21.75" customHeight="1">
      <c r="A14" s="45" t="s">
        <v>353</v>
      </c>
      <c r="B14" s="45"/>
      <c r="C14" s="29"/>
      <c r="D14" s="30"/>
      <c r="E14" s="29"/>
    </row>
    <row r="15" spans="1:5" s="25" customFormat="1" ht="15.75" customHeight="1">
      <c r="A15" s="45"/>
      <c r="B15" s="45"/>
      <c r="C15" s="29"/>
      <c r="D15" s="30"/>
      <c r="E15" s="29"/>
    </row>
    <row r="16" spans="1:5" ht="15" customHeight="1">
      <c r="A16" s="47" t="s">
        <v>354</v>
      </c>
      <c r="B16" s="47"/>
      <c r="C16" s="33"/>
      <c r="D16" s="33"/>
      <c r="E16" s="33"/>
    </row>
    <row r="17" spans="1:5" ht="21.75" customHeight="1">
      <c r="A17" s="66" t="s">
        <v>356</v>
      </c>
      <c r="B17" s="36"/>
      <c r="C17" s="36"/>
      <c r="D17" s="37"/>
      <c r="E17" s="126">
        <f>E18+E22+E26</f>
        <v>0</v>
      </c>
    </row>
    <row r="18" spans="1:5" ht="20.25" customHeight="1">
      <c r="A18" s="122" t="s">
        <v>20</v>
      </c>
      <c r="B18" s="123"/>
      <c r="C18" s="123" t="s">
        <v>171</v>
      </c>
      <c r="D18" s="124"/>
      <c r="E18" s="127">
        <f>SUM(E19:E21)</f>
        <v>0</v>
      </c>
    </row>
    <row r="19" spans="1:5" ht="18" customHeight="1">
      <c r="A19" s="67"/>
      <c r="B19" s="59" t="s">
        <v>30</v>
      </c>
      <c r="C19" s="59" t="s">
        <v>169</v>
      </c>
      <c r="D19" s="60"/>
      <c r="E19" s="68">
        <f>'A. kacení+ošetření'!G30</f>
        <v>0</v>
      </c>
    </row>
    <row r="20" spans="1:5" ht="18" customHeight="1">
      <c r="A20" s="90"/>
      <c r="B20" s="63" t="s">
        <v>31</v>
      </c>
      <c r="C20" s="63" t="s">
        <v>170</v>
      </c>
      <c r="D20" s="64"/>
      <c r="E20" s="105">
        <f>'A. kacení+ošetření'!G48</f>
        <v>0</v>
      </c>
    </row>
    <row r="21" spans="1:5" ht="18" customHeight="1">
      <c r="A21" s="69"/>
      <c r="B21" s="56" t="s">
        <v>346</v>
      </c>
      <c r="C21" s="56" t="s">
        <v>307</v>
      </c>
      <c r="D21" s="57"/>
      <c r="E21" s="93">
        <f>'A. kacení+ošetření'!G51</f>
        <v>0</v>
      </c>
    </row>
    <row r="22" spans="1:5" ht="20.25" customHeight="1">
      <c r="A22" s="122" t="s">
        <v>21</v>
      </c>
      <c r="B22" s="123"/>
      <c r="C22" s="123" t="s">
        <v>292</v>
      </c>
      <c r="D22" s="124"/>
      <c r="E22" s="127">
        <f>SUM(E23:E25)</f>
        <v>0</v>
      </c>
    </row>
    <row r="23" spans="1:5" ht="18" customHeight="1">
      <c r="A23" s="67"/>
      <c r="B23" s="59" t="s">
        <v>33</v>
      </c>
      <c r="C23" s="59" t="s">
        <v>293</v>
      </c>
      <c r="D23" s="60"/>
      <c r="E23" s="70">
        <f>'B. travníky'!G14</f>
        <v>0</v>
      </c>
    </row>
    <row r="24" spans="1:5" ht="18" customHeight="1">
      <c r="A24" s="90"/>
      <c r="B24" s="63" t="s">
        <v>34</v>
      </c>
      <c r="C24" s="63" t="s">
        <v>342</v>
      </c>
      <c r="D24" s="64"/>
      <c r="E24" s="105">
        <f>'B. travníky'!G18</f>
        <v>0</v>
      </c>
    </row>
    <row r="25" spans="1:5" ht="18" customHeight="1">
      <c r="A25" s="90"/>
      <c r="B25" s="63" t="s">
        <v>341</v>
      </c>
      <c r="C25" s="63" t="s">
        <v>294</v>
      </c>
      <c r="D25" s="64"/>
      <c r="E25" s="91">
        <f>'B. travníky'!G23</f>
        <v>0</v>
      </c>
    </row>
    <row r="26" spans="1:5" ht="20.25" customHeight="1">
      <c r="A26" s="122" t="s">
        <v>74</v>
      </c>
      <c r="B26" s="123"/>
      <c r="C26" s="123" t="s">
        <v>88</v>
      </c>
      <c r="D26" s="124"/>
      <c r="E26" s="127">
        <f>SUM(E27:E29)</f>
        <v>0</v>
      </c>
    </row>
    <row r="27" spans="1:5" ht="18" customHeight="1">
      <c r="A27" s="67"/>
      <c r="B27" s="59" t="s">
        <v>78</v>
      </c>
      <c r="C27" s="59" t="s">
        <v>343</v>
      </c>
      <c r="D27" s="60"/>
      <c r="E27" s="70">
        <f>'C. výsadba '!G36</f>
        <v>0</v>
      </c>
    </row>
    <row r="28" spans="1:5" ht="18" customHeight="1">
      <c r="A28" s="90"/>
      <c r="B28" s="63" t="s">
        <v>79</v>
      </c>
      <c r="C28" s="63" t="s">
        <v>97</v>
      </c>
      <c r="D28" s="64"/>
      <c r="E28" s="91">
        <f>'C. výsadba '!G71</f>
        <v>0</v>
      </c>
    </row>
    <row r="29" spans="1:5" ht="18" customHeight="1">
      <c r="A29" s="69"/>
      <c r="B29" s="56" t="s">
        <v>80</v>
      </c>
      <c r="C29" s="56" t="s">
        <v>133</v>
      </c>
      <c r="D29" s="57"/>
      <c r="E29" s="125">
        <f>'C. výsadba '!G77</f>
        <v>0</v>
      </c>
    </row>
    <row r="30" spans="1:5" ht="18" customHeight="1">
      <c r="A30" s="62"/>
      <c r="B30" s="63"/>
      <c r="C30" s="63"/>
      <c r="D30" s="64"/>
      <c r="E30" s="65"/>
    </row>
    <row r="31" spans="1:5" ht="21.75" customHeight="1">
      <c r="A31" s="66" t="s">
        <v>75</v>
      </c>
      <c r="B31" s="36"/>
      <c r="C31" s="36"/>
      <c r="D31" s="38"/>
      <c r="E31" s="126">
        <f>E32</f>
        <v>0</v>
      </c>
    </row>
    <row r="32" spans="1:5" ht="18" customHeight="1">
      <c r="A32" s="69"/>
      <c r="B32" s="56" t="s">
        <v>77</v>
      </c>
      <c r="C32" s="56"/>
      <c r="D32" s="57"/>
      <c r="E32" s="125"/>
    </row>
    <row r="33" spans="1:5" ht="15" customHeight="1">
      <c r="A33" s="31"/>
      <c r="B33" s="31"/>
      <c r="C33" s="25"/>
      <c r="D33" s="28"/>
      <c r="E33" s="25"/>
    </row>
    <row r="34" spans="1:5" ht="13.5" customHeight="1">
      <c r="A34" s="31"/>
      <c r="B34" s="31"/>
      <c r="C34" s="25"/>
      <c r="D34" s="28"/>
      <c r="E34" s="25"/>
    </row>
    <row r="35" spans="1:5" ht="19.5" customHeight="1">
      <c r="A35" s="83" t="s">
        <v>357</v>
      </c>
      <c r="B35" s="71"/>
      <c r="C35" s="88"/>
      <c r="D35" s="72"/>
      <c r="E35" s="73">
        <f>E17+E31</f>
        <v>0</v>
      </c>
    </row>
    <row r="36" spans="1:5" ht="19.5" customHeight="1">
      <c r="A36" s="74" t="s">
        <v>9</v>
      </c>
      <c r="B36" s="75"/>
      <c r="C36" s="76"/>
      <c r="D36" s="77"/>
      <c r="E36" s="78">
        <f>E35*0.21</f>
        <v>0</v>
      </c>
    </row>
    <row r="37" spans="1:5" ht="19.5" customHeight="1">
      <c r="A37" s="84" t="s">
        <v>358</v>
      </c>
      <c r="B37" s="79"/>
      <c r="C37" s="80"/>
      <c r="D37" s="81"/>
      <c r="E37" s="82">
        <f>SUM(E35:E36)</f>
        <v>0</v>
      </c>
    </row>
    <row r="38" spans="1:5" ht="13.5" customHeight="1">
      <c r="A38" s="58"/>
      <c r="B38" s="58"/>
      <c r="C38" s="59"/>
      <c r="D38" s="60"/>
      <c r="E38" s="61"/>
    </row>
    <row r="39" spans="1:4" s="25" customFormat="1" ht="18" customHeight="1">
      <c r="A39" s="22" t="s">
        <v>32</v>
      </c>
      <c r="B39" s="22"/>
      <c r="D39" s="28"/>
    </row>
    <row r="40" spans="1:5" ht="15" customHeight="1">
      <c r="A40" s="34" t="s">
        <v>366</v>
      </c>
      <c r="B40" s="34"/>
      <c r="C40" s="35"/>
      <c r="D40" s="26"/>
      <c r="E40" s="25"/>
    </row>
    <row r="41" ht="15" customHeight="1"/>
    <row r="42" ht="15" customHeight="1"/>
    <row r="43" spans="4:5" ht="12.75">
      <c r="D43" s="106"/>
      <c r="E43" s="107"/>
    </row>
    <row r="44" spans="4:5" ht="12.75">
      <c r="D44" s="106"/>
      <c r="E44" s="107"/>
    </row>
    <row r="45" spans="4:5" ht="12.75">
      <c r="D45" s="106"/>
      <c r="E45" s="107"/>
    </row>
    <row r="46" spans="4:5" ht="12.75">
      <c r="D46" s="106"/>
      <c r="E46" s="107"/>
    </row>
    <row r="47" spans="4:5" ht="12.75">
      <c r="D47" s="106"/>
      <c r="E47" s="107"/>
    </row>
    <row r="48" spans="4:5" ht="12.75">
      <c r="D48" s="106"/>
      <c r="E48" s="107"/>
    </row>
    <row r="49" spans="4:5" ht="12.75">
      <c r="D49" s="106"/>
      <c r="E49" s="107"/>
    </row>
    <row r="50" spans="4:5" ht="12.75">
      <c r="D50" s="106"/>
      <c r="E50" s="107"/>
    </row>
    <row r="51" spans="4:5" ht="12.75">
      <c r="D51" s="106"/>
      <c r="E51" s="107"/>
    </row>
    <row r="52" spans="4:5" ht="12.75">
      <c r="D52" s="106"/>
      <c r="E52" s="107"/>
    </row>
    <row r="53" spans="4:5" ht="12.75">
      <c r="D53" s="106"/>
      <c r="E53" s="107"/>
    </row>
    <row r="54" spans="4:5" ht="12.75">
      <c r="D54" s="106"/>
      <c r="E54" s="107"/>
    </row>
  </sheetData>
  <sheetProtection/>
  <mergeCells count="1">
    <mergeCell ref="A1:E1"/>
  </mergeCells>
  <printOptions/>
  <pageMargins left="1.1811023622047245" right="0.7086614173228347" top="0.7874015748031497" bottom="0.3937007874015748"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J52"/>
  <sheetViews>
    <sheetView showGridLines="0" zoomScale="80" zoomScaleNormal="80" workbookViewId="0" topLeftCell="A7">
      <selection activeCell="C69" sqref="C69"/>
    </sheetView>
  </sheetViews>
  <sheetFormatPr defaultColWidth="9.140625" defaultRowHeight="15"/>
  <cols>
    <col min="1" max="1" width="5.28125" style="4" customWidth="1"/>
    <col min="2" max="2" width="10.421875" style="4" customWidth="1"/>
    <col min="3" max="3" width="58.57421875" style="15" customWidth="1"/>
    <col min="4" max="4" width="3.57421875" style="5" customWidth="1"/>
    <col min="5" max="5" width="6.57421875" style="5" customWidth="1"/>
    <col min="6" max="6" width="7.421875" style="13" customWidth="1"/>
    <col min="7" max="7" width="8.00390625" style="0" customWidth="1"/>
  </cols>
  <sheetData>
    <row r="1" spans="1:6" ht="21">
      <c r="A1" s="21" t="s">
        <v>306</v>
      </c>
      <c r="B1" s="11"/>
      <c r="C1" s="16"/>
      <c r="D1" s="17"/>
      <c r="E1" s="11"/>
      <c r="F1"/>
    </row>
    <row r="2" spans="1:7" ht="21">
      <c r="A2" s="39" t="s">
        <v>236</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7</v>
      </c>
      <c r="G4" s="43" t="s">
        <v>8</v>
      </c>
    </row>
    <row r="5" spans="1:7" ht="6" customHeight="1" thickTop="1">
      <c r="A5" s="51"/>
      <c r="B5" s="51"/>
      <c r="C5" s="52"/>
      <c r="D5" s="51"/>
      <c r="E5" s="53"/>
      <c r="F5" s="53"/>
      <c r="G5" s="54"/>
    </row>
    <row r="6" spans="1:2" ht="15.75" customHeight="1">
      <c r="A6" s="8"/>
      <c r="B6" s="8" t="s">
        <v>172</v>
      </c>
    </row>
    <row r="7" spans="1:9" ht="37.5" customHeight="1">
      <c r="A7" s="19" t="s">
        <v>23</v>
      </c>
      <c r="B7" s="7" t="s">
        <v>183</v>
      </c>
      <c r="C7" s="6" t="s">
        <v>211</v>
      </c>
      <c r="D7" s="1" t="s">
        <v>10</v>
      </c>
      <c r="E7" s="12">
        <v>135</v>
      </c>
      <c r="F7" s="49"/>
      <c r="G7" s="49">
        <f aca="true" t="shared" si="0" ref="G7:G21">E7*F7</f>
        <v>0</v>
      </c>
      <c r="I7" s="104"/>
    </row>
    <row r="8" spans="1:9" ht="49.5" customHeight="1">
      <c r="A8" s="19" t="s">
        <v>24</v>
      </c>
      <c r="B8" s="1" t="s">
        <v>13</v>
      </c>
      <c r="C8" s="6" t="s">
        <v>212</v>
      </c>
      <c r="D8" s="1" t="s">
        <v>10</v>
      </c>
      <c r="E8" s="12">
        <v>270</v>
      </c>
      <c r="F8" s="49"/>
      <c r="G8" s="49">
        <f t="shared" si="0"/>
        <v>0</v>
      </c>
      <c r="I8" s="104"/>
    </row>
    <row r="9" spans="1:7" ht="42" customHeight="1">
      <c r="A9" s="19" t="s">
        <v>25</v>
      </c>
      <c r="B9" s="7" t="s">
        <v>174</v>
      </c>
      <c r="C9" s="6" t="s">
        <v>184</v>
      </c>
      <c r="D9" s="7" t="s">
        <v>0</v>
      </c>
      <c r="E9" s="12">
        <v>4</v>
      </c>
      <c r="F9" s="49"/>
      <c r="G9" s="49">
        <f t="shared" si="0"/>
        <v>0</v>
      </c>
    </row>
    <row r="10" spans="1:7" ht="42" customHeight="1">
      <c r="A10" s="19" t="s">
        <v>26</v>
      </c>
      <c r="B10" s="7" t="s">
        <v>175</v>
      </c>
      <c r="C10" s="6" t="s">
        <v>185</v>
      </c>
      <c r="D10" s="7" t="s">
        <v>0</v>
      </c>
      <c r="E10" s="12">
        <v>10</v>
      </c>
      <c r="F10" s="49"/>
      <c r="G10" s="49">
        <f t="shared" si="0"/>
        <v>0</v>
      </c>
    </row>
    <row r="11" spans="1:7" ht="42" customHeight="1">
      <c r="A11" s="19" t="s">
        <v>27</v>
      </c>
      <c r="B11" s="7" t="s">
        <v>176</v>
      </c>
      <c r="C11" s="6" t="s">
        <v>186</v>
      </c>
      <c r="D11" s="7" t="s">
        <v>0</v>
      </c>
      <c r="E11" s="12">
        <v>1</v>
      </c>
      <c r="F11" s="49"/>
      <c r="G11" s="49">
        <f t="shared" si="0"/>
        <v>0</v>
      </c>
    </row>
    <row r="12" spans="1:7" ht="42" customHeight="1">
      <c r="A12" s="19" t="s">
        <v>43</v>
      </c>
      <c r="B12" s="7" t="s">
        <v>177</v>
      </c>
      <c r="C12" s="6" t="s">
        <v>187</v>
      </c>
      <c r="D12" s="7" t="s">
        <v>0</v>
      </c>
      <c r="E12" s="12">
        <v>2</v>
      </c>
      <c r="F12" s="49"/>
      <c r="G12" s="49">
        <f t="shared" si="0"/>
        <v>0</v>
      </c>
    </row>
    <row r="13" spans="1:7" ht="42" customHeight="1">
      <c r="A13" s="19" t="s">
        <v>199</v>
      </c>
      <c r="B13" s="7" t="s">
        <v>319</v>
      </c>
      <c r="C13" s="6" t="s">
        <v>318</v>
      </c>
      <c r="D13" s="7" t="s">
        <v>0</v>
      </c>
      <c r="E13" s="12">
        <v>4</v>
      </c>
      <c r="F13" s="49"/>
      <c r="G13" s="49">
        <f t="shared" si="0"/>
        <v>0</v>
      </c>
    </row>
    <row r="14" spans="1:7" ht="42" customHeight="1">
      <c r="A14" s="19" t="s">
        <v>200</v>
      </c>
      <c r="B14" s="7" t="s">
        <v>320</v>
      </c>
      <c r="C14" s="6" t="s">
        <v>321</v>
      </c>
      <c r="D14" s="7" t="s">
        <v>0</v>
      </c>
      <c r="E14" s="12">
        <v>1</v>
      </c>
      <c r="F14" s="49"/>
      <c r="G14" s="49">
        <f t="shared" si="0"/>
        <v>0</v>
      </c>
    </row>
    <row r="15" spans="1:8" ht="42" customHeight="1">
      <c r="A15" s="19" t="s">
        <v>201</v>
      </c>
      <c r="B15" s="7" t="s">
        <v>323</v>
      </c>
      <c r="C15" s="6" t="s">
        <v>322</v>
      </c>
      <c r="D15" s="85" t="s">
        <v>0</v>
      </c>
      <c r="E15" s="12">
        <v>1</v>
      </c>
      <c r="F15" s="49"/>
      <c r="G15" s="49">
        <f t="shared" si="0"/>
        <v>0</v>
      </c>
      <c r="H15" s="94"/>
    </row>
    <row r="16" spans="1:7" ht="30" customHeight="1">
      <c r="A16" s="19" t="s">
        <v>202</v>
      </c>
      <c r="B16" s="7" t="s">
        <v>188</v>
      </c>
      <c r="C16" s="6" t="s">
        <v>189</v>
      </c>
      <c r="D16" s="85" t="s">
        <v>0</v>
      </c>
      <c r="E16" s="12">
        <v>14</v>
      </c>
      <c r="F16" s="49"/>
      <c r="G16" s="49">
        <f t="shared" si="0"/>
        <v>0</v>
      </c>
    </row>
    <row r="17" spans="1:7" ht="30" customHeight="1">
      <c r="A17" s="19" t="s">
        <v>203</v>
      </c>
      <c r="B17" s="7" t="s">
        <v>191</v>
      </c>
      <c r="C17" s="6" t="s">
        <v>190</v>
      </c>
      <c r="D17" s="85" t="s">
        <v>0</v>
      </c>
      <c r="E17" s="12">
        <v>3</v>
      </c>
      <c r="F17" s="49"/>
      <c r="G17" s="49">
        <f t="shared" si="0"/>
        <v>0</v>
      </c>
    </row>
    <row r="18" spans="1:7" ht="29.25" customHeight="1">
      <c r="A18" s="19" t="s">
        <v>204</v>
      </c>
      <c r="B18" s="7" t="s">
        <v>193</v>
      </c>
      <c r="C18" s="6" t="s">
        <v>192</v>
      </c>
      <c r="D18" s="85" t="s">
        <v>0</v>
      </c>
      <c r="E18" s="12">
        <v>5</v>
      </c>
      <c r="F18" s="49"/>
      <c r="G18" s="49">
        <f t="shared" si="0"/>
        <v>0</v>
      </c>
    </row>
    <row r="19" spans="1:7" ht="29.25" customHeight="1">
      <c r="A19" s="19" t="s">
        <v>205</v>
      </c>
      <c r="B19" s="7" t="s">
        <v>193</v>
      </c>
      <c r="C19" s="6" t="s">
        <v>326</v>
      </c>
      <c r="D19" s="85" t="s">
        <v>0</v>
      </c>
      <c r="E19" s="12">
        <v>1</v>
      </c>
      <c r="F19" s="49"/>
      <c r="G19" s="49">
        <f t="shared" si="0"/>
        <v>0</v>
      </c>
    </row>
    <row r="20" spans="1:7" ht="37.5" customHeight="1">
      <c r="A20" s="19" t="s">
        <v>206</v>
      </c>
      <c r="B20" s="7" t="s">
        <v>194</v>
      </c>
      <c r="C20" s="6" t="s">
        <v>195</v>
      </c>
      <c r="D20" s="1" t="s">
        <v>10</v>
      </c>
      <c r="E20" s="20">
        <v>135</v>
      </c>
      <c r="F20" s="49"/>
      <c r="G20" s="49">
        <f t="shared" si="0"/>
        <v>0</v>
      </c>
    </row>
    <row r="21" spans="1:7" ht="52.5" customHeight="1">
      <c r="A21" s="19" t="s">
        <v>207</v>
      </c>
      <c r="B21" s="7" t="s">
        <v>85</v>
      </c>
      <c r="C21" s="6" t="s">
        <v>364</v>
      </c>
      <c r="D21" s="1" t="s">
        <v>0</v>
      </c>
      <c r="E21" s="12">
        <v>1</v>
      </c>
      <c r="F21" s="49"/>
      <c r="G21" s="49">
        <f t="shared" si="0"/>
        <v>0</v>
      </c>
    </row>
    <row r="22" spans="1:7" ht="52.5" customHeight="1">
      <c r="A22" s="19" t="s">
        <v>208</v>
      </c>
      <c r="B22" s="7" t="s">
        <v>328</v>
      </c>
      <c r="C22" s="6" t="s">
        <v>365</v>
      </c>
      <c r="D22" s="1" t="s">
        <v>0</v>
      </c>
      <c r="E22" s="12">
        <v>2</v>
      </c>
      <c r="F22" s="49"/>
      <c r="G22" s="49">
        <f aca="true" t="shared" si="1" ref="G22:G28">E22*F22</f>
        <v>0</v>
      </c>
    </row>
    <row r="23" spans="1:7" ht="36" customHeight="1">
      <c r="A23" s="19" t="s">
        <v>209</v>
      </c>
      <c r="B23" s="1" t="s">
        <v>178</v>
      </c>
      <c r="C23" s="18" t="s">
        <v>196</v>
      </c>
      <c r="D23" s="1" t="s">
        <v>10</v>
      </c>
      <c r="E23" s="20">
        <v>6</v>
      </c>
      <c r="F23" s="49"/>
      <c r="G23" s="49">
        <f t="shared" si="1"/>
        <v>0</v>
      </c>
    </row>
    <row r="24" spans="1:7" ht="30" customHeight="1">
      <c r="A24" s="19" t="s">
        <v>210</v>
      </c>
      <c r="B24" s="1" t="s">
        <v>179</v>
      </c>
      <c r="C24" s="18" t="s">
        <v>180</v>
      </c>
      <c r="D24" s="1" t="s">
        <v>10</v>
      </c>
      <c r="E24" s="20">
        <v>6</v>
      </c>
      <c r="F24" s="49"/>
      <c r="G24" s="49">
        <f t="shared" si="1"/>
        <v>0</v>
      </c>
    </row>
    <row r="25" spans="1:7" ht="30" customHeight="1">
      <c r="A25" s="19" t="s">
        <v>213</v>
      </c>
      <c r="B25" s="1" t="s">
        <v>181</v>
      </c>
      <c r="C25" s="18" t="s">
        <v>182</v>
      </c>
      <c r="D25" s="1" t="s">
        <v>10</v>
      </c>
      <c r="E25" s="20">
        <v>6</v>
      </c>
      <c r="F25" s="49"/>
      <c r="G25" s="49">
        <f t="shared" si="1"/>
        <v>0</v>
      </c>
    </row>
    <row r="26" spans="1:7" ht="30" customHeight="1">
      <c r="A26" s="19" t="s">
        <v>324</v>
      </c>
      <c r="B26" s="1" t="s">
        <v>11</v>
      </c>
      <c r="C26" s="18" t="s">
        <v>197</v>
      </c>
      <c r="D26" s="1" t="s">
        <v>6</v>
      </c>
      <c r="E26" s="20">
        <v>2</v>
      </c>
      <c r="F26" s="49"/>
      <c r="G26" s="49">
        <f t="shared" si="1"/>
        <v>0</v>
      </c>
    </row>
    <row r="27" spans="1:7" ht="39.75" customHeight="1">
      <c r="A27" s="19" t="s">
        <v>325</v>
      </c>
      <c r="B27" s="1" t="s">
        <v>13</v>
      </c>
      <c r="C27" s="18" t="s">
        <v>359</v>
      </c>
      <c r="D27" s="1" t="s">
        <v>6</v>
      </c>
      <c r="E27" s="12">
        <v>7</v>
      </c>
      <c r="F27" s="49"/>
      <c r="G27" s="49">
        <f t="shared" si="1"/>
        <v>0</v>
      </c>
    </row>
    <row r="28" spans="1:7" ht="28.5" customHeight="1">
      <c r="A28" s="19" t="s">
        <v>327</v>
      </c>
      <c r="B28" s="1" t="s">
        <v>13</v>
      </c>
      <c r="C28" s="18" t="s">
        <v>198</v>
      </c>
      <c r="D28" s="1" t="s">
        <v>6</v>
      </c>
      <c r="E28" s="12">
        <v>1</v>
      </c>
      <c r="F28" s="49"/>
      <c r="G28" s="49">
        <f t="shared" si="1"/>
        <v>0</v>
      </c>
    </row>
    <row r="29" spans="1:7" ht="19.5" customHeight="1">
      <c r="A29" s="19" t="s">
        <v>329</v>
      </c>
      <c r="B29" s="1" t="s">
        <v>13</v>
      </c>
      <c r="C29" s="18" t="s">
        <v>165</v>
      </c>
      <c r="D29" s="1" t="s">
        <v>86</v>
      </c>
      <c r="E29" s="12">
        <v>1</v>
      </c>
      <c r="F29" s="49"/>
      <c r="G29" s="49">
        <f>E29*F29</f>
        <v>0</v>
      </c>
    </row>
    <row r="30" spans="1:7" ht="15" customHeight="1">
      <c r="A30" s="3"/>
      <c r="B30" s="9"/>
      <c r="C30" s="10"/>
      <c r="D30" s="9"/>
      <c r="E30" s="3"/>
      <c r="G30" s="50">
        <f>SUM(G7:G29)</f>
        <v>0</v>
      </c>
    </row>
    <row r="31" spans="1:2" ht="16.5" customHeight="1">
      <c r="A31" s="8"/>
      <c r="B31" s="8" t="s">
        <v>173</v>
      </c>
    </row>
    <row r="32" spans="1:9" ht="25.5" customHeight="1">
      <c r="A32" s="19" t="s">
        <v>28</v>
      </c>
      <c r="B32" s="7" t="s">
        <v>310</v>
      </c>
      <c r="C32" s="6" t="s">
        <v>309</v>
      </c>
      <c r="D32" s="1" t="s">
        <v>0</v>
      </c>
      <c r="E32" s="12">
        <v>1</v>
      </c>
      <c r="F32" s="98"/>
      <c r="G32" s="49">
        <f>E32*F32</f>
        <v>0</v>
      </c>
      <c r="I32" s="104"/>
    </row>
    <row r="33" spans="1:7" ht="42.75" customHeight="1">
      <c r="A33" s="19" t="s">
        <v>44</v>
      </c>
      <c r="B33" s="7" t="s">
        <v>81</v>
      </c>
      <c r="C33" s="6" t="s">
        <v>84</v>
      </c>
      <c r="D33" s="1" t="s">
        <v>0</v>
      </c>
      <c r="E33" s="12">
        <v>2</v>
      </c>
      <c r="F33" s="49"/>
      <c r="G33" s="49">
        <f aca="true" t="shared" si="2" ref="G33:G47">E33*F33</f>
        <v>0</v>
      </c>
    </row>
    <row r="34" spans="1:7" ht="42.75" customHeight="1">
      <c r="A34" s="19" t="s">
        <v>55</v>
      </c>
      <c r="B34" s="7" t="s">
        <v>216</v>
      </c>
      <c r="C34" s="6" t="s">
        <v>214</v>
      </c>
      <c r="D34" s="1" t="s">
        <v>0</v>
      </c>
      <c r="E34" s="12">
        <v>7</v>
      </c>
      <c r="F34" s="49"/>
      <c r="G34" s="49">
        <f t="shared" si="2"/>
        <v>0</v>
      </c>
    </row>
    <row r="35" spans="1:7" ht="42.75" customHeight="1">
      <c r="A35" s="19" t="s">
        <v>56</v>
      </c>
      <c r="B35" s="7" t="s">
        <v>217</v>
      </c>
      <c r="C35" s="6" t="s">
        <v>215</v>
      </c>
      <c r="D35" s="1" t="s">
        <v>0</v>
      </c>
      <c r="E35" s="12">
        <v>7</v>
      </c>
      <c r="F35" s="49"/>
      <c r="G35" s="49">
        <f t="shared" si="2"/>
        <v>0</v>
      </c>
    </row>
    <row r="36" spans="1:7" ht="42.75" customHeight="1">
      <c r="A36" s="19" t="s">
        <v>57</v>
      </c>
      <c r="B36" s="7" t="s">
        <v>219</v>
      </c>
      <c r="C36" s="6" t="s">
        <v>218</v>
      </c>
      <c r="D36" s="1" t="s">
        <v>0</v>
      </c>
      <c r="E36" s="12">
        <v>5</v>
      </c>
      <c r="F36" s="49"/>
      <c r="G36" s="49">
        <f t="shared" si="2"/>
        <v>0</v>
      </c>
    </row>
    <row r="37" spans="1:7" ht="42.75" customHeight="1">
      <c r="A37" s="19" t="s">
        <v>58</v>
      </c>
      <c r="B37" s="7" t="s">
        <v>221</v>
      </c>
      <c r="C37" s="6" t="s">
        <v>220</v>
      </c>
      <c r="D37" s="1" t="s">
        <v>0</v>
      </c>
      <c r="E37" s="12">
        <v>5</v>
      </c>
      <c r="F37" s="49"/>
      <c r="G37" s="49">
        <f t="shared" si="2"/>
        <v>0</v>
      </c>
    </row>
    <row r="38" spans="1:7" ht="42.75" customHeight="1">
      <c r="A38" s="19" t="s">
        <v>59</v>
      </c>
      <c r="B38" s="7" t="s">
        <v>223</v>
      </c>
      <c r="C38" s="6" t="s">
        <v>222</v>
      </c>
      <c r="D38" s="1" t="s">
        <v>0</v>
      </c>
      <c r="E38" s="12">
        <v>5</v>
      </c>
      <c r="F38" s="49"/>
      <c r="G38" s="49">
        <f t="shared" si="2"/>
        <v>0</v>
      </c>
    </row>
    <row r="39" spans="1:8" ht="42.75" customHeight="1">
      <c r="A39" s="19" t="s">
        <v>60</v>
      </c>
      <c r="B39" s="7" t="s">
        <v>225</v>
      </c>
      <c r="C39" s="6" t="s">
        <v>224</v>
      </c>
      <c r="D39" s="1" t="s">
        <v>0</v>
      </c>
      <c r="E39" s="12">
        <v>2</v>
      </c>
      <c r="F39" s="49"/>
      <c r="G39" s="49">
        <f t="shared" si="2"/>
        <v>0</v>
      </c>
      <c r="H39" s="94"/>
    </row>
    <row r="40" spans="1:7" ht="43.5" customHeight="1">
      <c r="A40" s="19" t="s">
        <v>61</v>
      </c>
      <c r="B40" s="7" t="s">
        <v>227</v>
      </c>
      <c r="C40" s="6" t="s">
        <v>226</v>
      </c>
      <c r="D40" s="1" t="s">
        <v>0</v>
      </c>
      <c r="E40" s="12">
        <v>4</v>
      </c>
      <c r="F40" s="49"/>
      <c r="G40" s="49">
        <f t="shared" si="2"/>
        <v>0</v>
      </c>
    </row>
    <row r="41" spans="1:7" ht="43.5" customHeight="1">
      <c r="A41" s="19" t="s">
        <v>62</v>
      </c>
      <c r="B41" s="7" t="s">
        <v>82</v>
      </c>
      <c r="C41" s="6" t="s">
        <v>83</v>
      </c>
      <c r="D41" s="1" t="s">
        <v>0</v>
      </c>
      <c r="E41" s="12">
        <v>4</v>
      </c>
      <c r="F41" s="49"/>
      <c r="G41" s="49">
        <f t="shared" si="2"/>
        <v>0</v>
      </c>
    </row>
    <row r="42" spans="1:7" ht="43.5" customHeight="1">
      <c r="A42" s="19" t="s">
        <v>63</v>
      </c>
      <c r="B42" s="7" t="s">
        <v>230</v>
      </c>
      <c r="C42" s="6" t="s">
        <v>229</v>
      </c>
      <c r="D42" s="1" t="s">
        <v>0</v>
      </c>
      <c r="E42" s="12">
        <v>5</v>
      </c>
      <c r="F42" s="49"/>
      <c r="G42" s="49">
        <f t="shared" si="2"/>
        <v>0</v>
      </c>
    </row>
    <row r="43" spans="1:7" ht="43.5" customHeight="1">
      <c r="A43" s="19" t="s">
        <v>64</v>
      </c>
      <c r="B43" s="7" t="s">
        <v>231</v>
      </c>
      <c r="C43" s="6" t="s">
        <v>228</v>
      </c>
      <c r="D43" s="1" t="s">
        <v>0</v>
      </c>
      <c r="E43" s="12">
        <v>3</v>
      </c>
      <c r="F43" s="49"/>
      <c r="G43" s="49">
        <f t="shared" si="2"/>
        <v>0</v>
      </c>
    </row>
    <row r="44" spans="1:7" ht="43.5" customHeight="1">
      <c r="A44" s="19" t="s">
        <v>166</v>
      </c>
      <c r="B44" s="7" t="s">
        <v>233</v>
      </c>
      <c r="C44" s="6" t="s">
        <v>232</v>
      </c>
      <c r="D44" s="1" t="s">
        <v>0</v>
      </c>
      <c r="E44" s="12">
        <v>5</v>
      </c>
      <c r="F44" s="49"/>
      <c r="G44" s="49">
        <f t="shared" si="2"/>
        <v>0</v>
      </c>
    </row>
    <row r="45" spans="1:8" ht="43.5" customHeight="1">
      <c r="A45" s="19" t="s">
        <v>311</v>
      </c>
      <c r="B45" s="7" t="s">
        <v>235</v>
      </c>
      <c r="C45" s="6" t="s">
        <v>234</v>
      </c>
      <c r="D45" s="1" t="s">
        <v>0</v>
      </c>
      <c r="E45" s="12">
        <v>1</v>
      </c>
      <c r="F45" s="49"/>
      <c r="G45" s="49">
        <f t="shared" si="2"/>
        <v>0</v>
      </c>
      <c r="H45" s="94"/>
    </row>
    <row r="46" spans="1:7" ht="39.75" customHeight="1">
      <c r="A46" s="19" t="s">
        <v>312</v>
      </c>
      <c r="B46" s="1" t="s">
        <v>13</v>
      </c>
      <c r="C46" s="18" t="s">
        <v>360</v>
      </c>
      <c r="D46" s="1" t="s">
        <v>6</v>
      </c>
      <c r="E46" s="12">
        <v>2</v>
      </c>
      <c r="F46" s="49"/>
      <c r="G46" s="49">
        <f t="shared" si="2"/>
        <v>0</v>
      </c>
    </row>
    <row r="47" spans="1:7" ht="19.5" customHeight="1">
      <c r="A47" s="19" t="s">
        <v>313</v>
      </c>
      <c r="B47" s="1" t="s">
        <v>13</v>
      </c>
      <c r="C47" s="18" t="s">
        <v>167</v>
      </c>
      <c r="D47" s="1" t="s">
        <v>86</v>
      </c>
      <c r="E47" s="20">
        <v>1</v>
      </c>
      <c r="F47" s="49"/>
      <c r="G47" s="49">
        <f t="shared" si="2"/>
        <v>0</v>
      </c>
    </row>
    <row r="48" spans="2:7" ht="18" customHeight="1">
      <c r="B48" s="87"/>
      <c r="C48" s="10"/>
      <c r="D48" s="9"/>
      <c r="E48" s="3"/>
      <c r="G48" s="50">
        <f>SUM(G32:G47)</f>
        <v>0</v>
      </c>
    </row>
    <row r="49" spans="2:10" ht="15">
      <c r="B49" s="8" t="s">
        <v>344</v>
      </c>
      <c r="H49" s="101"/>
      <c r="I49" s="100"/>
      <c r="J49" s="100"/>
    </row>
    <row r="50" spans="1:8" ht="41.25" customHeight="1">
      <c r="A50" s="129" t="s">
        <v>345</v>
      </c>
      <c r="B50" s="130" t="s">
        <v>13</v>
      </c>
      <c r="C50" s="131" t="s">
        <v>308</v>
      </c>
      <c r="D50" s="130" t="s">
        <v>0</v>
      </c>
      <c r="E50" s="132">
        <v>10</v>
      </c>
      <c r="F50" s="133"/>
      <c r="G50" s="134">
        <f>E50*F50</f>
        <v>0</v>
      </c>
      <c r="H50" s="135"/>
    </row>
    <row r="51" spans="2:7" ht="18" customHeight="1">
      <c r="B51" s="87"/>
      <c r="C51" s="10"/>
      <c r="D51" s="9"/>
      <c r="E51" s="3"/>
      <c r="G51" s="50">
        <f>SUM(G50:G50)</f>
        <v>0</v>
      </c>
    </row>
    <row r="52" spans="1:2" ht="18" customHeight="1">
      <c r="A52" s="8"/>
      <c r="B52" s="8"/>
    </row>
    <row r="53" ht="18" customHeight="1"/>
    <row r="54" ht="18" customHeight="1"/>
    <row r="55" ht="18" customHeight="1"/>
  </sheetData>
  <sheetProtection/>
  <printOptions/>
  <pageMargins left="0.5905511811023623" right="0.1968503937007874" top="0.7874015748031497" bottom="0.3937007874015748" header="0.5905511811023623" footer="0.1968503937007874"/>
  <pageSetup horizontalDpi="600" verticalDpi="600" orientation="portrait" paperSize="9" scale="95" r:id="rId1"/>
  <headerFooter>
    <oddFooter xml:space="preserve">&amp;L&amp;9část A. Kácení a ošetření dřevin </oddFooter>
  </headerFooter>
</worksheet>
</file>

<file path=xl/worksheets/sheet3.xml><?xml version="1.0" encoding="utf-8"?>
<worksheet xmlns="http://schemas.openxmlformats.org/spreadsheetml/2006/main" xmlns:r="http://schemas.openxmlformats.org/officeDocument/2006/relationships">
  <dimension ref="A1:I23"/>
  <sheetViews>
    <sheetView showGridLines="0" zoomScale="80" zoomScaleNormal="80" zoomScaleSheetLayoutView="100" zoomScalePageLayoutView="98" workbookViewId="0" topLeftCell="A1">
      <selection activeCell="K21" sqref="K21"/>
    </sheetView>
  </sheetViews>
  <sheetFormatPr defaultColWidth="9.140625" defaultRowHeight="15"/>
  <cols>
    <col min="1" max="1" width="4.57421875" style="4" customWidth="1"/>
    <col min="2" max="2" width="10.421875" style="4" customWidth="1"/>
    <col min="3" max="3" width="60.8515625" style="15" customWidth="1"/>
    <col min="4" max="4" width="3.57421875" style="5" customWidth="1"/>
    <col min="5" max="5" width="6.00390625" style="5" customWidth="1"/>
    <col min="6" max="6" width="9.28125" style="13" customWidth="1"/>
    <col min="7" max="7" width="8.00390625" style="0" customWidth="1"/>
    <col min="8" max="8" width="10.421875" style="101" customWidth="1"/>
    <col min="9" max="9" width="19.8515625" style="100" customWidth="1"/>
    <col min="10" max="10" width="4.57421875" style="101" customWidth="1"/>
  </cols>
  <sheetData>
    <row r="1" spans="1:6" ht="21">
      <c r="A1" s="21" t="s">
        <v>306</v>
      </c>
      <c r="B1" s="11"/>
      <c r="C1" s="16"/>
      <c r="D1" s="17"/>
      <c r="E1" s="11"/>
      <c r="F1"/>
    </row>
    <row r="2" spans="1:7" ht="21">
      <c r="A2" s="39" t="s">
        <v>291</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7</v>
      </c>
      <c r="G4" s="43" t="s">
        <v>8</v>
      </c>
    </row>
    <row r="5" spans="1:7" ht="6" customHeight="1" thickTop="1">
      <c r="A5" s="51"/>
      <c r="B5" s="51"/>
      <c r="C5" s="52"/>
      <c r="D5" s="51"/>
      <c r="E5" s="53"/>
      <c r="F5" s="53"/>
      <c r="G5" s="54"/>
    </row>
    <row r="6" ht="15">
      <c r="B6" s="8" t="s">
        <v>290</v>
      </c>
    </row>
    <row r="7" spans="1:7" ht="39" customHeight="1">
      <c r="A7" s="19" t="s">
        <v>35</v>
      </c>
      <c r="B7" s="1" t="s">
        <v>295</v>
      </c>
      <c r="C7" s="86" t="s">
        <v>296</v>
      </c>
      <c r="D7" s="1" t="s">
        <v>10</v>
      </c>
      <c r="E7" s="12">
        <v>10610</v>
      </c>
      <c r="F7" s="48"/>
      <c r="G7" s="49">
        <f aca="true" t="shared" si="0" ref="G7:G13">E7*F7</f>
        <v>0</v>
      </c>
    </row>
    <row r="8" spans="1:7" ht="16.5" customHeight="1">
      <c r="A8" s="19" t="s">
        <v>36</v>
      </c>
      <c r="B8" s="1" t="s">
        <v>297</v>
      </c>
      <c r="C8" s="86" t="s">
        <v>298</v>
      </c>
      <c r="D8" s="1" t="s">
        <v>10</v>
      </c>
      <c r="E8" s="12">
        <v>10610</v>
      </c>
      <c r="F8" s="48"/>
      <c r="G8" s="49">
        <f t="shared" si="0"/>
        <v>0</v>
      </c>
    </row>
    <row r="9" spans="1:7" ht="40.5" customHeight="1">
      <c r="A9" s="19" t="s">
        <v>89</v>
      </c>
      <c r="B9" s="1" t="s">
        <v>299</v>
      </c>
      <c r="C9" s="86" t="s">
        <v>300</v>
      </c>
      <c r="D9" s="86" t="s">
        <v>10</v>
      </c>
      <c r="E9" s="12">
        <v>10610</v>
      </c>
      <c r="F9" s="48"/>
      <c r="G9" s="49">
        <f t="shared" si="0"/>
        <v>0</v>
      </c>
    </row>
    <row r="10" spans="1:7" ht="84" customHeight="1">
      <c r="A10" s="19" t="s">
        <v>90</v>
      </c>
      <c r="B10" s="1" t="s">
        <v>11</v>
      </c>
      <c r="C10" s="86" t="s">
        <v>302</v>
      </c>
      <c r="D10" s="1" t="s">
        <v>72</v>
      </c>
      <c r="E10" s="20">
        <v>60</v>
      </c>
      <c r="F10" s="48"/>
      <c r="G10" s="49">
        <f t="shared" si="0"/>
        <v>0</v>
      </c>
    </row>
    <row r="11" spans="1:7" ht="63.75" customHeight="1">
      <c r="A11" s="19" t="s">
        <v>91</v>
      </c>
      <c r="B11" s="1" t="s">
        <v>11</v>
      </c>
      <c r="C11" s="86" t="s">
        <v>301</v>
      </c>
      <c r="D11" s="1" t="s">
        <v>72</v>
      </c>
      <c r="E11" s="20">
        <v>100</v>
      </c>
      <c r="F11" s="48"/>
      <c r="G11" s="49">
        <f t="shared" si="0"/>
        <v>0</v>
      </c>
    </row>
    <row r="12" spans="1:7" ht="30" customHeight="1">
      <c r="A12" s="19" t="s">
        <v>92</v>
      </c>
      <c r="B12" s="1" t="s">
        <v>11</v>
      </c>
      <c r="C12" s="86" t="s">
        <v>315</v>
      </c>
      <c r="D12" s="1" t="s">
        <v>6</v>
      </c>
      <c r="E12" s="99">
        <v>159</v>
      </c>
      <c r="F12" s="49"/>
      <c r="G12" s="49">
        <f t="shared" si="0"/>
        <v>0</v>
      </c>
    </row>
    <row r="13" spans="1:7" ht="37.5" customHeight="1">
      <c r="A13" s="19" t="s">
        <v>362</v>
      </c>
      <c r="B13" s="1" t="s">
        <v>13</v>
      </c>
      <c r="C13" s="18" t="s">
        <v>361</v>
      </c>
      <c r="D13" s="1" t="s">
        <v>6</v>
      </c>
      <c r="E13" s="12">
        <v>20</v>
      </c>
      <c r="F13" s="49"/>
      <c r="G13" s="49">
        <f t="shared" si="0"/>
        <v>0</v>
      </c>
    </row>
    <row r="14" ht="15">
      <c r="G14" s="95">
        <f>SUM(G7:G13)</f>
        <v>0</v>
      </c>
    </row>
    <row r="15" ht="15">
      <c r="G15" s="95"/>
    </row>
    <row r="16" ht="15">
      <c r="B16" s="8" t="s">
        <v>336</v>
      </c>
    </row>
    <row r="17" spans="1:7" ht="30.75" customHeight="1">
      <c r="A17" s="129" t="s">
        <v>94</v>
      </c>
      <c r="B17" s="136" t="s">
        <v>340</v>
      </c>
      <c r="C17" s="137" t="s">
        <v>339</v>
      </c>
      <c r="D17" s="136" t="s">
        <v>337</v>
      </c>
      <c r="E17" s="132">
        <v>800</v>
      </c>
      <c r="F17" s="133"/>
      <c r="G17" s="138">
        <f>E17*F17</f>
        <v>0</v>
      </c>
    </row>
    <row r="18" spans="1:9" s="101" customFormat="1" ht="15">
      <c r="A18" s="139" t="s">
        <v>338</v>
      </c>
      <c r="B18" s="140"/>
      <c r="C18" s="141"/>
      <c r="D18" s="142"/>
      <c r="E18" s="142"/>
      <c r="F18" s="139"/>
      <c r="G18" s="143">
        <f>SUM(G17:G17)</f>
        <v>0</v>
      </c>
      <c r="I18" s="100"/>
    </row>
    <row r="19" spans="1:9" s="101" customFormat="1" ht="15">
      <c r="A19" s="140"/>
      <c r="B19" s="140"/>
      <c r="C19" s="141"/>
      <c r="D19" s="142"/>
      <c r="E19" s="142"/>
      <c r="F19" s="139"/>
      <c r="G19" s="143"/>
      <c r="I19" s="100"/>
    </row>
    <row r="20" spans="1:7" ht="15">
      <c r="A20" s="140"/>
      <c r="B20" s="144" t="s">
        <v>333</v>
      </c>
      <c r="C20" s="141"/>
      <c r="D20" s="142"/>
      <c r="E20" s="142"/>
      <c r="F20" s="139"/>
      <c r="G20" s="135"/>
    </row>
    <row r="21" spans="1:7" ht="30.75" customHeight="1">
      <c r="A21" s="129" t="s">
        <v>334</v>
      </c>
      <c r="B21" s="136" t="s">
        <v>303</v>
      </c>
      <c r="C21" s="145" t="s">
        <v>304</v>
      </c>
      <c r="D21" s="136" t="s">
        <v>10</v>
      </c>
      <c r="E21" s="132">
        <v>20</v>
      </c>
      <c r="F21" s="133"/>
      <c r="G21" s="138">
        <f>E21*F21</f>
        <v>0</v>
      </c>
    </row>
    <row r="22" spans="1:7" ht="16.5" customHeight="1">
      <c r="A22" s="129" t="s">
        <v>335</v>
      </c>
      <c r="B22" s="136" t="s">
        <v>13</v>
      </c>
      <c r="C22" s="137" t="s">
        <v>305</v>
      </c>
      <c r="D22" s="136" t="s">
        <v>10</v>
      </c>
      <c r="E22" s="132">
        <v>20</v>
      </c>
      <c r="F22" s="133"/>
      <c r="G22" s="138">
        <f>E22*F22</f>
        <v>0</v>
      </c>
    </row>
    <row r="23" spans="1:9" s="101" customFormat="1" ht="15">
      <c r="A23" s="139" t="s">
        <v>138</v>
      </c>
      <c r="B23" s="140"/>
      <c r="C23" s="141"/>
      <c r="D23" s="142"/>
      <c r="E23" s="142"/>
      <c r="F23" s="139"/>
      <c r="G23" s="143">
        <f>SUM(G21:G22)</f>
        <v>0</v>
      </c>
      <c r="I23" s="100"/>
    </row>
  </sheetData>
  <sheetProtection/>
  <printOptions/>
  <pageMargins left="0.5905511811023623" right="0.1968503937007874" top="0.7874015748031497" bottom="0.3937007874015748" header="0.5905511811023623" footer="0.1968503937007874"/>
  <pageSetup horizontalDpi="600" verticalDpi="600" orientation="portrait" paperSize="9" scale="95" r:id="rId1"/>
  <headerFooter>
    <oddFooter>&amp;L&amp;9část B. Travnaté plochy</oddFooter>
  </headerFooter>
</worksheet>
</file>

<file path=xl/worksheets/sheet4.xml><?xml version="1.0" encoding="utf-8"?>
<worksheet xmlns="http://schemas.openxmlformats.org/spreadsheetml/2006/main" xmlns:r="http://schemas.openxmlformats.org/officeDocument/2006/relationships">
  <dimension ref="A1:J82"/>
  <sheetViews>
    <sheetView showGridLines="0" zoomScale="80" zoomScaleNormal="80" workbookViewId="0" topLeftCell="A1">
      <selection activeCell="H98" sqref="H98"/>
    </sheetView>
  </sheetViews>
  <sheetFormatPr defaultColWidth="9.140625" defaultRowHeight="15"/>
  <cols>
    <col min="1" max="1" width="4.57421875" style="4" customWidth="1"/>
    <col min="2" max="2" width="10.421875" style="4" customWidth="1"/>
    <col min="3" max="3" width="60.421875" style="15" customWidth="1"/>
    <col min="4" max="4" width="4.140625" style="5" customWidth="1"/>
    <col min="5" max="5" width="5.57421875" style="5" customWidth="1"/>
    <col min="6" max="6" width="6.57421875" style="13" customWidth="1"/>
    <col min="7" max="7" width="8.57421875" style="0" customWidth="1"/>
  </cols>
  <sheetData>
    <row r="1" spans="1:6" ht="21">
      <c r="A1" s="21" t="s">
        <v>306</v>
      </c>
      <c r="B1" s="11"/>
      <c r="C1" s="16"/>
      <c r="D1" s="17"/>
      <c r="E1" s="11"/>
      <c r="F1"/>
    </row>
    <row r="2" spans="1:7" ht="21">
      <c r="A2" s="39" t="s">
        <v>87</v>
      </c>
      <c r="B2" s="40"/>
      <c r="C2" s="41"/>
      <c r="D2" s="40"/>
      <c r="E2" s="40"/>
      <c r="F2" s="40"/>
      <c r="G2" s="40"/>
    </row>
    <row r="3" spans="1:6" ht="15.75" customHeight="1">
      <c r="A3" s="8"/>
      <c r="B3" s="15"/>
      <c r="C3" s="5"/>
      <c r="E3" s="13"/>
      <c r="F3"/>
    </row>
    <row r="4" spans="1:7" ht="21" customHeight="1" thickBot="1">
      <c r="A4" s="2" t="s">
        <v>3</v>
      </c>
      <c r="B4" s="2" t="s">
        <v>4</v>
      </c>
      <c r="C4" s="14" t="s">
        <v>5</v>
      </c>
      <c r="D4" s="2" t="s">
        <v>1</v>
      </c>
      <c r="E4" s="42" t="s">
        <v>2</v>
      </c>
      <c r="F4" s="42" t="s">
        <v>7</v>
      </c>
      <c r="G4" s="43" t="s">
        <v>8</v>
      </c>
    </row>
    <row r="5" spans="1:10" ht="6" customHeight="1" thickTop="1">
      <c r="A5" s="51"/>
      <c r="B5" s="51"/>
      <c r="C5" s="52"/>
      <c r="D5" s="51"/>
      <c r="E5" s="53"/>
      <c r="F5" s="53"/>
      <c r="G5" s="54"/>
      <c r="H5" s="101"/>
      <c r="I5" s="100"/>
      <c r="J5" s="101"/>
    </row>
    <row r="6" spans="2:10" ht="15">
      <c r="B6" s="8" t="s">
        <v>98</v>
      </c>
      <c r="H6" s="101"/>
      <c r="I6" s="100"/>
      <c r="J6" s="100"/>
    </row>
    <row r="7" spans="1:7" ht="30.75" customHeight="1">
      <c r="A7" s="19" t="s">
        <v>99</v>
      </c>
      <c r="B7" s="85" t="s">
        <v>93</v>
      </c>
      <c r="C7" s="89" t="s">
        <v>237</v>
      </c>
      <c r="D7" s="7" t="s">
        <v>10</v>
      </c>
      <c r="E7" s="12">
        <v>22</v>
      </c>
      <c r="F7" s="48"/>
      <c r="G7" s="49">
        <f aca="true" t="shared" si="0" ref="G7:G35">E7*F7</f>
        <v>0</v>
      </c>
    </row>
    <row r="8" spans="1:7" ht="43.5" customHeight="1">
      <c r="A8" s="19" t="s">
        <v>100</v>
      </c>
      <c r="B8" s="7" t="s">
        <v>11</v>
      </c>
      <c r="C8" s="6" t="s">
        <v>316</v>
      </c>
      <c r="D8" s="1" t="s">
        <v>6</v>
      </c>
      <c r="E8" s="99">
        <v>5</v>
      </c>
      <c r="F8" s="48"/>
      <c r="G8" s="49">
        <f t="shared" si="0"/>
        <v>0</v>
      </c>
    </row>
    <row r="9" spans="1:7" ht="26.25" customHeight="1">
      <c r="A9" s="19" t="s">
        <v>101</v>
      </c>
      <c r="B9" s="7" t="s">
        <v>13</v>
      </c>
      <c r="C9" s="6" t="s">
        <v>67</v>
      </c>
      <c r="D9" s="7" t="s">
        <v>66</v>
      </c>
      <c r="E9" s="12">
        <v>22</v>
      </c>
      <c r="F9" s="48"/>
      <c r="G9" s="49">
        <f t="shared" si="0"/>
        <v>0</v>
      </c>
    </row>
    <row r="10" spans="1:7" ht="28.5" customHeight="1">
      <c r="A10" s="19" t="s">
        <v>102</v>
      </c>
      <c r="B10" s="1" t="s">
        <v>244</v>
      </c>
      <c r="C10" s="18" t="s">
        <v>332</v>
      </c>
      <c r="D10" s="7" t="s">
        <v>10</v>
      </c>
      <c r="E10" s="12">
        <v>20</v>
      </c>
      <c r="F10" s="48"/>
      <c r="G10" s="49">
        <f t="shared" si="0"/>
        <v>0</v>
      </c>
    </row>
    <row r="11" spans="1:7" ht="18" customHeight="1">
      <c r="A11" s="19" t="s">
        <v>103</v>
      </c>
      <c r="B11" s="1" t="s">
        <v>45</v>
      </c>
      <c r="C11" s="18" t="s">
        <v>47</v>
      </c>
      <c r="D11" s="1" t="s">
        <v>0</v>
      </c>
      <c r="E11" s="12">
        <v>106</v>
      </c>
      <c r="F11" s="48"/>
      <c r="G11" s="49">
        <f t="shared" si="0"/>
        <v>0</v>
      </c>
    </row>
    <row r="12" spans="1:7" ht="18" customHeight="1">
      <c r="A12" s="19" t="s">
        <v>104</v>
      </c>
      <c r="B12" s="1" t="s">
        <v>15</v>
      </c>
      <c r="C12" s="18" t="s">
        <v>95</v>
      </c>
      <c r="D12" s="1" t="s">
        <v>0</v>
      </c>
      <c r="E12" s="12">
        <v>400</v>
      </c>
      <c r="F12" s="48"/>
      <c r="G12" s="49">
        <f t="shared" si="0"/>
        <v>0</v>
      </c>
    </row>
    <row r="13" spans="1:7" ht="28.5" customHeight="1">
      <c r="A13" s="19" t="s">
        <v>105</v>
      </c>
      <c r="B13" s="1" t="s">
        <v>22</v>
      </c>
      <c r="C13" s="18" t="s">
        <v>54</v>
      </c>
      <c r="D13" s="1" t="s">
        <v>0</v>
      </c>
      <c r="E13" s="12">
        <v>200</v>
      </c>
      <c r="F13" s="48"/>
      <c r="G13" s="49">
        <f t="shared" si="0"/>
        <v>0</v>
      </c>
    </row>
    <row r="14" spans="1:7" ht="18" customHeight="1">
      <c r="A14" s="19" t="s">
        <v>106</v>
      </c>
      <c r="B14" s="1" t="s">
        <v>18</v>
      </c>
      <c r="C14" s="18" t="s">
        <v>96</v>
      </c>
      <c r="D14" s="1" t="s">
        <v>0</v>
      </c>
      <c r="E14" s="12">
        <v>400</v>
      </c>
      <c r="F14" s="48"/>
      <c r="G14" s="49">
        <f t="shared" si="0"/>
        <v>0</v>
      </c>
    </row>
    <row r="15" spans="1:7" ht="18" customHeight="1">
      <c r="A15" s="19" t="s">
        <v>107</v>
      </c>
      <c r="B15" s="1" t="s">
        <v>16</v>
      </c>
      <c r="C15" s="18" t="s">
        <v>17</v>
      </c>
      <c r="D15" s="1" t="s">
        <v>0</v>
      </c>
      <c r="E15" s="12">
        <v>200</v>
      </c>
      <c r="F15" s="48"/>
      <c r="G15" s="49">
        <f t="shared" si="0"/>
        <v>0</v>
      </c>
    </row>
    <row r="16" spans="1:7" ht="18" customHeight="1">
      <c r="A16" s="19" t="s">
        <v>108</v>
      </c>
      <c r="B16" s="85" t="s">
        <v>65</v>
      </c>
      <c r="C16" s="89" t="s">
        <v>73</v>
      </c>
      <c r="D16" s="7" t="s">
        <v>10</v>
      </c>
      <c r="E16" s="12">
        <v>22</v>
      </c>
      <c r="F16" s="48"/>
      <c r="G16" s="49">
        <f t="shared" si="0"/>
        <v>0</v>
      </c>
    </row>
    <row r="17" spans="1:7" ht="18" customHeight="1">
      <c r="A17" s="19" t="s">
        <v>109</v>
      </c>
      <c r="B17" s="85" t="s">
        <v>12</v>
      </c>
      <c r="C17" s="89" t="s">
        <v>136</v>
      </c>
      <c r="D17" s="7" t="s">
        <v>10</v>
      </c>
      <c r="E17" s="12">
        <v>44</v>
      </c>
      <c r="F17" s="48"/>
      <c r="G17" s="49">
        <f t="shared" si="0"/>
        <v>0</v>
      </c>
    </row>
    <row r="18" spans="1:7" ht="18" customHeight="1">
      <c r="A18" s="19" t="s">
        <v>110</v>
      </c>
      <c r="B18" s="1" t="s">
        <v>46</v>
      </c>
      <c r="C18" s="18" t="s">
        <v>48</v>
      </c>
      <c r="D18" s="1" t="s">
        <v>0</v>
      </c>
      <c r="E18" s="12">
        <v>106</v>
      </c>
      <c r="F18" s="48"/>
      <c r="G18" s="49">
        <f t="shared" si="0"/>
        <v>0</v>
      </c>
    </row>
    <row r="19" spans="1:7" ht="29.25" customHeight="1">
      <c r="A19" s="19" t="s">
        <v>114</v>
      </c>
      <c r="B19" s="7" t="s">
        <v>11</v>
      </c>
      <c r="C19" s="6" t="s">
        <v>330</v>
      </c>
      <c r="D19" s="7" t="s">
        <v>6</v>
      </c>
      <c r="E19" s="12">
        <v>76</v>
      </c>
      <c r="F19" s="48"/>
      <c r="G19" s="49">
        <f t="shared" si="0"/>
        <v>0</v>
      </c>
    </row>
    <row r="20" spans="1:7" ht="28.5" customHeight="1">
      <c r="A20" s="19" t="s">
        <v>115</v>
      </c>
      <c r="B20" s="7" t="s">
        <v>239</v>
      </c>
      <c r="C20" s="6" t="s">
        <v>240</v>
      </c>
      <c r="D20" s="7" t="s">
        <v>0</v>
      </c>
      <c r="E20" s="12">
        <v>12</v>
      </c>
      <c r="F20" s="48"/>
      <c r="G20" s="49">
        <f t="shared" si="0"/>
        <v>0</v>
      </c>
    </row>
    <row r="21" spans="1:7" ht="29.25" customHeight="1">
      <c r="A21" s="19" t="s">
        <v>116</v>
      </c>
      <c r="B21" s="7" t="s">
        <v>49</v>
      </c>
      <c r="C21" s="6" t="s">
        <v>238</v>
      </c>
      <c r="D21" s="7" t="s">
        <v>0</v>
      </c>
      <c r="E21" s="12">
        <v>94</v>
      </c>
      <c r="F21" s="48"/>
      <c r="G21" s="49">
        <f t="shared" si="0"/>
        <v>0</v>
      </c>
    </row>
    <row r="22" spans="1:7" ht="19.5" customHeight="1">
      <c r="A22" s="19" t="s">
        <v>117</v>
      </c>
      <c r="B22" s="7" t="s">
        <v>11</v>
      </c>
      <c r="C22" s="6" t="s">
        <v>113</v>
      </c>
      <c r="D22" s="7" t="s">
        <v>112</v>
      </c>
      <c r="E22" s="12">
        <v>106</v>
      </c>
      <c r="F22" s="48"/>
      <c r="G22" s="49">
        <f t="shared" si="0"/>
        <v>0</v>
      </c>
    </row>
    <row r="23" spans="1:7" ht="20.25" customHeight="1">
      <c r="A23" s="19" t="s">
        <v>118</v>
      </c>
      <c r="B23" s="7" t="s">
        <v>11</v>
      </c>
      <c r="C23" s="6" t="s">
        <v>51</v>
      </c>
      <c r="D23" s="7" t="s">
        <v>50</v>
      </c>
      <c r="E23" s="12">
        <v>212</v>
      </c>
      <c r="F23" s="48"/>
      <c r="G23" s="49">
        <f t="shared" si="0"/>
        <v>0</v>
      </c>
    </row>
    <row r="24" spans="1:7" ht="18" customHeight="1">
      <c r="A24" s="19" t="s">
        <v>119</v>
      </c>
      <c r="B24" s="7" t="s">
        <v>13</v>
      </c>
      <c r="C24" s="6" t="s">
        <v>52</v>
      </c>
      <c r="D24" s="7" t="s">
        <v>0</v>
      </c>
      <c r="E24" s="12">
        <v>94</v>
      </c>
      <c r="F24" s="48"/>
      <c r="G24" s="49">
        <f t="shared" si="0"/>
        <v>0</v>
      </c>
    </row>
    <row r="25" spans="1:7" ht="20.25" customHeight="1">
      <c r="A25" s="19" t="s">
        <v>120</v>
      </c>
      <c r="B25" s="1" t="s">
        <v>38</v>
      </c>
      <c r="C25" s="18" t="s">
        <v>53</v>
      </c>
      <c r="D25" s="1" t="s">
        <v>0</v>
      </c>
      <c r="E25" s="12">
        <v>106</v>
      </c>
      <c r="F25" s="48"/>
      <c r="G25" s="49">
        <f t="shared" si="0"/>
        <v>0</v>
      </c>
    </row>
    <row r="26" spans="1:7" ht="43.5" customHeight="1">
      <c r="A26" s="19" t="s">
        <v>121</v>
      </c>
      <c r="B26" s="1" t="s">
        <v>37</v>
      </c>
      <c r="C26" s="18" t="s">
        <v>243</v>
      </c>
      <c r="D26" s="1" t="s">
        <v>19</v>
      </c>
      <c r="E26" s="102">
        <v>107</v>
      </c>
      <c r="F26" s="48"/>
      <c r="G26" s="49">
        <f t="shared" si="0"/>
        <v>0</v>
      </c>
    </row>
    <row r="27" spans="1:7" ht="27.75" customHeight="1">
      <c r="A27" s="19" t="s">
        <v>122</v>
      </c>
      <c r="B27" s="1" t="s">
        <v>11</v>
      </c>
      <c r="C27" s="18" t="s">
        <v>246</v>
      </c>
      <c r="D27" s="1" t="s">
        <v>6</v>
      </c>
      <c r="E27" s="44">
        <v>2.5</v>
      </c>
      <c r="F27" s="97"/>
      <c r="G27" s="49">
        <f t="shared" si="0"/>
        <v>0</v>
      </c>
    </row>
    <row r="28" spans="1:7" ht="29.25" customHeight="1">
      <c r="A28" s="19" t="s">
        <v>123</v>
      </c>
      <c r="B28" s="1" t="s">
        <v>11</v>
      </c>
      <c r="C28" s="18" t="s">
        <v>245</v>
      </c>
      <c r="D28" s="1" t="s">
        <v>6</v>
      </c>
      <c r="E28" s="44">
        <v>0.6</v>
      </c>
      <c r="F28" s="97"/>
      <c r="G28" s="49">
        <f t="shared" si="0"/>
        <v>0</v>
      </c>
    </row>
    <row r="29" spans="1:7" ht="76.5" customHeight="1">
      <c r="A29" s="19" t="s">
        <v>124</v>
      </c>
      <c r="B29" s="1" t="s">
        <v>14</v>
      </c>
      <c r="C29" s="6" t="s">
        <v>331</v>
      </c>
      <c r="D29" s="7" t="s">
        <v>72</v>
      </c>
      <c r="E29" s="1">
        <v>28.5</v>
      </c>
      <c r="F29" s="96"/>
      <c r="G29" s="49">
        <f t="shared" si="0"/>
        <v>0</v>
      </c>
    </row>
    <row r="30" spans="1:7" ht="49.5" customHeight="1">
      <c r="A30" s="19" t="s">
        <v>125</v>
      </c>
      <c r="B30" s="7" t="s">
        <v>11</v>
      </c>
      <c r="C30" s="6" t="s">
        <v>241</v>
      </c>
      <c r="D30" s="7" t="s">
        <v>0</v>
      </c>
      <c r="E30" s="1">
        <v>730</v>
      </c>
      <c r="F30" s="48"/>
      <c r="G30" s="49">
        <f t="shared" si="0"/>
        <v>0</v>
      </c>
    </row>
    <row r="31" spans="1:7" ht="29.25" customHeight="1">
      <c r="A31" s="19" t="s">
        <v>126</v>
      </c>
      <c r="B31" s="7" t="s">
        <v>11</v>
      </c>
      <c r="C31" s="6" t="s">
        <v>242</v>
      </c>
      <c r="D31" s="7" t="s">
        <v>72</v>
      </c>
      <c r="E31" s="20">
        <v>21.2</v>
      </c>
      <c r="F31" s="48"/>
      <c r="G31" s="49">
        <f t="shared" si="0"/>
        <v>0</v>
      </c>
    </row>
    <row r="32" spans="1:7" ht="18" customHeight="1">
      <c r="A32" s="19" t="s">
        <v>127</v>
      </c>
      <c r="B32" s="1" t="s">
        <v>14</v>
      </c>
      <c r="C32" s="6" t="s">
        <v>40</v>
      </c>
      <c r="D32" s="1" t="s">
        <v>0</v>
      </c>
      <c r="E32" s="12">
        <v>106</v>
      </c>
      <c r="F32" s="48"/>
      <c r="G32" s="49">
        <f t="shared" si="0"/>
        <v>0</v>
      </c>
    </row>
    <row r="33" spans="1:7" ht="43.5" customHeight="1">
      <c r="A33" s="19" t="s">
        <v>128</v>
      </c>
      <c r="B33" s="1" t="s">
        <v>68</v>
      </c>
      <c r="C33" s="18" t="s">
        <v>247</v>
      </c>
      <c r="D33" s="1" t="s">
        <v>69</v>
      </c>
      <c r="E33" s="55">
        <v>1.9</v>
      </c>
      <c r="F33" s="48"/>
      <c r="G33" s="49">
        <f t="shared" si="0"/>
        <v>0</v>
      </c>
    </row>
    <row r="34" spans="1:7" ht="18" customHeight="1">
      <c r="A34" s="19" t="s">
        <v>134</v>
      </c>
      <c r="B34" s="1" t="s">
        <v>70</v>
      </c>
      <c r="C34" s="18" t="s">
        <v>137</v>
      </c>
      <c r="D34" s="1" t="s">
        <v>71</v>
      </c>
      <c r="E34" s="20">
        <v>3.8</v>
      </c>
      <c r="F34" s="48"/>
      <c r="G34" s="49">
        <f t="shared" si="0"/>
        <v>0</v>
      </c>
    </row>
    <row r="35" spans="1:7" ht="27" customHeight="1">
      <c r="A35" s="19" t="s">
        <v>135</v>
      </c>
      <c r="B35" s="1" t="s">
        <v>314</v>
      </c>
      <c r="C35" s="18" t="s">
        <v>317</v>
      </c>
      <c r="D35" s="1" t="s">
        <v>6</v>
      </c>
      <c r="E35" s="12">
        <v>110</v>
      </c>
      <c r="F35" s="49"/>
      <c r="G35" s="49">
        <f t="shared" si="0"/>
        <v>0</v>
      </c>
    </row>
    <row r="36" spans="7:10" ht="15">
      <c r="G36" s="95">
        <f>SUM(G7:G35)</f>
        <v>0</v>
      </c>
      <c r="H36" s="101"/>
      <c r="I36" s="100"/>
      <c r="J36" s="100"/>
    </row>
    <row r="37" spans="2:10" ht="15">
      <c r="B37" s="8" t="s">
        <v>111</v>
      </c>
      <c r="H37" s="101"/>
      <c r="I37" s="100"/>
      <c r="J37" s="100"/>
    </row>
    <row r="38" spans="1:7" ht="18" customHeight="1">
      <c r="A38" s="19" t="s">
        <v>140</v>
      </c>
      <c r="B38" s="1" t="s">
        <v>39</v>
      </c>
      <c r="C38" s="18" t="s">
        <v>251</v>
      </c>
      <c r="D38" s="1" t="s">
        <v>0</v>
      </c>
      <c r="E38" s="12">
        <v>8</v>
      </c>
      <c r="F38" s="49"/>
      <c r="G38" s="49">
        <f aca="true" t="shared" si="1" ref="G38:G70">E38*F38</f>
        <v>0</v>
      </c>
    </row>
    <row r="39" spans="1:7" ht="18" customHeight="1">
      <c r="A39" s="19" t="s">
        <v>141</v>
      </c>
      <c r="B39" s="1" t="s">
        <v>39</v>
      </c>
      <c r="C39" s="18" t="s">
        <v>252</v>
      </c>
      <c r="D39" s="1" t="s">
        <v>0</v>
      </c>
      <c r="E39" s="12">
        <v>3</v>
      </c>
      <c r="F39" s="49"/>
      <c r="G39" s="49">
        <f t="shared" si="1"/>
        <v>0</v>
      </c>
    </row>
    <row r="40" spans="1:7" ht="18" customHeight="1">
      <c r="A40" s="19" t="s">
        <v>142</v>
      </c>
      <c r="B40" s="1" t="s">
        <v>39</v>
      </c>
      <c r="C40" s="18" t="s">
        <v>253</v>
      </c>
      <c r="D40" s="1" t="s">
        <v>0</v>
      </c>
      <c r="E40" s="12">
        <v>2</v>
      </c>
      <c r="F40" s="49"/>
      <c r="G40" s="49">
        <f t="shared" si="1"/>
        <v>0</v>
      </c>
    </row>
    <row r="41" spans="1:7" ht="18" customHeight="1">
      <c r="A41" s="19" t="s">
        <v>143</v>
      </c>
      <c r="B41" s="1" t="s">
        <v>39</v>
      </c>
      <c r="C41" s="18" t="s">
        <v>254</v>
      </c>
      <c r="D41" s="1" t="s">
        <v>0</v>
      </c>
      <c r="E41" s="12">
        <v>9</v>
      </c>
      <c r="F41" s="49"/>
      <c r="G41" s="49">
        <f t="shared" si="1"/>
        <v>0</v>
      </c>
    </row>
    <row r="42" spans="1:7" ht="18" customHeight="1">
      <c r="A42" s="19" t="s">
        <v>144</v>
      </c>
      <c r="B42" s="1" t="s">
        <v>39</v>
      </c>
      <c r="C42" s="18" t="s">
        <v>255</v>
      </c>
      <c r="D42" s="1" t="s">
        <v>0</v>
      </c>
      <c r="E42" s="12">
        <v>12</v>
      </c>
      <c r="F42" s="49"/>
      <c r="G42" s="49">
        <f t="shared" si="1"/>
        <v>0</v>
      </c>
    </row>
    <row r="43" spans="1:7" ht="18" customHeight="1">
      <c r="A43" s="19" t="s">
        <v>145</v>
      </c>
      <c r="B43" s="1" t="s">
        <v>39</v>
      </c>
      <c r="C43" s="18" t="s">
        <v>256</v>
      </c>
      <c r="D43" s="1" t="s">
        <v>0</v>
      </c>
      <c r="E43" s="12">
        <v>12</v>
      </c>
      <c r="F43" s="49"/>
      <c r="G43" s="49">
        <f t="shared" si="1"/>
        <v>0</v>
      </c>
    </row>
    <row r="44" spans="1:8" ht="18" customHeight="1">
      <c r="A44" s="19" t="s">
        <v>146</v>
      </c>
      <c r="B44" s="1" t="s">
        <v>39</v>
      </c>
      <c r="C44" s="18" t="s">
        <v>257</v>
      </c>
      <c r="D44" s="1" t="s">
        <v>0</v>
      </c>
      <c r="E44" s="12">
        <v>14</v>
      </c>
      <c r="F44" s="49"/>
      <c r="G44" s="49">
        <f t="shared" si="1"/>
        <v>0</v>
      </c>
      <c r="H44" s="94"/>
    </row>
    <row r="45" spans="1:7" ht="18" customHeight="1">
      <c r="A45" s="19" t="s">
        <v>147</v>
      </c>
      <c r="B45" s="1" t="s">
        <v>39</v>
      </c>
      <c r="C45" s="18" t="s">
        <v>258</v>
      </c>
      <c r="D45" s="1" t="s">
        <v>0</v>
      </c>
      <c r="E45" s="12">
        <v>6</v>
      </c>
      <c r="F45" s="49"/>
      <c r="G45" s="49">
        <f t="shared" si="1"/>
        <v>0</v>
      </c>
    </row>
    <row r="46" spans="1:7" ht="18" customHeight="1">
      <c r="A46" s="19" t="s">
        <v>148</v>
      </c>
      <c r="B46" s="1" t="s">
        <v>39</v>
      </c>
      <c r="C46" s="18" t="s">
        <v>259</v>
      </c>
      <c r="D46" s="1" t="s">
        <v>0</v>
      </c>
      <c r="E46" s="12">
        <v>7</v>
      </c>
      <c r="F46" s="49"/>
      <c r="G46" s="49">
        <f t="shared" si="1"/>
        <v>0</v>
      </c>
    </row>
    <row r="47" spans="1:7" ht="18" customHeight="1">
      <c r="A47" s="19" t="s">
        <v>149</v>
      </c>
      <c r="B47" s="1" t="s">
        <v>39</v>
      </c>
      <c r="C47" s="18" t="s">
        <v>261</v>
      </c>
      <c r="D47" s="1" t="s">
        <v>0</v>
      </c>
      <c r="E47" s="12">
        <v>4</v>
      </c>
      <c r="F47" s="49"/>
      <c r="G47" s="49">
        <f t="shared" si="1"/>
        <v>0</v>
      </c>
    </row>
    <row r="48" spans="1:7" ht="18" customHeight="1">
      <c r="A48" s="19" t="s">
        <v>150</v>
      </c>
      <c r="B48" s="1" t="s">
        <v>39</v>
      </c>
      <c r="C48" s="18" t="s">
        <v>260</v>
      </c>
      <c r="D48" s="1" t="s">
        <v>0</v>
      </c>
      <c r="E48" s="12">
        <v>9</v>
      </c>
      <c r="F48" s="49"/>
      <c r="G48" s="49">
        <f t="shared" si="1"/>
        <v>0</v>
      </c>
    </row>
    <row r="49" spans="1:7" ht="18" customHeight="1">
      <c r="A49" s="19" t="s">
        <v>151</v>
      </c>
      <c r="B49" s="1" t="s">
        <v>39</v>
      </c>
      <c r="C49" s="18" t="s">
        <v>262</v>
      </c>
      <c r="D49" s="1" t="s">
        <v>0</v>
      </c>
      <c r="E49" s="12">
        <v>4</v>
      </c>
      <c r="F49" s="49"/>
      <c r="G49" s="49">
        <f t="shared" si="1"/>
        <v>0</v>
      </c>
    </row>
    <row r="50" spans="1:7" ht="18" customHeight="1">
      <c r="A50" s="19" t="s">
        <v>152</v>
      </c>
      <c r="B50" s="1" t="s">
        <v>39</v>
      </c>
      <c r="C50" s="18" t="s">
        <v>263</v>
      </c>
      <c r="D50" s="1" t="s">
        <v>0</v>
      </c>
      <c r="E50" s="12">
        <v>12</v>
      </c>
      <c r="F50" s="49"/>
      <c r="G50" s="49">
        <f>E50*F50</f>
        <v>0</v>
      </c>
    </row>
    <row r="51" spans="1:7" ht="18" customHeight="1">
      <c r="A51" s="19" t="s">
        <v>153</v>
      </c>
      <c r="B51" s="1" t="s">
        <v>39</v>
      </c>
      <c r="C51" s="18" t="s">
        <v>347</v>
      </c>
      <c r="D51" s="1" t="s">
        <v>0</v>
      </c>
      <c r="E51" s="12">
        <v>4</v>
      </c>
      <c r="F51" s="49"/>
      <c r="G51" s="49">
        <f t="shared" si="1"/>
        <v>0</v>
      </c>
    </row>
    <row r="52" spans="1:7" ht="18" customHeight="1">
      <c r="A52" s="19" t="s">
        <v>154</v>
      </c>
      <c r="B52" s="1" t="s">
        <v>39</v>
      </c>
      <c r="C52" s="18" t="s">
        <v>264</v>
      </c>
      <c r="D52" s="1" t="s">
        <v>0</v>
      </c>
      <c r="E52" s="12">
        <v>30</v>
      </c>
      <c r="F52" s="49"/>
      <c r="G52" s="49">
        <f t="shared" si="1"/>
        <v>0</v>
      </c>
    </row>
    <row r="53" spans="1:7" ht="18" customHeight="1">
      <c r="A53" s="19" t="s">
        <v>155</v>
      </c>
      <c r="B53" s="1" t="s">
        <v>39</v>
      </c>
      <c r="C53" s="18" t="s">
        <v>265</v>
      </c>
      <c r="D53" s="1" t="s">
        <v>0</v>
      </c>
      <c r="E53" s="12">
        <v>25</v>
      </c>
      <c r="F53" s="49"/>
      <c r="G53" s="49">
        <f t="shared" si="1"/>
        <v>0</v>
      </c>
    </row>
    <row r="54" spans="1:7" ht="18" customHeight="1">
      <c r="A54" s="19" t="s">
        <v>156</v>
      </c>
      <c r="B54" s="1" t="s">
        <v>39</v>
      </c>
      <c r="C54" s="18" t="s">
        <v>266</v>
      </c>
      <c r="D54" s="1" t="s">
        <v>0</v>
      </c>
      <c r="E54" s="12">
        <v>20</v>
      </c>
      <c r="F54" s="49"/>
      <c r="G54" s="49">
        <f t="shared" si="1"/>
        <v>0</v>
      </c>
    </row>
    <row r="55" spans="1:7" ht="18" customHeight="1">
      <c r="A55" s="19" t="s">
        <v>157</v>
      </c>
      <c r="B55" s="1" t="s">
        <v>39</v>
      </c>
      <c r="C55" s="18" t="s">
        <v>267</v>
      </c>
      <c r="D55" s="1" t="s">
        <v>0</v>
      </c>
      <c r="E55" s="12">
        <v>20</v>
      </c>
      <c r="F55" s="49"/>
      <c r="G55" s="49">
        <f t="shared" si="1"/>
        <v>0</v>
      </c>
    </row>
    <row r="56" spans="1:7" ht="18" customHeight="1">
      <c r="A56" s="19" t="s">
        <v>158</v>
      </c>
      <c r="B56" s="1" t="s">
        <v>39</v>
      </c>
      <c r="C56" s="18" t="s">
        <v>268</v>
      </c>
      <c r="D56" s="1" t="s">
        <v>0</v>
      </c>
      <c r="E56" s="12">
        <v>20</v>
      </c>
      <c r="F56" s="49"/>
      <c r="G56" s="49">
        <f t="shared" si="1"/>
        <v>0</v>
      </c>
    </row>
    <row r="57" spans="1:7" ht="18" customHeight="1">
      <c r="A57" s="19" t="s">
        <v>159</v>
      </c>
      <c r="B57" s="1" t="s">
        <v>39</v>
      </c>
      <c r="C57" s="18" t="s">
        <v>269</v>
      </c>
      <c r="D57" s="1" t="s">
        <v>0</v>
      </c>
      <c r="E57" s="12">
        <v>25</v>
      </c>
      <c r="F57" s="49"/>
      <c r="G57" s="49">
        <f t="shared" si="1"/>
        <v>0</v>
      </c>
    </row>
    <row r="58" spans="1:7" ht="18" customHeight="1">
      <c r="A58" s="19" t="s">
        <v>160</v>
      </c>
      <c r="B58" s="1" t="s">
        <v>39</v>
      </c>
      <c r="C58" s="18" t="s">
        <v>270</v>
      </c>
      <c r="D58" s="1" t="s">
        <v>0</v>
      </c>
      <c r="E58" s="12">
        <v>20</v>
      </c>
      <c r="F58" s="49"/>
      <c r="G58" s="49">
        <f t="shared" si="1"/>
        <v>0</v>
      </c>
    </row>
    <row r="59" spans="1:7" ht="18" customHeight="1">
      <c r="A59" s="19" t="s">
        <v>161</v>
      </c>
      <c r="B59" s="1" t="s">
        <v>39</v>
      </c>
      <c r="C59" s="18" t="s">
        <v>271</v>
      </c>
      <c r="D59" s="1" t="s">
        <v>0</v>
      </c>
      <c r="E59" s="12">
        <v>20</v>
      </c>
      <c r="F59" s="49"/>
      <c r="G59" s="49">
        <f t="shared" si="1"/>
        <v>0</v>
      </c>
    </row>
    <row r="60" spans="1:7" ht="18" customHeight="1">
      <c r="A60" s="19" t="s">
        <v>162</v>
      </c>
      <c r="B60" s="1" t="s">
        <v>39</v>
      </c>
      <c r="C60" s="18" t="s">
        <v>272</v>
      </c>
      <c r="D60" s="1" t="s">
        <v>0</v>
      </c>
      <c r="E60" s="12">
        <v>20</v>
      </c>
      <c r="F60" s="49"/>
      <c r="G60" s="49">
        <f t="shared" si="1"/>
        <v>0</v>
      </c>
    </row>
    <row r="61" spans="1:7" ht="18" customHeight="1">
      <c r="A61" s="19" t="s">
        <v>163</v>
      </c>
      <c r="B61" s="1" t="s">
        <v>39</v>
      </c>
      <c r="C61" s="18" t="s">
        <v>273</v>
      </c>
      <c r="D61" s="1" t="s">
        <v>0</v>
      </c>
      <c r="E61" s="12">
        <v>50</v>
      </c>
      <c r="F61" s="49"/>
      <c r="G61" s="49">
        <f t="shared" si="1"/>
        <v>0</v>
      </c>
    </row>
    <row r="62" spans="1:7" ht="18" customHeight="1">
      <c r="A62" s="19" t="s">
        <v>164</v>
      </c>
      <c r="B62" s="1" t="s">
        <v>39</v>
      </c>
      <c r="C62" s="18" t="s">
        <v>274</v>
      </c>
      <c r="D62" s="1" t="s">
        <v>0</v>
      </c>
      <c r="E62" s="12">
        <v>100</v>
      </c>
      <c r="F62" s="49"/>
      <c r="G62" s="49">
        <f t="shared" si="1"/>
        <v>0</v>
      </c>
    </row>
    <row r="63" spans="1:7" ht="18" customHeight="1">
      <c r="A63" s="19" t="s">
        <v>283</v>
      </c>
      <c r="B63" s="1" t="s">
        <v>39</v>
      </c>
      <c r="C63" s="18" t="s">
        <v>275</v>
      </c>
      <c r="D63" s="1" t="s">
        <v>0</v>
      </c>
      <c r="E63" s="12">
        <v>100</v>
      </c>
      <c r="F63" s="49"/>
      <c r="G63" s="49">
        <f t="shared" si="1"/>
        <v>0</v>
      </c>
    </row>
    <row r="64" spans="1:7" ht="18" customHeight="1">
      <c r="A64" s="19" t="s">
        <v>284</v>
      </c>
      <c r="B64" s="1" t="s">
        <v>39</v>
      </c>
      <c r="C64" s="18" t="s">
        <v>276</v>
      </c>
      <c r="D64" s="1" t="s">
        <v>0</v>
      </c>
      <c r="E64" s="12">
        <v>50</v>
      </c>
      <c r="F64" s="49"/>
      <c r="G64" s="49">
        <f t="shared" si="1"/>
        <v>0</v>
      </c>
    </row>
    <row r="65" spans="1:7" ht="18" customHeight="1">
      <c r="A65" s="19" t="s">
        <v>285</v>
      </c>
      <c r="B65" s="1" t="s">
        <v>39</v>
      </c>
      <c r="C65" s="18" t="s">
        <v>278</v>
      </c>
      <c r="D65" s="1" t="s">
        <v>0</v>
      </c>
      <c r="E65" s="12">
        <v>50</v>
      </c>
      <c r="F65" s="49"/>
      <c r="G65" s="49">
        <f t="shared" si="1"/>
        <v>0</v>
      </c>
    </row>
    <row r="66" spans="1:7" ht="18" customHeight="1">
      <c r="A66" s="19" t="s">
        <v>286</v>
      </c>
      <c r="B66" s="1" t="s">
        <v>39</v>
      </c>
      <c r="C66" s="18" t="s">
        <v>277</v>
      </c>
      <c r="D66" s="1" t="s">
        <v>0</v>
      </c>
      <c r="E66" s="12">
        <v>50</v>
      </c>
      <c r="F66" s="49"/>
      <c r="G66" s="49">
        <f t="shared" si="1"/>
        <v>0</v>
      </c>
    </row>
    <row r="67" spans="1:7" ht="18" customHeight="1">
      <c r="A67" s="19" t="s">
        <v>287</v>
      </c>
      <c r="B67" s="1" t="s">
        <v>39</v>
      </c>
      <c r="C67" s="18" t="s">
        <v>279</v>
      </c>
      <c r="D67" s="1" t="s">
        <v>0</v>
      </c>
      <c r="E67" s="12">
        <v>3000</v>
      </c>
      <c r="F67" s="49"/>
      <c r="G67" s="49">
        <f t="shared" si="1"/>
        <v>0</v>
      </c>
    </row>
    <row r="68" spans="1:7" ht="18" customHeight="1">
      <c r="A68" s="19" t="s">
        <v>288</v>
      </c>
      <c r="B68" s="1" t="s">
        <v>39</v>
      </c>
      <c r="C68" s="18" t="s">
        <v>280</v>
      </c>
      <c r="D68" s="1" t="s">
        <v>0</v>
      </c>
      <c r="E68" s="12">
        <v>2000</v>
      </c>
      <c r="F68" s="49"/>
      <c r="G68" s="49">
        <f t="shared" si="1"/>
        <v>0</v>
      </c>
    </row>
    <row r="69" spans="1:7" ht="18" customHeight="1">
      <c r="A69" s="19" t="s">
        <v>289</v>
      </c>
      <c r="B69" s="1" t="s">
        <v>39</v>
      </c>
      <c r="C69" s="18" t="s">
        <v>281</v>
      </c>
      <c r="D69" s="1" t="s">
        <v>0</v>
      </c>
      <c r="E69" s="12">
        <v>1500</v>
      </c>
      <c r="F69" s="49"/>
      <c r="G69" s="49">
        <f t="shared" si="1"/>
        <v>0</v>
      </c>
    </row>
    <row r="70" spans="1:7" ht="18" customHeight="1">
      <c r="A70" s="19" t="s">
        <v>363</v>
      </c>
      <c r="B70" s="1" t="s">
        <v>39</v>
      </c>
      <c r="C70" s="18" t="s">
        <v>282</v>
      </c>
      <c r="D70" s="1" t="s">
        <v>0</v>
      </c>
      <c r="E70" s="12">
        <v>1500</v>
      </c>
      <c r="F70" s="49"/>
      <c r="G70" s="49">
        <f t="shared" si="1"/>
        <v>0</v>
      </c>
    </row>
    <row r="71" spans="1:7" ht="18" customHeight="1">
      <c r="A71" s="13" t="s">
        <v>41</v>
      </c>
      <c r="B71" s="9"/>
      <c r="C71" s="10"/>
      <c r="D71" s="9"/>
      <c r="E71" s="92"/>
      <c r="G71" s="50">
        <f>SUM(G38:G70)</f>
        <v>0</v>
      </c>
    </row>
    <row r="72" spans="1:7" ht="18" customHeight="1">
      <c r="A72" s="13"/>
      <c r="B72" s="9"/>
      <c r="C72" s="10"/>
      <c r="D72" s="9"/>
      <c r="E72" s="92"/>
      <c r="G72" s="50"/>
    </row>
    <row r="73" spans="2:10" ht="15">
      <c r="B73" s="8" t="s">
        <v>129</v>
      </c>
      <c r="H73" s="101"/>
      <c r="I73" s="100"/>
      <c r="J73" s="100"/>
    </row>
    <row r="74" spans="1:7" ht="42.75" customHeight="1">
      <c r="A74" s="129" t="s">
        <v>130</v>
      </c>
      <c r="B74" s="130" t="s">
        <v>13</v>
      </c>
      <c r="C74" s="131" t="s">
        <v>250</v>
      </c>
      <c r="D74" s="130" t="s">
        <v>50</v>
      </c>
      <c r="E74" s="146">
        <v>33</v>
      </c>
      <c r="F74" s="133"/>
      <c r="G74" s="147">
        <f>E74*F74</f>
        <v>0</v>
      </c>
    </row>
    <row r="75" spans="1:7" ht="29.25" customHeight="1">
      <c r="A75" s="129" t="s">
        <v>131</v>
      </c>
      <c r="B75" s="130" t="s">
        <v>11</v>
      </c>
      <c r="C75" s="131" t="s">
        <v>249</v>
      </c>
      <c r="D75" s="130" t="s">
        <v>0</v>
      </c>
      <c r="E75" s="146">
        <v>18</v>
      </c>
      <c r="F75" s="133"/>
      <c r="G75" s="134">
        <f>E75*F75</f>
        <v>0</v>
      </c>
    </row>
    <row r="76" spans="1:7" ht="41.25" customHeight="1">
      <c r="A76" s="129" t="s">
        <v>132</v>
      </c>
      <c r="B76" s="130" t="s">
        <v>11</v>
      </c>
      <c r="C76" s="131" t="s">
        <v>248</v>
      </c>
      <c r="D76" s="130" t="s">
        <v>50</v>
      </c>
      <c r="E76" s="146">
        <v>73</v>
      </c>
      <c r="F76" s="133"/>
      <c r="G76" s="134">
        <f>E76*F76</f>
        <v>0</v>
      </c>
    </row>
    <row r="77" spans="2:7" ht="18" customHeight="1">
      <c r="B77" s="87"/>
      <c r="C77" s="10"/>
      <c r="D77" s="9"/>
      <c r="E77" s="3"/>
      <c r="G77" s="50">
        <f>SUM(G74:G76)</f>
        <v>0</v>
      </c>
    </row>
    <row r="82" spans="1:2" ht="18" customHeight="1">
      <c r="A82" s="8"/>
      <c r="B82" s="8"/>
    </row>
    <row r="83" ht="18" customHeight="1"/>
    <row r="84" ht="18" customHeight="1"/>
    <row r="85" ht="18" customHeight="1"/>
  </sheetData>
  <sheetProtection/>
  <printOptions/>
  <pageMargins left="0.5905511811023623" right="0.1968503937007874" top="0.7874015748031497" bottom="0.3937007874015748" header="0.5905511811023623" footer="0.1968503937007874"/>
  <pageSetup horizontalDpi="600" verticalDpi="600" orientation="portrait" paperSize="9" scale="95" r:id="rId1"/>
  <headerFooter>
    <oddFooter>&amp;L&amp;9část C. Výsadba rostlin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Buresovi</dc:creator>
  <cp:keywords/>
  <dc:description/>
  <cp:lastModifiedBy>Riegerová Irena</cp:lastModifiedBy>
  <cp:lastPrinted>2023-08-22T11:00:53Z</cp:lastPrinted>
  <dcterms:created xsi:type="dcterms:W3CDTF">2012-03-23T17:35:47Z</dcterms:created>
  <dcterms:modified xsi:type="dcterms:W3CDTF">2023-10-11T11:46:45Z</dcterms:modified>
  <cp:category/>
  <cp:version/>
  <cp:contentType/>
  <cp:contentStatus/>
</cp:coreProperties>
</file>