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 2023\160 Louny, ZŠ Přemyslovců - VSTUP\"/>
    </mc:Choice>
  </mc:AlternateContent>
  <bookViews>
    <workbookView xWindow="0" yWindow="0" windowWidth="0" windowHeight="0"/>
  </bookViews>
  <sheets>
    <sheet name="Rekapitulace stavby" sheetId="1" r:id="rId1"/>
    <sheet name="1 - stavební úpravy" sheetId="2" r:id="rId2"/>
    <sheet name="2 - VYTÁPĚNÍ" sheetId="3" r:id="rId3"/>
    <sheet name="3 - VZDUCHOTECHNIKA" sheetId="4" r:id="rId4"/>
    <sheet name="4 - elektroinstalace" sheetId="5" r:id="rId5"/>
    <sheet name="VRN - VRN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'1 - stavební úpravy'!$C$110:$K$1680</definedName>
    <definedName name="_xlnm.Print_Area" localSheetId="1">'1 - stavební úpravy'!$C$4:$J$39,'1 - stavební úpravy'!$C$45:$J$92,'1 - stavební úpravy'!$C$98:$K$1680</definedName>
    <definedName name="_xlnm.Print_Titles" localSheetId="1">'1 - stavební úpravy'!$110:$110</definedName>
    <definedName name="_xlnm._FilterDatabase" localSheetId="2" hidden="1">'2 - VYTÁPĚNÍ'!$C$84:$K$158</definedName>
    <definedName name="_xlnm.Print_Area" localSheetId="2">'2 - VYTÁPĚNÍ'!$C$4:$J$39,'2 - VYTÁPĚNÍ'!$C$45:$J$66,'2 - VYTÁPĚNÍ'!$C$72:$K$158</definedName>
    <definedName name="_xlnm.Print_Titles" localSheetId="2">'2 - VYTÁPĚNÍ'!$84:$84</definedName>
    <definedName name="_xlnm._FilterDatabase" localSheetId="3" hidden="1">'3 - VZDUCHOTECHNIKA'!$C$81:$K$183</definedName>
    <definedName name="_xlnm.Print_Area" localSheetId="3">'3 - VZDUCHOTECHNIKA'!$C$4:$J$39,'3 - VZDUCHOTECHNIKA'!$C$45:$J$63,'3 - VZDUCHOTECHNIKA'!$C$69:$K$183</definedName>
    <definedName name="_xlnm.Print_Titles" localSheetId="3">'3 - VZDUCHOTECHNIKA'!$81:$81</definedName>
    <definedName name="_xlnm._FilterDatabase" localSheetId="4" hidden="1">'4 - elektroinstalace'!$C$91:$K$160</definedName>
    <definedName name="_xlnm.Print_Area" localSheetId="4">'4 - elektroinstalace'!$C$4:$J$39,'4 - elektroinstalace'!$C$45:$J$73,'4 - elektroinstalace'!$C$79:$K$160</definedName>
    <definedName name="_xlnm.Print_Titles" localSheetId="4">'4 - elektroinstalace'!$91:$91</definedName>
    <definedName name="_xlnm._FilterDatabase" localSheetId="5" hidden="1">'VRN - VRN'!$C$84:$K$127</definedName>
    <definedName name="_xlnm.Print_Area" localSheetId="5">'VRN - VRN'!$C$4:$J$39,'VRN - VRN'!$C$45:$J$66,'VRN - VRN'!$C$72:$K$127</definedName>
    <definedName name="_xlnm.Print_Titles" localSheetId="5">'VRN - VRN'!$84:$84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25"/>
  <c r="BH125"/>
  <c r="BG125"/>
  <c r="BF125"/>
  <c r="T125"/>
  <c r="T124"/>
  <c r="R125"/>
  <c r="R124"/>
  <c r="P125"/>
  <c r="P124"/>
  <c r="BI121"/>
  <c r="BH121"/>
  <c r="BG121"/>
  <c r="BF121"/>
  <c r="T121"/>
  <c r="T120"/>
  <c r="R121"/>
  <c r="R120"/>
  <c r="P121"/>
  <c r="P120"/>
  <c r="BI117"/>
  <c r="BH117"/>
  <c r="BG117"/>
  <c r="BF117"/>
  <c r="T117"/>
  <c r="T116"/>
  <c r="R117"/>
  <c r="R116"/>
  <c r="P117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F79"/>
  <c r="E77"/>
  <c r="F52"/>
  <c r="E50"/>
  <c r="J24"/>
  <c r="E24"/>
  <c r="J55"/>
  <c r="J23"/>
  <c r="J21"/>
  <c r="E21"/>
  <c r="J81"/>
  <c r="J20"/>
  <c r="J18"/>
  <c r="E18"/>
  <c r="F55"/>
  <c r="J17"/>
  <c r="J15"/>
  <c r="E15"/>
  <c r="F81"/>
  <c r="J14"/>
  <c r="J12"/>
  <c r="J79"/>
  <c r="E7"/>
  <c r="E75"/>
  <c i="5" r="J37"/>
  <c r="J36"/>
  <c i="1" r="AY58"/>
  <c i="5" r="J35"/>
  <c i="1" r="AX58"/>
  <c i="5"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T96"/>
  <c r="R97"/>
  <c r="R96"/>
  <c r="P97"/>
  <c r="P96"/>
  <c r="BI94"/>
  <c r="BH94"/>
  <c r="BG94"/>
  <c r="BF94"/>
  <c r="T94"/>
  <c r="R94"/>
  <c r="P94"/>
  <c r="F86"/>
  <c r="E84"/>
  <c r="F52"/>
  <c r="E50"/>
  <c r="J24"/>
  <c r="E24"/>
  <c r="J89"/>
  <c r="J23"/>
  <c r="J21"/>
  <c r="E21"/>
  <c r="J54"/>
  <c r="J20"/>
  <c r="J18"/>
  <c r="E18"/>
  <c r="F89"/>
  <c r="J17"/>
  <c r="J15"/>
  <c r="E15"/>
  <c r="F88"/>
  <c r="J14"/>
  <c r="J12"/>
  <c r="J86"/>
  <c r="E7"/>
  <c r="E48"/>
  <c i="4" r="J37"/>
  <c r="J36"/>
  <c i="1" r="AY57"/>
  <c i="4" r="J35"/>
  <c i="1" r="AX57"/>
  <c i="4"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79"/>
  <c r="J23"/>
  <c r="J21"/>
  <c r="E21"/>
  <c r="J78"/>
  <c r="J20"/>
  <c r="J18"/>
  <c r="E18"/>
  <c r="F55"/>
  <c r="J17"/>
  <c r="J15"/>
  <c r="E15"/>
  <c r="F78"/>
  <c r="J14"/>
  <c r="J12"/>
  <c r="J52"/>
  <c r="E7"/>
  <c r="E72"/>
  <c i="3" r="J37"/>
  <c r="J36"/>
  <c i="1" r="AY56"/>
  <c i="3" r="J35"/>
  <c i="1" r="AX56"/>
  <c i="3"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79"/>
  <c r="E77"/>
  <c r="F52"/>
  <c r="E50"/>
  <c r="J24"/>
  <c r="E24"/>
  <c r="J82"/>
  <c r="J23"/>
  <c r="J21"/>
  <c r="E21"/>
  <c r="J54"/>
  <c r="J20"/>
  <c r="J18"/>
  <c r="E18"/>
  <c r="F55"/>
  <c r="J17"/>
  <c r="J15"/>
  <c r="E15"/>
  <c r="F54"/>
  <c r="J14"/>
  <c r="J12"/>
  <c r="J52"/>
  <c r="E7"/>
  <c r="E75"/>
  <c i="2" r="J37"/>
  <c r="J36"/>
  <c i="1" r="AY55"/>
  <c i="2" r="J35"/>
  <c i="1" r="AX55"/>
  <c i="2" r="BI1679"/>
  <c r="BH1679"/>
  <c r="BG1679"/>
  <c r="BF1679"/>
  <c r="T1679"/>
  <c r="R1679"/>
  <c r="P1679"/>
  <c r="BI1676"/>
  <c r="BH1676"/>
  <c r="BG1676"/>
  <c r="BF1676"/>
  <c r="T1676"/>
  <c r="R1676"/>
  <c r="P1676"/>
  <c r="BI1674"/>
  <c r="BH1674"/>
  <c r="BG1674"/>
  <c r="BF1674"/>
  <c r="T1674"/>
  <c r="R1674"/>
  <c r="P1674"/>
  <c r="BI1667"/>
  <c r="BH1667"/>
  <c r="BG1667"/>
  <c r="BF1667"/>
  <c r="T1667"/>
  <c r="R1667"/>
  <c r="P1667"/>
  <c r="BI1662"/>
  <c r="BH1662"/>
  <c r="BG1662"/>
  <c r="BF1662"/>
  <c r="T1662"/>
  <c r="R1662"/>
  <c r="P1662"/>
  <c r="BI1657"/>
  <c r="BH1657"/>
  <c r="BG1657"/>
  <c r="BF1657"/>
  <c r="T1657"/>
  <c r="R1657"/>
  <c r="P1657"/>
  <c r="BI1633"/>
  <c r="BH1633"/>
  <c r="BG1633"/>
  <c r="BF1633"/>
  <c r="T1633"/>
  <c r="R1633"/>
  <c r="P1633"/>
  <c r="BI1624"/>
  <c r="BH1624"/>
  <c r="BG1624"/>
  <c r="BF1624"/>
  <c r="T1624"/>
  <c r="R1624"/>
  <c r="P1624"/>
  <c r="BI1621"/>
  <c r="BH1621"/>
  <c r="BG1621"/>
  <c r="BF1621"/>
  <c r="T1621"/>
  <c r="R1621"/>
  <c r="P1621"/>
  <c r="BI1609"/>
  <c r="BH1609"/>
  <c r="BG1609"/>
  <c r="BF1609"/>
  <c r="T1609"/>
  <c r="R1609"/>
  <c r="P1609"/>
  <c r="BI1606"/>
  <c r="BH1606"/>
  <c r="BG1606"/>
  <c r="BF1606"/>
  <c r="T1606"/>
  <c r="R1606"/>
  <c r="P1606"/>
  <c r="BI1602"/>
  <c r="BH1602"/>
  <c r="BG1602"/>
  <c r="BF1602"/>
  <c r="T1602"/>
  <c r="R1602"/>
  <c r="P1602"/>
  <c r="BI1595"/>
  <c r="BH1595"/>
  <c r="BG1595"/>
  <c r="BF1595"/>
  <c r="T1595"/>
  <c r="R1595"/>
  <c r="P1595"/>
  <c r="BI1592"/>
  <c r="BH1592"/>
  <c r="BG1592"/>
  <c r="BF1592"/>
  <c r="T1592"/>
  <c r="R1592"/>
  <c r="P1592"/>
  <c r="BI1584"/>
  <c r="BH1584"/>
  <c r="BG1584"/>
  <c r="BF1584"/>
  <c r="T1584"/>
  <c r="R1584"/>
  <c r="P1584"/>
  <c r="BI1581"/>
  <c r="BH1581"/>
  <c r="BG1581"/>
  <c r="BF1581"/>
  <c r="T1581"/>
  <c r="R1581"/>
  <c r="P1581"/>
  <c r="BI1578"/>
  <c r="BH1578"/>
  <c r="BG1578"/>
  <c r="BF1578"/>
  <c r="T1578"/>
  <c r="R1578"/>
  <c r="P1578"/>
  <c r="BI1575"/>
  <c r="BH1575"/>
  <c r="BG1575"/>
  <c r="BF1575"/>
  <c r="T1575"/>
  <c r="R1575"/>
  <c r="P1575"/>
  <c r="BI1572"/>
  <c r="BH1572"/>
  <c r="BG1572"/>
  <c r="BF1572"/>
  <c r="T1572"/>
  <c r="R1572"/>
  <c r="P1572"/>
  <c r="BI1568"/>
  <c r="BH1568"/>
  <c r="BG1568"/>
  <c r="BF1568"/>
  <c r="T1568"/>
  <c r="R1568"/>
  <c r="P1568"/>
  <c r="BI1565"/>
  <c r="BH1565"/>
  <c r="BG1565"/>
  <c r="BF1565"/>
  <c r="T1565"/>
  <c r="R1565"/>
  <c r="P1565"/>
  <c r="BI1562"/>
  <c r="BH1562"/>
  <c r="BG1562"/>
  <c r="BF1562"/>
  <c r="T1562"/>
  <c r="R1562"/>
  <c r="P1562"/>
  <c r="BI1559"/>
  <c r="BH1559"/>
  <c r="BG1559"/>
  <c r="BF1559"/>
  <c r="T1559"/>
  <c r="R1559"/>
  <c r="P1559"/>
  <c r="BI1556"/>
  <c r="BH1556"/>
  <c r="BG1556"/>
  <c r="BF1556"/>
  <c r="T1556"/>
  <c r="R1556"/>
  <c r="P1556"/>
  <c r="BI1552"/>
  <c r="BH1552"/>
  <c r="BG1552"/>
  <c r="BF1552"/>
  <c r="T1552"/>
  <c r="R1552"/>
  <c r="P1552"/>
  <c r="BI1549"/>
  <c r="BH1549"/>
  <c r="BG1549"/>
  <c r="BF1549"/>
  <c r="T1549"/>
  <c r="R1549"/>
  <c r="P1549"/>
  <c r="BI1546"/>
  <c r="BH1546"/>
  <c r="BG1546"/>
  <c r="BF1546"/>
  <c r="T1546"/>
  <c r="R1546"/>
  <c r="P1546"/>
  <c r="BI1543"/>
  <c r="BH1543"/>
  <c r="BG1543"/>
  <c r="BF1543"/>
  <c r="T1543"/>
  <c r="R1543"/>
  <c r="P1543"/>
  <c r="BI1534"/>
  <c r="BH1534"/>
  <c r="BG1534"/>
  <c r="BF1534"/>
  <c r="T1534"/>
  <c r="R1534"/>
  <c r="P1534"/>
  <c r="BI1531"/>
  <c r="BH1531"/>
  <c r="BG1531"/>
  <c r="BF1531"/>
  <c r="T1531"/>
  <c r="R1531"/>
  <c r="P1531"/>
  <c r="BI1528"/>
  <c r="BH1528"/>
  <c r="BG1528"/>
  <c r="BF1528"/>
  <c r="T1528"/>
  <c r="R1528"/>
  <c r="P1528"/>
  <c r="BI1524"/>
  <c r="BH1524"/>
  <c r="BG1524"/>
  <c r="BF1524"/>
  <c r="T1524"/>
  <c r="R1524"/>
  <c r="P1524"/>
  <c r="BI1517"/>
  <c r="BH1517"/>
  <c r="BG1517"/>
  <c r="BF1517"/>
  <c r="T1517"/>
  <c r="R1517"/>
  <c r="P1517"/>
  <c r="BI1514"/>
  <c r="BH1514"/>
  <c r="BG1514"/>
  <c r="BF1514"/>
  <c r="T1514"/>
  <c r="R1514"/>
  <c r="P1514"/>
  <c r="BI1503"/>
  <c r="BH1503"/>
  <c r="BG1503"/>
  <c r="BF1503"/>
  <c r="T1503"/>
  <c r="R1503"/>
  <c r="P1503"/>
  <c r="BI1500"/>
  <c r="BH1500"/>
  <c r="BG1500"/>
  <c r="BF1500"/>
  <c r="T1500"/>
  <c r="R1500"/>
  <c r="P1500"/>
  <c r="BI1493"/>
  <c r="BH1493"/>
  <c r="BG1493"/>
  <c r="BF1493"/>
  <c r="T1493"/>
  <c r="R1493"/>
  <c r="P1493"/>
  <c r="BI1488"/>
  <c r="BH1488"/>
  <c r="BG1488"/>
  <c r="BF1488"/>
  <c r="T1488"/>
  <c r="T1487"/>
  <c r="R1488"/>
  <c r="R1487"/>
  <c r="P1488"/>
  <c r="P1487"/>
  <c r="BI1484"/>
  <c r="BH1484"/>
  <c r="BG1484"/>
  <c r="BF1484"/>
  <c r="T1484"/>
  <c r="R1484"/>
  <c r="P1484"/>
  <c r="BI1481"/>
  <c r="BH1481"/>
  <c r="BG1481"/>
  <c r="BF1481"/>
  <c r="T1481"/>
  <c r="R1481"/>
  <c r="P1481"/>
  <c r="BI1474"/>
  <c r="BH1474"/>
  <c r="BG1474"/>
  <c r="BF1474"/>
  <c r="T1474"/>
  <c r="R1474"/>
  <c r="P1474"/>
  <c r="BI1468"/>
  <c r="BH1468"/>
  <c r="BG1468"/>
  <c r="BF1468"/>
  <c r="T1468"/>
  <c r="R1468"/>
  <c r="P1468"/>
  <c r="BI1460"/>
  <c r="BH1460"/>
  <c r="BG1460"/>
  <c r="BF1460"/>
  <c r="T1460"/>
  <c r="R1460"/>
  <c r="P1460"/>
  <c r="BI1457"/>
  <c r="BH1457"/>
  <c r="BG1457"/>
  <c r="BF1457"/>
  <c r="T1457"/>
  <c r="R1457"/>
  <c r="P1457"/>
  <c r="BI1454"/>
  <c r="BH1454"/>
  <c r="BG1454"/>
  <c r="BF1454"/>
  <c r="T1454"/>
  <c r="R1454"/>
  <c r="P1454"/>
  <c r="BI1446"/>
  <c r="BH1446"/>
  <c r="BG1446"/>
  <c r="BF1446"/>
  <c r="T1446"/>
  <c r="R1446"/>
  <c r="P1446"/>
  <c r="BI1443"/>
  <c r="BH1443"/>
  <c r="BG1443"/>
  <c r="BF1443"/>
  <c r="T1443"/>
  <c r="R1443"/>
  <c r="P1443"/>
  <c r="BI1439"/>
  <c r="BH1439"/>
  <c r="BG1439"/>
  <c r="BF1439"/>
  <c r="T1439"/>
  <c r="R1439"/>
  <c r="P1439"/>
  <c r="BI1436"/>
  <c r="BH1436"/>
  <c r="BG1436"/>
  <c r="BF1436"/>
  <c r="T1436"/>
  <c r="R1436"/>
  <c r="P1436"/>
  <c r="BI1433"/>
  <c r="BH1433"/>
  <c r="BG1433"/>
  <c r="BF1433"/>
  <c r="T1433"/>
  <c r="R1433"/>
  <c r="P1433"/>
  <c r="BI1430"/>
  <c r="BH1430"/>
  <c r="BG1430"/>
  <c r="BF1430"/>
  <c r="T1430"/>
  <c r="R1430"/>
  <c r="P1430"/>
  <c r="BI1421"/>
  <c r="BH1421"/>
  <c r="BG1421"/>
  <c r="BF1421"/>
  <c r="T1421"/>
  <c r="R1421"/>
  <c r="P1421"/>
  <c r="BI1417"/>
  <c r="BH1417"/>
  <c r="BG1417"/>
  <c r="BF1417"/>
  <c r="T1417"/>
  <c r="R1417"/>
  <c r="P1417"/>
  <c r="BI1414"/>
  <c r="BH1414"/>
  <c r="BG1414"/>
  <c r="BF1414"/>
  <c r="T1414"/>
  <c r="R1414"/>
  <c r="P1414"/>
  <c r="BI1394"/>
  <c r="BH1394"/>
  <c r="BG1394"/>
  <c r="BF1394"/>
  <c r="T1394"/>
  <c r="R1394"/>
  <c r="P1394"/>
  <c r="BI1391"/>
  <c r="BH1391"/>
  <c r="BG1391"/>
  <c r="BF1391"/>
  <c r="T1391"/>
  <c r="R1391"/>
  <c r="P1391"/>
  <c r="BI1385"/>
  <c r="BH1385"/>
  <c r="BG1385"/>
  <c r="BF1385"/>
  <c r="T1385"/>
  <c r="R1385"/>
  <c r="P1385"/>
  <c r="BI1381"/>
  <c r="BH1381"/>
  <c r="BG1381"/>
  <c r="BF1381"/>
  <c r="T1381"/>
  <c r="R1381"/>
  <c r="P1381"/>
  <c r="BI1376"/>
  <c r="BH1376"/>
  <c r="BG1376"/>
  <c r="BF1376"/>
  <c r="T1376"/>
  <c r="R1376"/>
  <c r="P1376"/>
  <c r="BI1374"/>
  <c r="BH1374"/>
  <c r="BG1374"/>
  <c r="BF1374"/>
  <c r="T1374"/>
  <c r="R1374"/>
  <c r="P1374"/>
  <c r="BI1368"/>
  <c r="BH1368"/>
  <c r="BG1368"/>
  <c r="BF1368"/>
  <c r="T1368"/>
  <c r="R1368"/>
  <c r="P1368"/>
  <c r="BI1365"/>
  <c r="BH1365"/>
  <c r="BG1365"/>
  <c r="BF1365"/>
  <c r="T1365"/>
  <c r="R1365"/>
  <c r="P1365"/>
  <c r="BI1362"/>
  <c r="BH1362"/>
  <c r="BG1362"/>
  <c r="BF1362"/>
  <c r="T1362"/>
  <c r="R1362"/>
  <c r="P1362"/>
  <c r="BI1359"/>
  <c r="BH1359"/>
  <c r="BG1359"/>
  <c r="BF1359"/>
  <c r="T1359"/>
  <c r="R1359"/>
  <c r="P1359"/>
  <c r="BI1357"/>
  <c r="BH1357"/>
  <c r="BG1357"/>
  <c r="BF1357"/>
  <c r="T1357"/>
  <c r="R1357"/>
  <c r="P1357"/>
  <c r="BI1354"/>
  <c r="BH1354"/>
  <c r="BG1354"/>
  <c r="BF1354"/>
  <c r="T1354"/>
  <c r="R1354"/>
  <c r="P1354"/>
  <c r="BI1349"/>
  <c r="BH1349"/>
  <c r="BG1349"/>
  <c r="BF1349"/>
  <c r="T1349"/>
  <c r="R1349"/>
  <c r="P1349"/>
  <c r="BI1346"/>
  <c r="BH1346"/>
  <c r="BG1346"/>
  <c r="BF1346"/>
  <c r="T1346"/>
  <c r="R1346"/>
  <c r="P1346"/>
  <c r="BI1342"/>
  <c r="BH1342"/>
  <c r="BG1342"/>
  <c r="BF1342"/>
  <c r="T1342"/>
  <c r="R1342"/>
  <c r="P1342"/>
  <c r="BI1339"/>
  <c r="BH1339"/>
  <c r="BG1339"/>
  <c r="BF1339"/>
  <c r="T1339"/>
  <c r="R1339"/>
  <c r="P1339"/>
  <c r="BI1336"/>
  <c r="BH1336"/>
  <c r="BG1336"/>
  <c r="BF1336"/>
  <c r="T1336"/>
  <c r="R1336"/>
  <c r="P1336"/>
  <c r="BI1330"/>
  <c r="BH1330"/>
  <c r="BG1330"/>
  <c r="BF1330"/>
  <c r="T1330"/>
  <c r="R1330"/>
  <c r="P1330"/>
  <c r="BI1326"/>
  <c r="BH1326"/>
  <c r="BG1326"/>
  <c r="BF1326"/>
  <c r="T1326"/>
  <c r="R1326"/>
  <c r="P1326"/>
  <c r="BI1322"/>
  <c r="BH1322"/>
  <c r="BG1322"/>
  <c r="BF1322"/>
  <c r="T1322"/>
  <c r="R1322"/>
  <c r="P1322"/>
  <c r="BI1319"/>
  <c r="BH1319"/>
  <c r="BG1319"/>
  <c r="BF1319"/>
  <c r="T1319"/>
  <c r="R1319"/>
  <c r="P1319"/>
  <c r="BI1315"/>
  <c r="BH1315"/>
  <c r="BG1315"/>
  <c r="BF1315"/>
  <c r="T1315"/>
  <c r="R1315"/>
  <c r="P1315"/>
  <c r="BI1312"/>
  <c r="BH1312"/>
  <c r="BG1312"/>
  <c r="BF1312"/>
  <c r="T1312"/>
  <c r="R1312"/>
  <c r="P1312"/>
  <c r="BI1308"/>
  <c r="BH1308"/>
  <c r="BG1308"/>
  <c r="BF1308"/>
  <c r="T1308"/>
  <c r="R1308"/>
  <c r="P1308"/>
  <c r="BI1305"/>
  <c r="BH1305"/>
  <c r="BG1305"/>
  <c r="BF1305"/>
  <c r="T1305"/>
  <c r="R1305"/>
  <c r="P1305"/>
  <c r="BI1301"/>
  <c r="BH1301"/>
  <c r="BG1301"/>
  <c r="BF1301"/>
  <c r="T1301"/>
  <c r="R1301"/>
  <c r="P1301"/>
  <c r="BI1299"/>
  <c r="BH1299"/>
  <c r="BG1299"/>
  <c r="BF1299"/>
  <c r="T1299"/>
  <c r="R1299"/>
  <c r="P1299"/>
  <c r="BI1294"/>
  <c r="BH1294"/>
  <c r="BG1294"/>
  <c r="BF1294"/>
  <c r="T1294"/>
  <c r="R1294"/>
  <c r="P1294"/>
  <c r="BI1292"/>
  <c r="BH1292"/>
  <c r="BG1292"/>
  <c r="BF1292"/>
  <c r="T1292"/>
  <c r="R1292"/>
  <c r="P1292"/>
  <c r="BI1284"/>
  <c r="BH1284"/>
  <c r="BG1284"/>
  <c r="BF1284"/>
  <c r="T1284"/>
  <c r="R1284"/>
  <c r="P1284"/>
  <c r="BI1280"/>
  <c r="BH1280"/>
  <c r="BG1280"/>
  <c r="BF1280"/>
  <c r="T1280"/>
  <c r="R1280"/>
  <c r="P1280"/>
  <c r="BI1278"/>
  <c r="BH1278"/>
  <c r="BG1278"/>
  <c r="BF1278"/>
  <c r="T1278"/>
  <c r="R1278"/>
  <c r="P1278"/>
  <c r="BI1276"/>
  <c r="BH1276"/>
  <c r="BG1276"/>
  <c r="BF1276"/>
  <c r="T1276"/>
  <c r="R1276"/>
  <c r="P1276"/>
  <c r="BI1272"/>
  <c r="BH1272"/>
  <c r="BG1272"/>
  <c r="BF1272"/>
  <c r="T1272"/>
  <c r="R1272"/>
  <c r="P1272"/>
  <c r="BI1270"/>
  <c r="BH1270"/>
  <c r="BG1270"/>
  <c r="BF1270"/>
  <c r="T1270"/>
  <c r="R1270"/>
  <c r="P1270"/>
  <c r="BI1267"/>
  <c r="BH1267"/>
  <c r="BG1267"/>
  <c r="BF1267"/>
  <c r="T1267"/>
  <c r="R1267"/>
  <c r="P1267"/>
  <c r="BI1265"/>
  <c r="BH1265"/>
  <c r="BG1265"/>
  <c r="BF1265"/>
  <c r="T1265"/>
  <c r="R1265"/>
  <c r="P1265"/>
  <c r="BI1262"/>
  <c r="BH1262"/>
  <c r="BG1262"/>
  <c r="BF1262"/>
  <c r="T1262"/>
  <c r="R1262"/>
  <c r="P1262"/>
  <c r="BI1260"/>
  <c r="BH1260"/>
  <c r="BG1260"/>
  <c r="BF1260"/>
  <c r="T1260"/>
  <c r="R1260"/>
  <c r="P1260"/>
  <c r="BI1258"/>
  <c r="BH1258"/>
  <c r="BG1258"/>
  <c r="BF1258"/>
  <c r="T1258"/>
  <c r="R1258"/>
  <c r="P1258"/>
  <c r="BI1255"/>
  <c r="BH1255"/>
  <c r="BG1255"/>
  <c r="BF1255"/>
  <c r="T1255"/>
  <c r="R1255"/>
  <c r="P1255"/>
  <c r="BI1253"/>
  <c r="BH1253"/>
  <c r="BG1253"/>
  <c r="BF1253"/>
  <c r="T1253"/>
  <c r="R1253"/>
  <c r="P1253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3"/>
  <c r="BH1243"/>
  <c r="BG1243"/>
  <c r="BF1243"/>
  <c r="T1243"/>
  <c r="R1243"/>
  <c r="P1243"/>
  <c r="BI1239"/>
  <c r="BH1239"/>
  <c r="BG1239"/>
  <c r="BF1239"/>
  <c r="T1239"/>
  <c r="R1239"/>
  <c r="P1239"/>
  <c r="BI1235"/>
  <c r="BH1235"/>
  <c r="BG1235"/>
  <c r="BF1235"/>
  <c r="T1235"/>
  <c r="R1235"/>
  <c r="P1235"/>
  <c r="BI1232"/>
  <c r="BH1232"/>
  <c r="BG1232"/>
  <c r="BF1232"/>
  <c r="T1232"/>
  <c r="R1232"/>
  <c r="P1232"/>
  <c r="BI1229"/>
  <c r="BH1229"/>
  <c r="BG1229"/>
  <c r="BF1229"/>
  <c r="T1229"/>
  <c r="R1229"/>
  <c r="P1229"/>
  <c r="BI1225"/>
  <c r="BH1225"/>
  <c r="BG1225"/>
  <c r="BF1225"/>
  <c r="T1225"/>
  <c r="R1225"/>
  <c r="P1225"/>
  <c r="BI1222"/>
  <c r="BH1222"/>
  <c r="BG1222"/>
  <c r="BF1222"/>
  <c r="T1222"/>
  <c r="R1222"/>
  <c r="P1222"/>
  <c r="BI1218"/>
  <c r="BH1218"/>
  <c r="BG1218"/>
  <c r="BF1218"/>
  <c r="T1218"/>
  <c r="R1218"/>
  <c r="P1218"/>
  <c r="BI1214"/>
  <c r="BH1214"/>
  <c r="BG1214"/>
  <c r="BF1214"/>
  <c r="T1214"/>
  <c r="R1214"/>
  <c r="P1214"/>
  <c r="BI1211"/>
  <c r="BH1211"/>
  <c r="BG1211"/>
  <c r="BF1211"/>
  <c r="T1211"/>
  <c r="R1211"/>
  <c r="P1211"/>
  <c r="BI1207"/>
  <c r="BH1207"/>
  <c r="BG1207"/>
  <c r="BF1207"/>
  <c r="T1207"/>
  <c r="R1207"/>
  <c r="P1207"/>
  <c r="BI1203"/>
  <c r="BH1203"/>
  <c r="BG1203"/>
  <c r="BF1203"/>
  <c r="T1203"/>
  <c r="R1203"/>
  <c r="P1203"/>
  <c r="BI1199"/>
  <c r="BH1199"/>
  <c r="BG1199"/>
  <c r="BF1199"/>
  <c r="T1199"/>
  <c r="R1199"/>
  <c r="P1199"/>
  <c r="BI1197"/>
  <c r="BH1197"/>
  <c r="BG1197"/>
  <c r="BF1197"/>
  <c r="T1197"/>
  <c r="R1197"/>
  <c r="P1197"/>
  <c r="BI1195"/>
  <c r="BH1195"/>
  <c r="BG1195"/>
  <c r="BF1195"/>
  <c r="T1195"/>
  <c r="R1195"/>
  <c r="P1195"/>
  <c r="BI1192"/>
  <c r="BH1192"/>
  <c r="BG1192"/>
  <c r="BF1192"/>
  <c r="T1192"/>
  <c r="R1192"/>
  <c r="P1192"/>
  <c r="BI1189"/>
  <c r="BH1189"/>
  <c r="BG1189"/>
  <c r="BF1189"/>
  <c r="T1189"/>
  <c r="R1189"/>
  <c r="P1189"/>
  <c r="BI1186"/>
  <c r="BH1186"/>
  <c r="BG1186"/>
  <c r="BF1186"/>
  <c r="T1186"/>
  <c r="R1186"/>
  <c r="P1186"/>
  <c r="BI1183"/>
  <c r="BH1183"/>
  <c r="BG1183"/>
  <c r="BF1183"/>
  <c r="T1183"/>
  <c r="R1183"/>
  <c r="P1183"/>
  <c r="BI1180"/>
  <c r="BH1180"/>
  <c r="BG1180"/>
  <c r="BF1180"/>
  <c r="T1180"/>
  <c r="R1180"/>
  <c r="P1180"/>
  <c r="BI1177"/>
  <c r="BH1177"/>
  <c r="BG1177"/>
  <c r="BF1177"/>
  <c r="T1177"/>
  <c r="R1177"/>
  <c r="P1177"/>
  <c r="BI1173"/>
  <c r="BH1173"/>
  <c r="BG1173"/>
  <c r="BF1173"/>
  <c r="T1173"/>
  <c r="R1173"/>
  <c r="P1173"/>
  <c r="BI1170"/>
  <c r="BH1170"/>
  <c r="BG1170"/>
  <c r="BF1170"/>
  <c r="T1170"/>
  <c r="R1170"/>
  <c r="P1170"/>
  <c r="BI1166"/>
  <c r="BH1166"/>
  <c r="BG1166"/>
  <c r="BF1166"/>
  <c r="T1166"/>
  <c r="R1166"/>
  <c r="P1166"/>
  <c r="BI1159"/>
  <c r="BH1159"/>
  <c r="BG1159"/>
  <c r="BF1159"/>
  <c r="T1159"/>
  <c r="R1159"/>
  <c r="P1159"/>
  <c r="BI1156"/>
  <c r="BH1156"/>
  <c r="BG1156"/>
  <c r="BF1156"/>
  <c r="T1156"/>
  <c r="R1156"/>
  <c r="P1156"/>
  <c r="BI1153"/>
  <c r="BH1153"/>
  <c r="BG1153"/>
  <c r="BF1153"/>
  <c r="T1153"/>
  <c r="R1153"/>
  <c r="P1153"/>
  <c r="BI1150"/>
  <c r="BH1150"/>
  <c r="BG1150"/>
  <c r="BF1150"/>
  <c r="T1150"/>
  <c r="R1150"/>
  <c r="P1150"/>
  <c r="BI1144"/>
  <c r="BH1144"/>
  <c r="BG1144"/>
  <c r="BF1144"/>
  <c r="T1144"/>
  <c r="R1144"/>
  <c r="P1144"/>
  <c r="BI1141"/>
  <c r="BH1141"/>
  <c r="BG1141"/>
  <c r="BF1141"/>
  <c r="T1141"/>
  <c r="R1141"/>
  <c r="P1141"/>
  <c r="BI1137"/>
  <c r="BH1137"/>
  <c r="BG1137"/>
  <c r="BF1137"/>
  <c r="T1137"/>
  <c r="R1137"/>
  <c r="P1137"/>
  <c r="BI1133"/>
  <c r="BH1133"/>
  <c r="BG1133"/>
  <c r="BF1133"/>
  <c r="T1133"/>
  <c r="R1133"/>
  <c r="P1133"/>
  <c r="BI1129"/>
  <c r="BH1129"/>
  <c r="BG1129"/>
  <c r="BF1129"/>
  <c r="T1129"/>
  <c r="R1129"/>
  <c r="P1129"/>
  <c r="BI1126"/>
  <c r="BH1126"/>
  <c r="BG1126"/>
  <c r="BF1126"/>
  <c r="T1126"/>
  <c r="R1126"/>
  <c r="P1126"/>
  <c r="BI1123"/>
  <c r="BH1123"/>
  <c r="BG1123"/>
  <c r="BF1123"/>
  <c r="T1123"/>
  <c r="R1123"/>
  <c r="P1123"/>
  <c r="BI1118"/>
  <c r="BH1118"/>
  <c r="BG1118"/>
  <c r="BF1118"/>
  <c r="T1118"/>
  <c r="R1118"/>
  <c r="P1118"/>
  <c r="BI1110"/>
  <c r="BH1110"/>
  <c r="BG1110"/>
  <c r="BF1110"/>
  <c r="T1110"/>
  <c r="R1110"/>
  <c r="P1110"/>
  <c r="BI1107"/>
  <c r="BH1107"/>
  <c r="BG1107"/>
  <c r="BF1107"/>
  <c r="T1107"/>
  <c r="R1107"/>
  <c r="P1107"/>
  <c r="BI1103"/>
  <c r="BH1103"/>
  <c r="BG1103"/>
  <c r="BF1103"/>
  <c r="T1103"/>
  <c r="R1103"/>
  <c r="P1103"/>
  <c r="BI1099"/>
  <c r="BH1099"/>
  <c r="BG1099"/>
  <c r="BF1099"/>
  <c r="T1099"/>
  <c r="R1099"/>
  <c r="P1099"/>
  <c r="BI1096"/>
  <c r="BH1096"/>
  <c r="BG1096"/>
  <c r="BF1096"/>
  <c r="T1096"/>
  <c r="R1096"/>
  <c r="P1096"/>
  <c r="BI1093"/>
  <c r="BH1093"/>
  <c r="BG1093"/>
  <c r="BF1093"/>
  <c r="T1093"/>
  <c r="R1093"/>
  <c r="P1093"/>
  <c r="BI1089"/>
  <c r="BH1089"/>
  <c r="BG1089"/>
  <c r="BF1089"/>
  <c r="T1089"/>
  <c r="R1089"/>
  <c r="P1089"/>
  <c r="BI1086"/>
  <c r="BH1086"/>
  <c r="BG1086"/>
  <c r="BF1086"/>
  <c r="T1086"/>
  <c r="R1086"/>
  <c r="P1086"/>
  <c r="BI1082"/>
  <c r="BH1082"/>
  <c r="BG1082"/>
  <c r="BF1082"/>
  <c r="T1082"/>
  <c r="R1082"/>
  <c r="P1082"/>
  <c r="BI1079"/>
  <c r="BH1079"/>
  <c r="BG1079"/>
  <c r="BF1079"/>
  <c r="T1079"/>
  <c r="R1079"/>
  <c r="P1079"/>
  <c r="BI1076"/>
  <c r="BH1076"/>
  <c r="BG1076"/>
  <c r="BF1076"/>
  <c r="T1076"/>
  <c r="R1076"/>
  <c r="P1076"/>
  <c r="BI1073"/>
  <c r="BH1073"/>
  <c r="BG1073"/>
  <c r="BF1073"/>
  <c r="T1073"/>
  <c r="R1073"/>
  <c r="P1073"/>
  <c r="BI1070"/>
  <c r="BH1070"/>
  <c r="BG1070"/>
  <c r="BF1070"/>
  <c r="T1070"/>
  <c r="R1070"/>
  <c r="P1070"/>
  <c r="BI1066"/>
  <c r="BH1066"/>
  <c r="BG1066"/>
  <c r="BF1066"/>
  <c r="T1066"/>
  <c r="R1066"/>
  <c r="P1066"/>
  <c r="BI1064"/>
  <c r="BH1064"/>
  <c r="BG1064"/>
  <c r="BF1064"/>
  <c r="T1064"/>
  <c r="R1064"/>
  <c r="P1064"/>
  <c r="BI1061"/>
  <c r="BH1061"/>
  <c r="BG1061"/>
  <c r="BF1061"/>
  <c r="T1061"/>
  <c r="R1061"/>
  <c r="P1061"/>
  <c r="BI1059"/>
  <c r="BH1059"/>
  <c r="BG1059"/>
  <c r="BF1059"/>
  <c r="T1059"/>
  <c r="R1059"/>
  <c r="P1059"/>
  <c r="BI1056"/>
  <c r="BH1056"/>
  <c r="BG1056"/>
  <c r="BF1056"/>
  <c r="T1056"/>
  <c r="R1056"/>
  <c r="P1056"/>
  <c r="BI1054"/>
  <c r="BH1054"/>
  <c r="BG1054"/>
  <c r="BF1054"/>
  <c r="T1054"/>
  <c r="R1054"/>
  <c r="P1054"/>
  <c r="BI1051"/>
  <c r="BH1051"/>
  <c r="BG1051"/>
  <c r="BF1051"/>
  <c r="T1051"/>
  <c r="R1051"/>
  <c r="P1051"/>
  <c r="BI1049"/>
  <c r="BH1049"/>
  <c r="BG1049"/>
  <c r="BF1049"/>
  <c r="T1049"/>
  <c r="R1049"/>
  <c r="P1049"/>
  <c r="BI1046"/>
  <c r="BH1046"/>
  <c r="BG1046"/>
  <c r="BF1046"/>
  <c r="T1046"/>
  <c r="R1046"/>
  <c r="P1046"/>
  <c r="BI1044"/>
  <c r="BH1044"/>
  <c r="BG1044"/>
  <c r="BF1044"/>
  <c r="T1044"/>
  <c r="R1044"/>
  <c r="P1044"/>
  <c r="BI1041"/>
  <c r="BH1041"/>
  <c r="BG1041"/>
  <c r="BF1041"/>
  <c r="T1041"/>
  <c r="R1041"/>
  <c r="P1041"/>
  <c r="BI1039"/>
  <c r="BH1039"/>
  <c r="BG1039"/>
  <c r="BF1039"/>
  <c r="T1039"/>
  <c r="R1039"/>
  <c r="P1039"/>
  <c r="BI1036"/>
  <c r="BH1036"/>
  <c r="BG1036"/>
  <c r="BF1036"/>
  <c r="T1036"/>
  <c r="R1036"/>
  <c r="P1036"/>
  <c r="BI1033"/>
  <c r="BH1033"/>
  <c r="BG1033"/>
  <c r="BF1033"/>
  <c r="T1033"/>
  <c r="R1033"/>
  <c r="P1033"/>
  <c r="BI1030"/>
  <c r="BH1030"/>
  <c r="BG1030"/>
  <c r="BF1030"/>
  <c r="T1030"/>
  <c r="R1030"/>
  <c r="P1030"/>
  <c r="BI1026"/>
  <c r="BH1026"/>
  <c r="BG1026"/>
  <c r="BF1026"/>
  <c r="T1026"/>
  <c r="R1026"/>
  <c r="P1026"/>
  <c r="BI1023"/>
  <c r="BH1023"/>
  <c r="BG1023"/>
  <c r="BF1023"/>
  <c r="T1023"/>
  <c r="R1023"/>
  <c r="P1023"/>
  <c r="BI1020"/>
  <c r="BH1020"/>
  <c r="BG1020"/>
  <c r="BF1020"/>
  <c r="T1020"/>
  <c r="R1020"/>
  <c r="P1020"/>
  <c r="BI1017"/>
  <c r="BH1017"/>
  <c r="BG1017"/>
  <c r="BF1017"/>
  <c r="T1017"/>
  <c r="R1017"/>
  <c r="P1017"/>
  <c r="BI1014"/>
  <c r="BH1014"/>
  <c r="BG1014"/>
  <c r="BF1014"/>
  <c r="T1014"/>
  <c r="R1014"/>
  <c r="P1014"/>
  <c r="BI1007"/>
  <c r="BH1007"/>
  <c r="BG1007"/>
  <c r="BF1007"/>
  <c r="T1007"/>
  <c r="R1007"/>
  <c r="P1007"/>
  <c r="BI1004"/>
  <c r="BH1004"/>
  <c r="BG1004"/>
  <c r="BF1004"/>
  <c r="T1004"/>
  <c r="R1004"/>
  <c r="P1004"/>
  <c r="BI1001"/>
  <c r="BH1001"/>
  <c r="BG1001"/>
  <c r="BF1001"/>
  <c r="T1001"/>
  <c r="R1001"/>
  <c r="P1001"/>
  <c r="BI998"/>
  <c r="BH998"/>
  <c r="BG998"/>
  <c r="BF998"/>
  <c r="T998"/>
  <c r="R998"/>
  <c r="P998"/>
  <c r="BI994"/>
  <c r="BH994"/>
  <c r="BG994"/>
  <c r="BF994"/>
  <c r="T994"/>
  <c r="R994"/>
  <c r="P994"/>
  <c r="BI991"/>
  <c r="BH991"/>
  <c r="BG991"/>
  <c r="BF991"/>
  <c r="T991"/>
  <c r="R991"/>
  <c r="P991"/>
  <c r="BI988"/>
  <c r="BH988"/>
  <c r="BG988"/>
  <c r="BF988"/>
  <c r="T988"/>
  <c r="R988"/>
  <c r="P988"/>
  <c r="BI985"/>
  <c r="BH985"/>
  <c r="BG985"/>
  <c r="BF985"/>
  <c r="T985"/>
  <c r="R985"/>
  <c r="P985"/>
  <c r="BI982"/>
  <c r="BH982"/>
  <c r="BG982"/>
  <c r="BF982"/>
  <c r="T982"/>
  <c r="R982"/>
  <c r="P982"/>
  <c r="BI979"/>
  <c r="BH979"/>
  <c r="BG979"/>
  <c r="BF979"/>
  <c r="T979"/>
  <c r="R979"/>
  <c r="P979"/>
  <c r="BI976"/>
  <c r="BH976"/>
  <c r="BG976"/>
  <c r="BF976"/>
  <c r="T976"/>
  <c r="R976"/>
  <c r="P976"/>
  <c r="BI973"/>
  <c r="BH973"/>
  <c r="BG973"/>
  <c r="BF973"/>
  <c r="T973"/>
  <c r="R973"/>
  <c r="P973"/>
  <c r="BI970"/>
  <c r="BH970"/>
  <c r="BG970"/>
  <c r="BF970"/>
  <c r="T970"/>
  <c r="R970"/>
  <c r="P970"/>
  <c r="BI967"/>
  <c r="BH967"/>
  <c r="BG967"/>
  <c r="BF967"/>
  <c r="T967"/>
  <c r="R967"/>
  <c r="P967"/>
  <c r="BI963"/>
  <c r="BH963"/>
  <c r="BG963"/>
  <c r="BF963"/>
  <c r="T963"/>
  <c r="R963"/>
  <c r="P963"/>
  <c r="BI960"/>
  <c r="BH960"/>
  <c r="BG960"/>
  <c r="BF960"/>
  <c r="T960"/>
  <c r="R960"/>
  <c r="P960"/>
  <c r="BI956"/>
  <c r="BH956"/>
  <c r="BG956"/>
  <c r="BF956"/>
  <c r="T956"/>
  <c r="R956"/>
  <c r="P956"/>
  <c r="BI952"/>
  <c r="BH952"/>
  <c r="BG952"/>
  <c r="BF952"/>
  <c r="T952"/>
  <c r="R952"/>
  <c r="P952"/>
  <c r="BI949"/>
  <c r="BH949"/>
  <c r="BG949"/>
  <c r="BF949"/>
  <c r="T949"/>
  <c r="R949"/>
  <c r="P949"/>
  <c r="BI946"/>
  <c r="BH946"/>
  <c r="BG946"/>
  <c r="BF946"/>
  <c r="T946"/>
  <c r="R946"/>
  <c r="P946"/>
  <c r="BI943"/>
  <c r="BH943"/>
  <c r="BG943"/>
  <c r="BF943"/>
  <c r="T943"/>
  <c r="R943"/>
  <c r="P943"/>
  <c r="BI939"/>
  <c r="BH939"/>
  <c r="BG939"/>
  <c r="BF939"/>
  <c r="T939"/>
  <c r="R939"/>
  <c r="P939"/>
  <c r="BI935"/>
  <c r="BH935"/>
  <c r="BG935"/>
  <c r="BF935"/>
  <c r="T935"/>
  <c r="R935"/>
  <c r="P935"/>
  <c r="BI932"/>
  <c r="BH932"/>
  <c r="BG932"/>
  <c r="BF932"/>
  <c r="T932"/>
  <c r="R932"/>
  <c r="P932"/>
  <c r="BI929"/>
  <c r="BH929"/>
  <c r="BG929"/>
  <c r="BF929"/>
  <c r="T929"/>
  <c r="R929"/>
  <c r="P929"/>
  <c r="BI926"/>
  <c r="BH926"/>
  <c r="BG926"/>
  <c r="BF926"/>
  <c r="T926"/>
  <c r="R926"/>
  <c r="P926"/>
  <c r="BI923"/>
  <c r="BH923"/>
  <c r="BG923"/>
  <c r="BF923"/>
  <c r="T923"/>
  <c r="R923"/>
  <c r="P923"/>
  <c r="BI918"/>
  <c r="BH918"/>
  <c r="BG918"/>
  <c r="BF918"/>
  <c r="T918"/>
  <c r="R918"/>
  <c r="P918"/>
  <c r="BI915"/>
  <c r="BH915"/>
  <c r="BG915"/>
  <c r="BF915"/>
  <c r="T915"/>
  <c r="R915"/>
  <c r="P915"/>
  <c r="BI910"/>
  <c r="BH910"/>
  <c r="BG910"/>
  <c r="BF910"/>
  <c r="T910"/>
  <c r="R910"/>
  <c r="P910"/>
  <c r="BI907"/>
  <c r="BH907"/>
  <c r="BG907"/>
  <c r="BF907"/>
  <c r="T907"/>
  <c r="R907"/>
  <c r="P907"/>
  <c r="BI903"/>
  <c r="BH903"/>
  <c r="BG903"/>
  <c r="BF903"/>
  <c r="T903"/>
  <c r="R903"/>
  <c r="P903"/>
  <c r="BI899"/>
  <c r="BH899"/>
  <c r="BG899"/>
  <c r="BF899"/>
  <c r="T899"/>
  <c r="R899"/>
  <c r="P899"/>
  <c r="BI893"/>
  <c r="BH893"/>
  <c r="BG893"/>
  <c r="BF893"/>
  <c r="T893"/>
  <c r="R893"/>
  <c r="P893"/>
  <c r="BI888"/>
  <c r="BH888"/>
  <c r="BG888"/>
  <c r="BF888"/>
  <c r="T888"/>
  <c r="R888"/>
  <c r="P888"/>
  <c r="BI884"/>
  <c r="BH884"/>
  <c r="BG884"/>
  <c r="BF884"/>
  <c r="T884"/>
  <c r="R884"/>
  <c r="P884"/>
  <c r="BI880"/>
  <c r="BH880"/>
  <c r="BG880"/>
  <c r="BF880"/>
  <c r="T880"/>
  <c r="R880"/>
  <c r="P880"/>
  <c r="BI877"/>
  <c r="BH877"/>
  <c r="BG877"/>
  <c r="BF877"/>
  <c r="T877"/>
  <c r="R877"/>
  <c r="P877"/>
  <c r="BI874"/>
  <c r="BH874"/>
  <c r="BG874"/>
  <c r="BF874"/>
  <c r="T874"/>
  <c r="R874"/>
  <c r="P874"/>
  <c r="BI870"/>
  <c r="BH870"/>
  <c r="BG870"/>
  <c r="BF870"/>
  <c r="T870"/>
  <c r="R870"/>
  <c r="P870"/>
  <c r="BI867"/>
  <c r="BH867"/>
  <c r="BG867"/>
  <c r="BF867"/>
  <c r="T867"/>
  <c r="R867"/>
  <c r="P867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4"/>
  <c r="BH854"/>
  <c r="BG854"/>
  <c r="BF854"/>
  <c r="T854"/>
  <c r="R854"/>
  <c r="P854"/>
  <c r="BI850"/>
  <c r="BH850"/>
  <c r="BG850"/>
  <c r="BF850"/>
  <c r="T850"/>
  <c r="R850"/>
  <c r="P850"/>
  <c r="BI843"/>
  <c r="BH843"/>
  <c r="BG843"/>
  <c r="BF843"/>
  <c r="T843"/>
  <c r="R843"/>
  <c r="P843"/>
  <c r="BI839"/>
  <c r="BH839"/>
  <c r="BG839"/>
  <c r="BF839"/>
  <c r="T839"/>
  <c r="R839"/>
  <c r="P839"/>
  <c r="BI836"/>
  <c r="BH836"/>
  <c r="BG836"/>
  <c r="BF836"/>
  <c r="T836"/>
  <c r="R836"/>
  <c r="P836"/>
  <c r="BI833"/>
  <c r="BH833"/>
  <c r="BG833"/>
  <c r="BF833"/>
  <c r="T833"/>
  <c r="R833"/>
  <c r="P833"/>
  <c r="BI828"/>
  <c r="BH828"/>
  <c r="BG828"/>
  <c r="BF828"/>
  <c r="T828"/>
  <c r="R828"/>
  <c r="P828"/>
  <c r="BI825"/>
  <c r="BH825"/>
  <c r="BG825"/>
  <c r="BF825"/>
  <c r="T825"/>
  <c r="R825"/>
  <c r="P825"/>
  <c r="BI818"/>
  <c r="BH818"/>
  <c r="BG818"/>
  <c r="BF818"/>
  <c r="T818"/>
  <c r="R818"/>
  <c r="P818"/>
  <c r="BI814"/>
  <c r="BH814"/>
  <c r="BG814"/>
  <c r="BF814"/>
  <c r="T814"/>
  <c r="R814"/>
  <c r="P814"/>
  <c r="BI811"/>
  <c r="BH811"/>
  <c r="BG811"/>
  <c r="BF811"/>
  <c r="T811"/>
  <c r="R811"/>
  <c r="P811"/>
  <c r="BI808"/>
  <c r="BH808"/>
  <c r="BG808"/>
  <c r="BF808"/>
  <c r="T808"/>
  <c r="R808"/>
  <c r="P808"/>
  <c r="BI805"/>
  <c r="BH805"/>
  <c r="BG805"/>
  <c r="BF805"/>
  <c r="T805"/>
  <c r="R805"/>
  <c r="P805"/>
  <c r="BI801"/>
  <c r="BH801"/>
  <c r="BG801"/>
  <c r="BF801"/>
  <c r="T801"/>
  <c r="R801"/>
  <c r="P801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3"/>
  <c r="BH783"/>
  <c r="BG783"/>
  <c r="BF783"/>
  <c r="T783"/>
  <c r="R783"/>
  <c r="P783"/>
  <c r="BI780"/>
  <c r="BH780"/>
  <c r="BG780"/>
  <c r="BF780"/>
  <c r="T780"/>
  <c r="R780"/>
  <c r="P780"/>
  <c r="BI773"/>
  <c r="BH773"/>
  <c r="BG773"/>
  <c r="BF773"/>
  <c r="T773"/>
  <c r="R773"/>
  <c r="P773"/>
  <c r="BI768"/>
  <c r="BH768"/>
  <c r="BG768"/>
  <c r="BF768"/>
  <c r="T768"/>
  <c r="T767"/>
  <c r="R768"/>
  <c r="R767"/>
  <c r="P768"/>
  <c r="P767"/>
  <c r="BI764"/>
  <c r="BH764"/>
  <c r="BG764"/>
  <c r="BF764"/>
  <c r="T764"/>
  <c r="R764"/>
  <c r="P764"/>
  <c r="BI759"/>
  <c r="BH759"/>
  <c r="BG759"/>
  <c r="BF759"/>
  <c r="T759"/>
  <c r="R759"/>
  <c r="P759"/>
  <c r="BI753"/>
  <c r="BH753"/>
  <c r="BG753"/>
  <c r="BF753"/>
  <c r="T753"/>
  <c r="R753"/>
  <c r="P753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6"/>
  <c r="BH736"/>
  <c r="BG736"/>
  <c r="BF736"/>
  <c r="T736"/>
  <c r="R736"/>
  <c r="P736"/>
  <c r="BI731"/>
  <c r="BH731"/>
  <c r="BG731"/>
  <c r="BF731"/>
  <c r="T731"/>
  <c r="R731"/>
  <c r="P731"/>
  <c r="BI727"/>
  <c r="BH727"/>
  <c r="BG727"/>
  <c r="BF727"/>
  <c r="T727"/>
  <c r="R727"/>
  <c r="P727"/>
  <c r="BI722"/>
  <c r="BH722"/>
  <c r="BG722"/>
  <c r="BF722"/>
  <c r="T722"/>
  <c r="R722"/>
  <c r="P722"/>
  <c r="BI719"/>
  <c r="BH719"/>
  <c r="BG719"/>
  <c r="BF719"/>
  <c r="T719"/>
  <c r="R719"/>
  <c r="P719"/>
  <c r="BI716"/>
  <c r="BH716"/>
  <c r="BG716"/>
  <c r="BF716"/>
  <c r="T716"/>
  <c r="R716"/>
  <c r="P716"/>
  <c r="BI708"/>
  <c r="BH708"/>
  <c r="BG708"/>
  <c r="BF708"/>
  <c r="T708"/>
  <c r="R708"/>
  <c r="P708"/>
  <c r="BI703"/>
  <c r="BH703"/>
  <c r="BG703"/>
  <c r="BF703"/>
  <c r="T703"/>
  <c r="R703"/>
  <c r="P703"/>
  <c r="BI698"/>
  <c r="BH698"/>
  <c r="BG698"/>
  <c r="BF698"/>
  <c r="T698"/>
  <c r="R698"/>
  <c r="P698"/>
  <c r="BI695"/>
  <c r="BH695"/>
  <c r="BG695"/>
  <c r="BF695"/>
  <c r="T695"/>
  <c r="R695"/>
  <c r="P695"/>
  <c r="BI692"/>
  <c r="BH692"/>
  <c r="BG692"/>
  <c r="BF692"/>
  <c r="T692"/>
  <c r="R692"/>
  <c r="P692"/>
  <c r="BI689"/>
  <c r="BH689"/>
  <c r="BG689"/>
  <c r="BF689"/>
  <c r="T689"/>
  <c r="R689"/>
  <c r="P689"/>
  <c r="BI685"/>
  <c r="BH685"/>
  <c r="BG685"/>
  <c r="BF685"/>
  <c r="T685"/>
  <c r="R685"/>
  <c r="P685"/>
  <c r="BI682"/>
  <c r="BH682"/>
  <c r="BG682"/>
  <c r="BF682"/>
  <c r="T682"/>
  <c r="R682"/>
  <c r="P682"/>
  <c r="BI679"/>
  <c r="BH679"/>
  <c r="BG679"/>
  <c r="BF679"/>
  <c r="T679"/>
  <c r="R679"/>
  <c r="P679"/>
  <c r="BI676"/>
  <c r="BH676"/>
  <c r="BG676"/>
  <c r="BF676"/>
  <c r="T676"/>
  <c r="R676"/>
  <c r="P676"/>
  <c r="BI672"/>
  <c r="BH672"/>
  <c r="BG672"/>
  <c r="BF672"/>
  <c r="T672"/>
  <c r="R672"/>
  <c r="P672"/>
  <c r="BI667"/>
  <c r="BH667"/>
  <c r="BG667"/>
  <c r="BF667"/>
  <c r="T667"/>
  <c r="R667"/>
  <c r="P667"/>
  <c r="BI659"/>
  <c r="BH659"/>
  <c r="BG659"/>
  <c r="BF659"/>
  <c r="T659"/>
  <c r="R659"/>
  <c r="P659"/>
  <c r="BI655"/>
  <c r="BH655"/>
  <c r="BG655"/>
  <c r="BF655"/>
  <c r="T655"/>
  <c r="R655"/>
  <c r="P655"/>
  <c r="BI652"/>
  <c r="BH652"/>
  <c r="BG652"/>
  <c r="BF652"/>
  <c r="T652"/>
  <c r="R652"/>
  <c r="P652"/>
  <c r="BI647"/>
  <c r="BH647"/>
  <c r="BG647"/>
  <c r="BF647"/>
  <c r="T647"/>
  <c r="R647"/>
  <c r="P647"/>
  <c r="BI643"/>
  <c r="BH643"/>
  <c r="BG643"/>
  <c r="BF643"/>
  <c r="T643"/>
  <c r="R643"/>
  <c r="P643"/>
  <c r="BI638"/>
  <c r="BH638"/>
  <c r="BG638"/>
  <c r="BF638"/>
  <c r="T638"/>
  <c r="R638"/>
  <c r="P638"/>
  <c r="BI628"/>
  <c r="BH628"/>
  <c r="BG628"/>
  <c r="BF628"/>
  <c r="T628"/>
  <c r="R628"/>
  <c r="P628"/>
  <c r="BI620"/>
  <c r="BH620"/>
  <c r="BG620"/>
  <c r="BF620"/>
  <c r="T620"/>
  <c r="R620"/>
  <c r="P620"/>
  <c r="BI617"/>
  <c r="BH617"/>
  <c r="BG617"/>
  <c r="BF617"/>
  <c r="T617"/>
  <c r="R617"/>
  <c r="P617"/>
  <c r="BI609"/>
  <c r="BH609"/>
  <c r="BG609"/>
  <c r="BF609"/>
  <c r="T609"/>
  <c r="R609"/>
  <c r="P609"/>
  <c r="BI601"/>
  <c r="BH601"/>
  <c r="BG601"/>
  <c r="BF601"/>
  <c r="T601"/>
  <c r="R601"/>
  <c r="P601"/>
  <c r="BI595"/>
  <c r="BH595"/>
  <c r="BG595"/>
  <c r="BF595"/>
  <c r="T595"/>
  <c r="R595"/>
  <c r="P595"/>
  <c r="BI592"/>
  <c r="BH592"/>
  <c r="BG592"/>
  <c r="BF592"/>
  <c r="T592"/>
  <c r="R592"/>
  <c r="P592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8"/>
  <c r="BH578"/>
  <c r="BG578"/>
  <c r="BF578"/>
  <c r="T578"/>
  <c r="R578"/>
  <c r="P578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3"/>
  <c r="BH563"/>
  <c r="BG563"/>
  <c r="BF563"/>
  <c r="T563"/>
  <c r="R563"/>
  <c r="P563"/>
  <c r="BI559"/>
  <c r="BH559"/>
  <c r="BG559"/>
  <c r="BF559"/>
  <c r="T559"/>
  <c r="R559"/>
  <c r="P559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7"/>
  <c r="BH527"/>
  <c r="BG527"/>
  <c r="BF527"/>
  <c r="T527"/>
  <c r="R527"/>
  <c r="P527"/>
  <c r="BI523"/>
  <c r="BH523"/>
  <c r="BG523"/>
  <c r="BF523"/>
  <c r="T523"/>
  <c r="R523"/>
  <c r="P523"/>
  <c r="BI518"/>
  <c r="BH518"/>
  <c r="BG518"/>
  <c r="BF518"/>
  <c r="T518"/>
  <c r="R518"/>
  <c r="P518"/>
  <c r="BI515"/>
  <c r="BH515"/>
  <c r="BG515"/>
  <c r="BF515"/>
  <c r="T515"/>
  <c r="R515"/>
  <c r="P515"/>
  <c r="BI509"/>
  <c r="BH509"/>
  <c r="BG509"/>
  <c r="BF509"/>
  <c r="T509"/>
  <c r="R509"/>
  <c r="P509"/>
  <c r="BI506"/>
  <c r="BH506"/>
  <c r="BG506"/>
  <c r="BF506"/>
  <c r="T506"/>
  <c r="R506"/>
  <c r="P506"/>
  <c r="BI500"/>
  <c r="BH500"/>
  <c r="BG500"/>
  <c r="BF500"/>
  <c r="T500"/>
  <c r="R500"/>
  <c r="P500"/>
  <c r="BI497"/>
  <c r="BH497"/>
  <c r="BG497"/>
  <c r="BF497"/>
  <c r="T497"/>
  <c r="R497"/>
  <c r="P497"/>
  <c r="BI491"/>
  <c r="BH491"/>
  <c r="BG491"/>
  <c r="BF491"/>
  <c r="T491"/>
  <c r="R491"/>
  <c r="P491"/>
  <c r="BI488"/>
  <c r="BH488"/>
  <c r="BG488"/>
  <c r="BF488"/>
  <c r="T488"/>
  <c r="R488"/>
  <c r="P488"/>
  <c r="BI484"/>
  <c r="BH484"/>
  <c r="BG484"/>
  <c r="BF484"/>
  <c r="T484"/>
  <c r="R484"/>
  <c r="P484"/>
  <c r="BI478"/>
  <c r="BH478"/>
  <c r="BG478"/>
  <c r="BF478"/>
  <c r="T478"/>
  <c r="R478"/>
  <c r="P478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55"/>
  <c r="BH455"/>
  <c r="BG455"/>
  <c r="BF455"/>
  <c r="T455"/>
  <c r="R455"/>
  <c r="P455"/>
  <c r="BI450"/>
  <c r="BH450"/>
  <c r="BG450"/>
  <c r="BF450"/>
  <c r="T450"/>
  <c r="R450"/>
  <c r="P450"/>
  <c r="BI445"/>
  <c r="BH445"/>
  <c r="BG445"/>
  <c r="BF445"/>
  <c r="T445"/>
  <c r="R445"/>
  <c r="P445"/>
  <c r="BI442"/>
  <c r="BH442"/>
  <c r="BG442"/>
  <c r="BF442"/>
  <c r="T442"/>
  <c r="R442"/>
  <c r="P442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3"/>
  <c r="BH413"/>
  <c r="BG413"/>
  <c r="BF413"/>
  <c r="T413"/>
  <c r="R413"/>
  <c r="P413"/>
  <c r="BI405"/>
  <c r="BH405"/>
  <c r="BG405"/>
  <c r="BF405"/>
  <c r="T405"/>
  <c r="R405"/>
  <c r="P405"/>
  <c r="BI401"/>
  <c r="BH401"/>
  <c r="BG401"/>
  <c r="BF401"/>
  <c r="T401"/>
  <c r="R401"/>
  <c r="P401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5"/>
  <c r="BH345"/>
  <c r="BG345"/>
  <c r="BF345"/>
  <c r="T345"/>
  <c r="R345"/>
  <c r="P345"/>
  <c r="BI342"/>
  <c r="BH342"/>
  <c r="BG342"/>
  <c r="BF342"/>
  <c r="T342"/>
  <c r="R342"/>
  <c r="P342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0"/>
  <c r="BH320"/>
  <c r="BG320"/>
  <c r="BF320"/>
  <c r="T320"/>
  <c r="R320"/>
  <c r="P320"/>
  <c r="BI317"/>
  <c r="BH317"/>
  <c r="BG317"/>
  <c r="BF317"/>
  <c r="T317"/>
  <c r="R317"/>
  <c r="P317"/>
  <c r="BI311"/>
  <c r="BH311"/>
  <c r="BG311"/>
  <c r="BF311"/>
  <c r="T311"/>
  <c r="R311"/>
  <c r="P311"/>
  <c r="BI307"/>
  <c r="BH307"/>
  <c r="BG307"/>
  <c r="BF307"/>
  <c r="T307"/>
  <c r="R307"/>
  <c r="P307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3"/>
  <c r="BH283"/>
  <c r="BG283"/>
  <c r="BF283"/>
  <c r="T283"/>
  <c r="R283"/>
  <c r="P283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2"/>
  <c r="BH262"/>
  <c r="BG262"/>
  <c r="BF262"/>
  <c r="T262"/>
  <c r="R262"/>
  <c r="P262"/>
  <c r="BI252"/>
  <c r="BH252"/>
  <c r="BG252"/>
  <c r="BF252"/>
  <c r="T252"/>
  <c r="R252"/>
  <c r="P252"/>
  <c r="BI248"/>
  <c r="BH248"/>
  <c r="BG248"/>
  <c r="BF248"/>
  <c r="T248"/>
  <c r="R248"/>
  <c r="P248"/>
  <c r="BI235"/>
  <c r="BH235"/>
  <c r="BG235"/>
  <c r="BF235"/>
  <c r="T235"/>
  <c r="R235"/>
  <c r="P235"/>
  <c r="BI231"/>
  <c r="BH231"/>
  <c r="BG231"/>
  <c r="BF231"/>
  <c r="T231"/>
  <c r="R231"/>
  <c r="P231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J107"/>
  <c r="F107"/>
  <c r="F105"/>
  <c r="E103"/>
  <c r="J54"/>
  <c r="F54"/>
  <c r="F52"/>
  <c r="E50"/>
  <c r="J24"/>
  <c r="E24"/>
  <c r="J108"/>
  <c r="J23"/>
  <c r="J18"/>
  <c r="E18"/>
  <c r="F108"/>
  <c r="J17"/>
  <c r="J12"/>
  <c r="J105"/>
  <c r="E7"/>
  <c r="E101"/>
  <c i="1" r="L50"/>
  <c r="AM50"/>
  <c r="AM49"/>
  <c r="L49"/>
  <c r="AM47"/>
  <c r="L47"/>
  <c r="L45"/>
  <c r="L44"/>
  <c i="2" r="BK1250"/>
  <c r="J982"/>
  <c i="1" r="AS54"/>
  <c i="2" r="BK455"/>
  <c r="BK1239"/>
  <c r="J722"/>
  <c r="BK985"/>
  <c r="J219"/>
  <c r="J839"/>
  <c r="BK960"/>
  <c r="J215"/>
  <c r="J1436"/>
  <c r="BK270"/>
  <c r="J985"/>
  <c r="BK170"/>
  <c r="BK1474"/>
  <c r="J1001"/>
  <c r="J537"/>
  <c r="J117"/>
  <c r="BK870"/>
  <c r="J515"/>
  <c r="BK1170"/>
  <c r="J749"/>
  <c r="J585"/>
  <c r="J184"/>
  <c r="J1126"/>
  <c r="BK620"/>
  <c r="BK326"/>
  <c i="3" r="BK143"/>
  <c r="J113"/>
  <c r="BK96"/>
  <c i="4" r="BK151"/>
  <c r="BK131"/>
  <c r="J107"/>
  <c i="2" r="J1239"/>
  <c r="J1096"/>
  <c r="BK405"/>
  <c r="BK1376"/>
  <c r="BK1667"/>
  <c r="J1232"/>
  <c r="J532"/>
  <c r="J1354"/>
  <c r="BK1517"/>
  <c r="BK1007"/>
  <c r="J672"/>
  <c r="BK188"/>
  <c r="BK1243"/>
  <c r="BK1203"/>
  <c r="J478"/>
  <c r="J601"/>
  <c r="BK291"/>
  <c r="J1222"/>
  <c r="BK749"/>
  <c r="J497"/>
  <c r="J154"/>
  <c i="3" r="BK141"/>
  <c r="J93"/>
  <c i="4" r="BK86"/>
  <c i="5" r="BK134"/>
  <c i="6" r="J98"/>
  <c i="2" r="J1454"/>
  <c r="BK1326"/>
  <c r="J858"/>
  <c r="BK302"/>
  <c r="J1517"/>
  <c r="BK1044"/>
  <c r="BK196"/>
  <c r="BK595"/>
  <c r="BK1150"/>
  <c r="J484"/>
  <c r="J1336"/>
  <c r="BK509"/>
  <c r="BK1195"/>
  <c r="J1066"/>
  <c r="J1030"/>
  <c r="J1189"/>
  <c r="BK484"/>
  <c i="3" r="BK150"/>
  <c i="4" r="BK175"/>
  <c r="J149"/>
  <c i="2" r="BK1284"/>
  <c r="J811"/>
  <c r="J1421"/>
  <c r="BK273"/>
  <c r="BK317"/>
  <c r="J1439"/>
  <c r="BK427"/>
  <c r="J523"/>
  <c r="BK731"/>
  <c r="BK722"/>
  <c i="3" r="BK117"/>
  <c i="4" r="J167"/>
  <c r="J84"/>
  <c i="2" r="BK1531"/>
  <c r="J893"/>
  <c r="BK331"/>
  <c r="BK1354"/>
  <c r="BK1133"/>
  <c r="J161"/>
  <c r="J299"/>
  <c r="J1186"/>
  <c r="J1528"/>
  <c r="BK1421"/>
  <c r="J377"/>
  <c r="BK1493"/>
  <c r="BK797"/>
  <c r="J1173"/>
  <c r="J1061"/>
  <c r="BK1033"/>
  <c r="BK1430"/>
  <c r="BK988"/>
  <c r="BK442"/>
  <c r="BK685"/>
  <c r="BK500"/>
  <c r="J131"/>
  <c i="3" r="J98"/>
  <c i="6" r="J113"/>
  <c i="2" r="BK1365"/>
  <c r="J1305"/>
  <c r="J421"/>
  <c r="BK424"/>
  <c r="J814"/>
  <c r="J850"/>
  <c r="J1192"/>
  <c r="J801"/>
  <c r="BK360"/>
  <c r="J1255"/>
  <c i="3" r="J139"/>
  <c r="BK130"/>
  <c r="J106"/>
  <c i="4" r="BK153"/>
  <c r="BK169"/>
  <c r="J141"/>
  <c r="BK88"/>
  <c i="5" r="J148"/>
  <c r="J111"/>
  <c i="2" r="BK1330"/>
  <c r="BK736"/>
  <c r="J450"/>
  <c r="BK582"/>
  <c r="J1488"/>
  <c i="3" r="BK157"/>
  <c i="4" r="J173"/>
  <c r="BK121"/>
  <c r="J125"/>
  <c i="5" r="J134"/>
  <c i="2" r="BK1468"/>
  <c r="J1484"/>
  <c i="3" r="J141"/>
  <c i="5" r="BK153"/>
  <c r="J102"/>
  <c i="2" r="J559"/>
  <c r="BK929"/>
  <c r="BK470"/>
  <c r="J731"/>
  <c i="3" r="BK147"/>
  <c r="BK87"/>
  <c i="4" r="BK155"/>
  <c r="J175"/>
  <c r="BK125"/>
  <c i="5" r="BK140"/>
  <c i="6" r="J121"/>
  <c i="2" r="BK1093"/>
  <c r="BK1439"/>
  <c r="BK1270"/>
  <c r="J643"/>
  <c r="BK764"/>
  <c r="BK1609"/>
  <c r="BK1349"/>
  <c r="J1093"/>
  <c r="BK1222"/>
  <c r="BK952"/>
  <c r="J467"/>
  <c r="BK1417"/>
  <c r="J578"/>
  <c r="BK949"/>
  <c r="BK647"/>
  <c r="BK154"/>
  <c r="BK1189"/>
  <c r="BK743"/>
  <c i="4" r="BK167"/>
  <c r="BK173"/>
  <c r="BK123"/>
  <c r="J99"/>
  <c i="5" r="J126"/>
  <c r="BK111"/>
  <c i="6" r="BK98"/>
  <c i="2" r="J967"/>
  <c r="BK884"/>
  <c r="J759"/>
  <c r="BK1549"/>
  <c r="J682"/>
  <c r="BK1262"/>
  <c r="J588"/>
  <c r="J620"/>
  <c r="BK617"/>
  <c r="BK1079"/>
  <c r="J445"/>
  <c i="3" r="J96"/>
  <c i="4" r="BK133"/>
  <c i="6" r="BK88"/>
  <c i="2" r="J698"/>
  <c r="BK1322"/>
  <c r="J1385"/>
  <c r="J1657"/>
  <c r="BK1248"/>
  <c r="J652"/>
  <c r="J935"/>
  <c r="J208"/>
  <c r="BK1575"/>
  <c r="BK1357"/>
  <c r="J518"/>
  <c r="J1624"/>
  <c r="BK262"/>
  <c r="BK114"/>
  <c r="J1578"/>
  <c r="BK1433"/>
  <c r="J659"/>
  <c r="BK1460"/>
  <c r="BK753"/>
  <c r="J685"/>
  <c r="BK1056"/>
  <c r="J1430"/>
  <c r="BK1232"/>
  <c r="BK825"/>
  <c r="J1197"/>
  <c r="J563"/>
  <c r="J926"/>
  <c r="J647"/>
  <c r="BK377"/>
  <c r="BK1054"/>
  <c r="J746"/>
  <c i="3" r="J143"/>
  <c r="BK113"/>
  <c r="J104"/>
  <c i="4" r="BK157"/>
  <c r="J131"/>
  <c r="J129"/>
  <c r="J113"/>
  <c i="5" r="J157"/>
  <c r="BK146"/>
  <c r="BK97"/>
  <c i="6" r="J110"/>
  <c i="2" r="BK1278"/>
  <c r="BK946"/>
  <c r="J320"/>
  <c r="BK982"/>
  <c r="BK1253"/>
  <c r="BK1260"/>
  <c r="J1195"/>
  <c r="BK1070"/>
  <c r="BK811"/>
  <c r="J1433"/>
  <c r="J1103"/>
  <c i="4" r="J101"/>
  <c i="5" r="J113"/>
  <c i="2" r="BK979"/>
  <c r="BK918"/>
  <c r="J352"/>
  <c r="J1346"/>
  <c r="BK1362"/>
  <c r="J655"/>
  <c r="J1443"/>
  <c r="BK1581"/>
  <c r="J1575"/>
  <c r="BK1030"/>
  <c r="BK434"/>
  <c r="J1322"/>
  <c r="J1107"/>
  <c r="J854"/>
  <c r="BK592"/>
  <c r="J667"/>
  <c r="J703"/>
  <c r="BK1255"/>
  <c r="BK893"/>
  <c r="BK537"/>
  <c r="J367"/>
  <c i="3" r="J145"/>
  <c r="BK121"/>
  <c r="BK93"/>
  <c i="5" r="J123"/>
  <c r="BK105"/>
  <c i="6" r="J117"/>
  <c i="2" r="J1514"/>
  <c r="J1534"/>
  <c r="J567"/>
  <c r="BK1368"/>
  <c r="J382"/>
  <c r="BK355"/>
  <c r="BK200"/>
  <c r="J676"/>
  <c r="J1342"/>
  <c r="J1270"/>
  <c r="BK780"/>
  <c r="J342"/>
  <c r="J960"/>
  <c r="BK320"/>
  <c r="J773"/>
  <c r="J907"/>
  <c r="BK1118"/>
  <c r="J1026"/>
  <c r="BK336"/>
  <c i="3" r="J157"/>
  <c r="J128"/>
  <c r="BK90"/>
  <c i="4" r="J153"/>
  <c r="J145"/>
  <c r="BK113"/>
  <c i="5" r="BK109"/>
  <c r="J129"/>
  <c i="2" r="BK1319"/>
  <c r="J727"/>
  <c r="J1602"/>
  <c r="J1036"/>
  <c r="J123"/>
  <c r="BK578"/>
  <c r="J1235"/>
  <c r="BK1546"/>
  <c r="BK1624"/>
  <c r="J952"/>
  <c r="J1417"/>
  <c r="J783"/>
  <c r="BK176"/>
  <c r="BK874"/>
  <c r="J401"/>
  <c r="BK858"/>
  <c r="J1272"/>
  <c r="BK488"/>
  <c r="J114"/>
  <c r="J1051"/>
  <c r="J595"/>
  <c i="4" r="BK182"/>
  <c r="J133"/>
  <c r="J139"/>
  <c r="J86"/>
  <c i="5" r="BK151"/>
  <c r="BK100"/>
  <c i="6" r="BK101"/>
  <c i="2" r="BK1528"/>
  <c r="J1284"/>
  <c r="J126"/>
  <c r="BK352"/>
  <c r="J262"/>
  <c r="J1543"/>
  <c r="BK907"/>
  <c r="BK1173"/>
  <c r="J252"/>
  <c r="J956"/>
  <c r="BK532"/>
  <c r="J797"/>
  <c r="J167"/>
  <c i="3" r="BK106"/>
  <c i="4" r="J151"/>
  <c r="J180"/>
  <c i="2" r="J1070"/>
  <c r="BK431"/>
  <c r="J1265"/>
  <c r="J1381"/>
  <c r="BK1001"/>
  <c r="BK117"/>
  <c r="J248"/>
  <c r="J1166"/>
  <c r="J1376"/>
  <c r="J1621"/>
  <c r="BK307"/>
  <c r="J1267"/>
  <c r="BK559"/>
  <c r="BK899"/>
  <c r="J1468"/>
  <c r="BK888"/>
  <c r="J843"/>
  <c r="J1246"/>
  <c r="BK652"/>
  <c r="J818"/>
  <c r="J283"/>
  <c r="BK994"/>
  <c i="3" r="J137"/>
  <c r="BK111"/>
  <c i="4" r="J115"/>
  <c i="5" r="BK131"/>
  <c i="2" r="BK1534"/>
  <c r="BK1292"/>
  <c r="BK703"/>
  <c r="J360"/>
  <c r="J1312"/>
  <c r="J1243"/>
  <c r="J833"/>
  <c r="BK137"/>
  <c r="J1606"/>
  <c r="J1500"/>
  <c r="J1099"/>
  <c r="BK552"/>
  <c i="6" r="J125"/>
  <c r="J88"/>
  <c i="2" r="BK1041"/>
  <c r="BK367"/>
  <c r="BK173"/>
  <c r="J204"/>
  <c r="BK1374"/>
  <c r="BK740"/>
  <c r="J903"/>
  <c r="BK1457"/>
  <c r="BK1199"/>
  <c r="J387"/>
  <c r="J570"/>
  <c r="BK382"/>
  <c r="J870"/>
  <c r="J609"/>
  <c r="J427"/>
  <c r="J142"/>
  <c r="BK1141"/>
  <c r="BK790"/>
  <c r="J434"/>
  <c i="3" r="BK134"/>
  <c r="J108"/>
  <c r="J100"/>
  <c i="4" r="BK180"/>
  <c r="BK171"/>
  <c r="BK135"/>
  <c i="5" r="BK121"/>
  <c i="2" r="J1503"/>
  <c r="J695"/>
  <c r="BK679"/>
  <c r="J1362"/>
  <c r="BK1500"/>
  <c r="BK1059"/>
  <c i="6" r="BK117"/>
  <c i="2" r="J1609"/>
  <c r="BK861"/>
  <c r="BK676"/>
  <c r="J1391"/>
  <c r="J1662"/>
  <c r="J1374"/>
  <c r="J923"/>
  <c r="BK963"/>
  <c r="J491"/>
  <c r="J1073"/>
  <c i="4" r="J165"/>
  <c r="J105"/>
  <c i="5" r="J119"/>
  <c i="6" r="BK121"/>
  <c i="2" r="J1493"/>
  <c r="BK793"/>
  <c r="J470"/>
  <c i="4" r="J155"/>
  <c i="2" r="J137"/>
  <c r="J331"/>
  <c i="3" r="BK145"/>
  <c i="4" r="J157"/>
  <c i="2" r="J1676"/>
  <c r="BK923"/>
  <c r="J1218"/>
  <c r="J628"/>
  <c r="J1359"/>
  <c r="J1457"/>
  <c r="J1049"/>
  <c r="J764"/>
  <c i="4" r="J95"/>
  <c i="5" r="BK107"/>
  <c i="6" r="J107"/>
  <c i="2" r="BK1488"/>
  <c r="BK1214"/>
  <c r="BK445"/>
  <c r="J1262"/>
  <c r="BK1385"/>
  <c r="J424"/>
  <c r="BK967"/>
  <c r="J235"/>
  <c r="BK1568"/>
  <c r="J1044"/>
  <c r="BK1272"/>
  <c r="BK759"/>
  <c r="J350"/>
  <c r="BK1017"/>
  <c r="J391"/>
  <c r="J1123"/>
  <c r="BK973"/>
  <c r="BK555"/>
  <c r="BK311"/>
  <c r="BK1565"/>
  <c r="J1177"/>
  <c r="J692"/>
  <c r="BK1267"/>
  <c r="BK1192"/>
  <c r="J976"/>
  <c r="J336"/>
  <c r="BK1153"/>
  <c r="BK549"/>
  <c r="BK1076"/>
  <c r="BK808"/>
  <c r="J910"/>
  <c r="BK208"/>
  <c r="J1156"/>
  <c r="BK828"/>
  <c r="J573"/>
  <c r="BK295"/>
  <c r="BK1225"/>
  <c i="3" r="BK132"/>
  <c r="BK108"/>
  <c i="4" r="J123"/>
  <c r="J137"/>
  <c r="BK159"/>
  <c r="BK119"/>
  <c i="5" r="BK155"/>
  <c i="2" r="J1552"/>
  <c r="BK1315"/>
  <c r="BK643"/>
  <c r="J1278"/>
  <c r="BK1339"/>
  <c r="BK1391"/>
  <c r="J1017"/>
  <c r="BK1123"/>
  <c r="J463"/>
  <c r="BK1336"/>
  <c r="J1225"/>
  <c r="J991"/>
  <c r="J542"/>
  <c r="BK903"/>
  <c r="BK161"/>
  <c r="BK1186"/>
  <c r="BK628"/>
  <c r="J307"/>
  <c i="3" r="J111"/>
  <c r="J126"/>
  <c r="J90"/>
  <c i="5" r="J116"/>
  <c r="BK142"/>
  <c i="6" r="BK110"/>
  <c i="2" r="BK1543"/>
  <c r="J582"/>
  <c r="BK1039"/>
  <c r="J326"/>
  <c r="J1292"/>
  <c r="BK1246"/>
  <c r="BK601"/>
  <c r="J716"/>
  <c r="BK976"/>
  <c r="BK695"/>
  <c r="BK1454"/>
  <c r="BK1159"/>
  <c r="BK867"/>
  <c r="BK545"/>
  <c r="BK231"/>
  <c r="BK1129"/>
  <c r="BK413"/>
  <c r="BK655"/>
  <c r="BK158"/>
  <c r="BK638"/>
  <c r="BK283"/>
  <c i="3" r="J132"/>
  <c r="BK102"/>
  <c i="4" r="J103"/>
  <c r="BK137"/>
  <c r="BK115"/>
  <c i="6" r="BK107"/>
  <c i="2" r="BK1572"/>
  <c r="BK1552"/>
  <c r="J1568"/>
  <c r="J1054"/>
  <c r="BK1126"/>
  <c r="BK212"/>
  <c r="BK1578"/>
  <c r="BK1414"/>
  <c r="J1474"/>
  <c r="J1565"/>
  <c r="BK1107"/>
  <c r="J679"/>
  <c r="J295"/>
  <c r="BK1280"/>
  <c r="J442"/>
  <c r="BK1086"/>
  <c r="J790"/>
  <c r="BK956"/>
  <c r="BK192"/>
  <c r="BK1103"/>
  <c r="BK836"/>
  <c i="4" r="J159"/>
  <c r="J109"/>
  <c r="BK165"/>
  <c r="BK95"/>
  <c i="5" r="J137"/>
  <c r="J131"/>
  <c i="2" r="J1674"/>
  <c r="J836"/>
  <c r="BK463"/>
  <c r="BK659"/>
  <c r="J1315"/>
  <c r="J1211"/>
  <c r="J488"/>
  <c r="J1339"/>
  <c r="J808"/>
  <c r="J158"/>
  <c r="BK1089"/>
  <c r="BK215"/>
  <c r="BK609"/>
  <c i="3" r="J147"/>
  <c i="4" r="J93"/>
  <c r="J127"/>
  <c r="J119"/>
  <c i="2" r="J1592"/>
  <c r="BK570"/>
  <c r="BK970"/>
  <c r="BK391"/>
  <c r="BK1211"/>
  <c r="J861"/>
  <c r="BK1180"/>
  <c r="BK342"/>
  <c i="3" r="BK155"/>
  <c r="BK98"/>
  <c i="4" r="J91"/>
  <c i="5" r="BK102"/>
  <c i="2" r="BK1110"/>
  <c r="J372"/>
  <c r="J1349"/>
  <c r="J719"/>
  <c r="BK1481"/>
  <c r="BK915"/>
  <c r="BK515"/>
  <c r="J899"/>
  <c r="J753"/>
  <c r="BK167"/>
  <c r="J617"/>
  <c i="3" r="J152"/>
  <c i="4" r="BK177"/>
  <c r="BK161"/>
  <c i="5" r="BK148"/>
  <c r="BK123"/>
  <c i="2" r="J918"/>
  <c r="J867"/>
  <c r="J1301"/>
  <c r="J1581"/>
  <c r="J1559"/>
  <c r="BK219"/>
  <c r="BK814"/>
  <c r="BK910"/>
  <c r="BK1046"/>
  <c r="J1004"/>
  <c r="J949"/>
  <c r="J345"/>
  <c i="3" r="J102"/>
  <c i="4" r="BK163"/>
  <c r="J171"/>
  <c i="2" r="BK1676"/>
  <c r="BK1036"/>
  <c r="J1248"/>
  <c r="BK805"/>
  <c r="BK1305"/>
  <c r="J939"/>
  <c r="J1159"/>
  <c r="BK773"/>
  <c r="J212"/>
  <c r="BK727"/>
  <c i="3" r="J155"/>
  <c r="J87"/>
  <c i="5" r="BK137"/>
  <c i="2" r="BK1674"/>
  <c r="J915"/>
  <c r="BK1606"/>
  <c r="BK1020"/>
  <c r="BK142"/>
  <c r="J1170"/>
  <c r="BK120"/>
  <c r="J970"/>
  <c r="J277"/>
  <c r="BK372"/>
  <c i="3" r="BK128"/>
  <c i="4" r="J135"/>
  <c i="5" r="J146"/>
  <c i="2" r="J1679"/>
  <c r="J1414"/>
  <c r="J552"/>
  <c r="J192"/>
  <c r="BK1562"/>
  <c r="BK1064"/>
  <c r="J1276"/>
  <c r="J1203"/>
  <c r="J1033"/>
  <c r="BK1014"/>
  <c i="4" r="BK149"/>
  <c r="BK107"/>
  <c i="5" r="J151"/>
  <c i="6" r="BK113"/>
  <c i="2" r="BK345"/>
  <c r="J1294"/>
  <c r="BK1066"/>
  <c r="BK935"/>
  <c r="BK801"/>
  <c r="BK880"/>
  <c i="3" r="BK100"/>
  <c i="4" r="J88"/>
  <c i="2" r="J708"/>
  <c r="J1572"/>
  <c r="J364"/>
  <c r="BK1621"/>
  <c r="J1199"/>
  <c r="BK1156"/>
  <c r="BK497"/>
  <c r="BK1556"/>
  <c r="BK164"/>
  <c r="BK991"/>
  <c r="J120"/>
  <c i="3" r="BK123"/>
  <c i="2" r="BK1662"/>
  <c r="BK1559"/>
  <c r="J888"/>
  <c r="BK299"/>
  <c r="J1562"/>
  <c r="J1020"/>
  <c r="J231"/>
  <c r="BK1299"/>
  <c r="BK1584"/>
  <c r="BK1595"/>
  <c r="BK248"/>
  <c r="J1089"/>
  <c r="BK184"/>
  <c r="J963"/>
  <c r="BK542"/>
  <c r="J1207"/>
  <c r="BK1265"/>
  <c r="BK698"/>
  <c r="BK123"/>
  <c r="BK1258"/>
  <c r="BK682"/>
  <c r="BK478"/>
  <c r="J170"/>
  <c i="3" r="J117"/>
  <c r="BK126"/>
  <c i="4" r="BK111"/>
  <c r="BK139"/>
  <c r="J177"/>
  <c r="BK103"/>
  <c i="5" r="BK129"/>
  <c r="J121"/>
  <c r="J94"/>
  <c i="6" r="J94"/>
  <c i="2" r="J1144"/>
  <c r="J394"/>
  <c r="J291"/>
  <c r="J689"/>
  <c r="BK1602"/>
  <c r="BK1197"/>
  <c r="J1153"/>
  <c r="BK518"/>
  <c r="BK1294"/>
  <c r="J929"/>
  <c r="BK235"/>
  <c r="J176"/>
  <c r="J1007"/>
  <c r="BK932"/>
  <c r="J1056"/>
  <c r="BK506"/>
  <c r="J1258"/>
  <c r="J1059"/>
  <c r="BK719"/>
  <c r="J506"/>
  <c r="J164"/>
  <c i="3" r="J121"/>
  <c r="J134"/>
  <c i="4" r="BK145"/>
  <c r="BK143"/>
  <c r="BK101"/>
  <c r="J97"/>
  <c i="5" r="BK94"/>
  <c i="2" r="BK864"/>
  <c r="J780"/>
  <c r="BK387"/>
  <c r="J1394"/>
  <c r="J1584"/>
  <c r="BK1004"/>
  <c r="BK1514"/>
  <c r="BK1229"/>
  <c r="BK350"/>
  <c r="BK1308"/>
  <c r="J740"/>
  <c r="BK1503"/>
  <c r="J1326"/>
  <c r="J946"/>
  <c r="J355"/>
  <c r="J979"/>
  <c r="BK563"/>
  <c r="BK131"/>
  <c r="BK1061"/>
  <c r="J431"/>
  <c i="3" r="J123"/>
  <c r="BK119"/>
  <c i="4" r="J163"/>
  <c i="5" r="J155"/>
  <c i="6" r="BK91"/>
  <c i="2" r="BK943"/>
  <c r="J1260"/>
  <c r="J413"/>
  <c r="J1180"/>
  <c r="BK1342"/>
  <c r="BK692"/>
  <c r="J1214"/>
  <c r="J1253"/>
  <c r="BK850"/>
  <c r="J200"/>
  <c r="BK1301"/>
  <c r="BK1218"/>
  <c r="J743"/>
  <c r="BK204"/>
  <c r="J768"/>
  <c r="J545"/>
  <c r="BK854"/>
  <c r="BK843"/>
  <c r="J1076"/>
  <c r="J555"/>
  <c r="BK134"/>
  <c i="3" r="BK152"/>
  <c i="4" r="J143"/>
  <c r="BK84"/>
  <c i="5" r="J142"/>
  <c r="J153"/>
  <c r="J109"/>
  <c i="6" r="J104"/>
  <c i="2" r="J988"/>
  <c r="BK1166"/>
  <c r="BK1359"/>
  <c r="J874"/>
  <c r="J405"/>
  <c r="J270"/>
  <c r="J1046"/>
  <c r="BK1446"/>
  <c r="J1531"/>
  <c r="BK277"/>
  <c r="J1129"/>
  <c r="J864"/>
  <c r="J549"/>
  <c r="BK1436"/>
  <c r="J527"/>
  <c r="J1041"/>
  <c r="BK672"/>
  <c r="BK839"/>
  <c r="J273"/>
  <c r="J1086"/>
  <c r="J509"/>
  <c i="4" r="BK91"/>
  <c r="BK141"/>
  <c r="J147"/>
  <c r="J121"/>
  <c i="5" r="J159"/>
  <c r="J105"/>
  <c r="BK119"/>
  <c i="6" r="J101"/>
  <c i="2" r="J1039"/>
  <c r="BK768"/>
  <c r="J1365"/>
  <c r="J1250"/>
  <c r="BK1633"/>
  <c r="J1556"/>
  <c r="BK527"/>
  <c r="J500"/>
  <c r="BK1312"/>
  <c r="J1595"/>
  <c r="J1481"/>
  <c r="BK783"/>
  <c r="J1330"/>
  <c r="BK1026"/>
  <c r="BK252"/>
  <c r="J1368"/>
  <c r="J973"/>
  <c r="BK567"/>
  <c r="J1308"/>
  <c r="BK833"/>
  <c r="BK1183"/>
  <c r="J173"/>
  <c r="BK716"/>
  <c i="3" r="BK137"/>
  <c i="4" r="J117"/>
  <c i="5" r="BK113"/>
  <c i="6" r="BK104"/>
  <c i="2" r="BK1679"/>
  <c r="BK939"/>
  <c r="BK1082"/>
  <c r="BK401"/>
  <c r="BK1096"/>
  <c r="BK1051"/>
  <c r="BK588"/>
  <c r="J1141"/>
  <c r="J1667"/>
  <c r="BK1394"/>
  <c r="J932"/>
  <c r="BK126"/>
  <c r="BK689"/>
  <c r="BK1049"/>
  <c r="BK1023"/>
  <c r="J196"/>
  <c r="J884"/>
  <c r="BK523"/>
  <c r="J317"/>
  <c i="3" r="J150"/>
  <c r="BK139"/>
  <c r="J115"/>
  <c i="4" r="J182"/>
  <c r="BK147"/>
  <c r="BK105"/>
  <c r="BK117"/>
  <c r="BK93"/>
  <c i="5" r="J100"/>
  <c r="J97"/>
  <c i="6" r="BK125"/>
  <c i="2" r="J1524"/>
  <c r="BK667"/>
  <c r="J638"/>
  <c r="J736"/>
  <c r="BK1657"/>
  <c r="J1546"/>
  <c r="J880"/>
  <c r="J592"/>
  <c r="J1319"/>
  <c r="BK491"/>
  <c r="J188"/>
  <c r="BK746"/>
  <c r="BK421"/>
  <c r="J224"/>
  <c i="3" r="BK104"/>
  <c i="4" r="BK109"/>
  <c i="5" r="BK126"/>
  <c i="6" r="BK94"/>
  <c i="2" r="J1079"/>
  <c r="J1133"/>
  <c r="J1357"/>
  <c r="BK1073"/>
  <c r="BK818"/>
  <c r="J1064"/>
  <c r="J1023"/>
  <c r="J455"/>
  <c r="BK1144"/>
  <c r="J943"/>
  <c r="BK364"/>
  <c r="BK877"/>
  <c r="BK467"/>
  <c r="BK1177"/>
  <c r="J1229"/>
  <c r="J877"/>
  <c r="J311"/>
  <c i="3" r="BK115"/>
  <c r="J119"/>
  <c i="4" r="J169"/>
  <c r="J111"/>
  <c r="BK127"/>
  <c r="BK97"/>
  <c i="5" r="J107"/>
  <c r="BK116"/>
  <c i="2" r="J1633"/>
  <c r="BK926"/>
  <c r="J1299"/>
  <c r="BK1524"/>
  <c r="BK1137"/>
  <c r="J793"/>
  <c i="4" r="BK129"/>
  <c r="BK99"/>
  <c i="5" r="BK157"/>
  <c i="6" r="J91"/>
  <c i="2" r="BK1443"/>
  <c r="J1280"/>
  <c r="BK585"/>
  <c r="J1118"/>
  <c r="BK1207"/>
  <c r="BK1484"/>
  <c r="J1110"/>
  <c r="BK998"/>
  <c r="BK394"/>
  <c r="J1014"/>
  <c r="J1183"/>
  <c i="3" r="J130"/>
  <c i="5" r="BK159"/>
  <c i="2" r="J998"/>
  <c r="J1446"/>
  <c r="J828"/>
  <c r="J134"/>
  <c r="BK1099"/>
  <c r="BK1346"/>
  <c r="J825"/>
  <c r="J1137"/>
  <c r="BK708"/>
  <c r="J1460"/>
  <c r="J1549"/>
  <c r="J994"/>
  <c r="BK1381"/>
  <c r="J1082"/>
  <c r="BK1235"/>
  <c r="BK1592"/>
  <c r="BK1276"/>
  <c r="BK450"/>
  <c r="J1150"/>
  <c r="BK224"/>
  <c r="BK573"/>
  <c r="J805"/>
  <c r="J302"/>
  <c i="4" r="J161"/>
  <c i="5" r="J140"/>
  <c i="2" l="1" r="P113"/>
  <c r="P330"/>
  <c r="P412"/>
  <c r="BK739"/>
  <c r="J739"/>
  <c r="J69"/>
  <c r="BK942"/>
  <c r="J942"/>
  <c r="J75"/>
  <c r="BK1095"/>
  <c r="J1095"/>
  <c r="J79"/>
  <c r="BK1242"/>
  <c r="J1242"/>
  <c r="J82"/>
  <c r="BK1492"/>
  <c r="J1492"/>
  <c r="J86"/>
  <c r="BK1656"/>
  <c r="J1656"/>
  <c r="J90"/>
  <c r="T581"/>
  <c r="P1029"/>
  <c r="R1202"/>
  <c r="BK1571"/>
  <c r="J1571"/>
  <c r="J88"/>
  <c r="T113"/>
  <c r="T330"/>
  <c r="R412"/>
  <c r="BK772"/>
  <c r="J772"/>
  <c r="J72"/>
  <c r="T942"/>
  <c r="T1095"/>
  <c r="T1420"/>
  <c r="R1571"/>
  <c r="R1673"/>
  <c r="P430"/>
  <c r="R572"/>
  <c r="BK1029"/>
  <c r="J1029"/>
  <c r="J77"/>
  <c r="T1085"/>
  <c r="T1202"/>
  <c r="T1492"/>
  <c r="BK430"/>
  <c r="J430"/>
  <c r="J66"/>
  <c r="R739"/>
  <c r="T902"/>
  <c r="BK1132"/>
  <c r="J1132"/>
  <c r="J80"/>
  <c r="BK1420"/>
  <c r="J1420"/>
  <c r="J84"/>
  <c r="R1527"/>
  <c r="R1656"/>
  <c i="3" r="P110"/>
  <c i="2" r="BK282"/>
  <c r="J282"/>
  <c r="J62"/>
  <c r="R817"/>
  <c r="P1132"/>
  <c r="BK1527"/>
  <c r="J1527"/>
  <c r="J87"/>
  <c i="3" r="R86"/>
  <c i="2" r="BK354"/>
  <c r="J354"/>
  <c r="J64"/>
  <c r="R772"/>
  <c r="T1132"/>
  <c r="P1527"/>
  <c i="3" r="P95"/>
  <c i="2" r="P354"/>
  <c r="T772"/>
  <c r="BK997"/>
  <c r="J997"/>
  <c r="J76"/>
  <c r="BK1202"/>
  <c r="J1202"/>
  <c r="J81"/>
  <c r="P1605"/>
  <c i="3" r="R95"/>
  <c r="BK149"/>
  <c r="J149"/>
  <c r="J64"/>
  <c i="2" r="T282"/>
  <c r="BK817"/>
  <c r="J817"/>
  <c r="J73"/>
  <c r="R1132"/>
  <c i="3" r="T149"/>
  <c r="BK125"/>
  <c r="J125"/>
  <c r="J63"/>
  <c i="2" r="T354"/>
  <c r="P772"/>
  <c r="T1283"/>
  <c r="BK1605"/>
  <c r="J1605"/>
  <c r="J89"/>
  <c i="3" r="BK86"/>
  <c r="J86"/>
  <c r="J60"/>
  <c r="R110"/>
  <c r="T154"/>
  <c i="2" r="R581"/>
  <c r="P942"/>
  <c r="R1095"/>
  <c r="P1420"/>
  <c r="T1605"/>
  <c i="3" r="P86"/>
  <c r="P125"/>
  <c r="BK154"/>
  <c r="J154"/>
  <c r="J65"/>
  <c i="2" r="R354"/>
  <c r="P739"/>
  <c r="BK1283"/>
  <c r="J1283"/>
  <c r="J83"/>
  <c i="3" r="BK110"/>
  <c r="J110"/>
  <c r="J62"/>
  <c r="P154"/>
  <c i="2" r="P581"/>
  <c r="R902"/>
  <c r="R997"/>
  <c r="R1085"/>
  <c r="T1242"/>
  <c r="T1527"/>
  <c r="P1673"/>
  <c r="R430"/>
  <c r="T739"/>
  <c r="R942"/>
  <c r="P1095"/>
  <c r="R1420"/>
  <c r="R282"/>
  <c r="T817"/>
  <c r="R1283"/>
  <c r="P1571"/>
  <c i="3" r="T110"/>
  <c r="R154"/>
  <c i="2" r="BK581"/>
  <c r="J581"/>
  <c r="J68"/>
  <c r="T1029"/>
  <c r="BK1673"/>
  <c r="J1673"/>
  <c r="J91"/>
  <c i="3" r="T86"/>
  <c r="T125"/>
  <c r="R149"/>
  <c i="4" r="BK90"/>
  <c r="J90"/>
  <c r="J61"/>
  <c i="2" r="T430"/>
  <c r="T572"/>
  <c r="P902"/>
  <c r="T997"/>
  <c r="BK1085"/>
  <c r="J1085"/>
  <c r="J78"/>
  <c r="R1242"/>
  <c r="P1492"/>
  <c r="P1656"/>
  <c r="R113"/>
  <c r="R112"/>
  <c r="R330"/>
  <c r="T412"/>
  <c r="BK572"/>
  <c r="J572"/>
  <c r="J67"/>
  <c r="BK902"/>
  <c r="J902"/>
  <c r="J74"/>
  <c r="P997"/>
  <c r="P1085"/>
  <c r="P1242"/>
  <c r="R1492"/>
  <c r="T1656"/>
  <c i="4" r="P83"/>
  <c r="P90"/>
  <c r="T179"/>
  <c i="2" r="P282"/>
  <c r="BK412"/>
  <c r="J412"/>
  <c r="J65"/>
  <c r="P572"/>
  <c r="R1029"/>
  <c r="P1202"/>
  <c r="R1605"/>
  <c i="3" r="T95"/>
  <c r="P149"/>
  <c i="5" r="BK99"/>
  <c r="J99"/>
  <c r="J62"/>
  <c r="T99"/>
  <c r="R104"/>
  <c r="BK118"/>
  <c r="J118"/>
  <c r="J65"/>
  <c r="R118"/>
  <c r="BK128"/>
  <c r="J128"/>
  <c r="J67"/>
  <c r="T128"/>
  <c r="BK139"/>
  <c r="J139"/>
  <c r="J70"/>
  <c r="T139"/>
  <c r="R150"/>
  <c i="2" r="BK113"/>
  <c r="J113"/>
  <c r="J61"/>
  <c r="BK330"/>
  <c r="J330"/>
  <c r="J63"/>
  <c r="P817"/>
  <c r="P1283"/>
  <c r="T1571"/>
  <c r="T1673"/>
  <c i="4" r="T83"/>
  <c r="T90"/>
  <c r="T82"/>
  <c r="P179"/>
  <c i="5" r="BK104"/>
  <c r="J104"/>
  <c r="J63"/>
  <c r="T104"/>
  <c r="P118"/>
  <c r="R128"/>
  <c r="R139"/>
  <c r="P145"/>
  <c r="T145"/>
  <c r="P150"/>
  <c i="6" r="BK87"/>
  <c r="T87"/>
  <c i="3" r="BK95"/>
  <c r="J95"/>
  <c r="J61"/>
  <c r="R125"/>
  <c i="4" r="BK83"/>
  <c r="J83"/>
  <c r="J60"/>
  <c r="R83"/>
  <c r="R90"/>
  <c r="R82"/>
  <c r="BK179"/>
  <c r="J179"/>
  <c r="J62"/>
  <c r="R179"/>
  <c i="5" r="P99"/>
  <c r="R99"/>
  <c r="R93"/>
  <c r="R92"/>
  <c r="P104"/>
  <c r="T118"/>
  <c r="P128"/>
  <c r="P139"/>
  <c r="BK145"/>
  <c r="J145"/>
  <c r="J71"/>
  <c r="R145"/>
  <c r="BK150"/>
  <c r="J150"/>
  <c r="J72"/>
  <c r="T150"/>
  <c i="6" r="P87"/>
  <c r="R87"/>
  <c r="BK97"/>
  <c r="J97"/>
  <c r="J62"/>
  <c r="P97"/>
  <c r="R97"/>
  <c r="T97"/>
  <c i="2" r="BK767"/>
  <c r="J767"/>
  <c r="J70"/>
  <c r="BK1487"/>
  <c r="J1487"/>
  <c r="J85"/>
  <c i="5" r="BK96"/>
  <c r="J96"/>
  <c r="J61"/>
  <c r="BK125"/>
  <c r="J125"/>
  <c r="J66"/>
  <c r="BK136"/>
  <c r="J136"/>
  <c r="J69"/>
  <c r="BK115"/>
  <c r="J115"/>
  <c r="J64"/>
  <c r="BK133"/>
  <c r="J133"/>
  <c r="J68"/>
  <c i="6" r="BK116"/>
  <c r="J116"/>
  <c r="J63"/>
  <c r="BK120"/>
  <c r="J120"/>
  <c r="J64"/>
  <c r="BK124"/>
  <c r="J124"/>
  <c r="J65"/>
  <c r="E48"/>
  <c r="J54"/>
  <c r="F82"/>
  <c r="BE88"/>
  <c r="F54"/>
  <c r="BE94"/>
  <c r="J82"/>
  <c r="BE91"/>
  <c r="BE104"/>
  <c r="J52"/>
  <c r="BE98"/>
  <c r="BE113"/>
  <c r="BE125"/>
  <c r="BE101"/>
  <c r="BE107"/>
  <c r="BE110"/>
  <c r="BE117"/>
  <c r="BE121"/>
  <c i="5" r="J55"/>
  <c i="4" r="BK82"/>
  <c r="J82"/>
  <c r="J59"/>
  <c i="5" r="J52"/>
  <c r="F55"/>
  <c r="F54"/>
  <c r="J88"/>
  <c r="BE107"/>
  <c r="BE109"/>
  <c r="BE111"/>
  <c r="BE121"/>
  <c r="BE140"/>
  <c r="BE146"/>
  <c r="E82"/>
  <c r="BE97"/>
  <c r="BE102"/>
  <c r="BE129"/>
  <c r="BE131"/>
  <c r="BE137"/>
  <c r="BE142"/>
  <c r="BE153"/>
  <c r="BE94"/>
  <c r="BE100"/>
  <c r="BE105"/>
  <c r="BE113"/>
  <c r="BE116"/>
  <c r="BE126"/>
  <c r="BE134"/>
  <c r="BE119"/>
  <c r="BE123"/>
  <c r="BE148"/>
  <c r="BE151"/>
  <c r="BE155"/>
  <c r="BE157"/>
  <c r="BE159"/>
  <c i="3" r="BK85"/>
  <c r="J85"/>
  <c r="J59"/>
  <c i="4" r="F54"/>
  <c r="BE93"/>
  <c r="J55"/>
  <c r="BE88"/>
  <c r="F79"/>
  <c r="BE95"/>
  <c r="BE115"/>
  <c r="E48"/>
  <c r="J54"/>
  <c r="J76"/>
  <c r="BE91"/>
  <c r="BE97"/>
  <c r="BE103"/>
  <c r="BE105"/>
  <c r="BE117"/>
  <c r="BE84"/>
  <c r="BE99"/>
  <c r="BE111"/>
  <c r="BE119"/>
  <c r="BE121"/>
  <c r="BE123"/>
  <c r="BE125"/>
  <c r="BE127"/>
  <c r="BE131"/>
  <c r="BE167"/>
  <c r="BE133"/>
  <c r="BE135"/>
  <c r="BE141"/>
  <c r="BE143"/>
  <c r="BE175"/>
  <c r="BE177"/>
  <c r="BE109"/>
  <c r="BE129"/>
  <c r="BE137"/>
  <c r="BE139"/>
  <c r="BE145"/>
  <c r="BE147"/>
  <c r="BE149"/>
  <c r="BE151"/>
  <c r="BE153"/>
  <c r="BE155"/>
  <c r="BE157"/>
  <c r="BE159"/>
  <c r="BE161"/>
  <c r="BE165"/>
  <c r="BE169"/>
  <c r="BE171"/>
  <c r="BE173"/>
  <c r="BE182"/>
  <c r="BE86"/>
  <c r="BE107"/>
  <c r="BE113"/>
  <c r="BE101"/>
  <c r="BE163"/>
  <c r="BE180"/>
  <c i="2" r="BK771"/>
  <c r="J771"/>
  <c r="J71"/>
  <c i="3" r="J81"/>
  <c r="E48"/>
  <c r="F81"/>
  <c r="F82"/>
  <c r="BE93"/>
  <c r="BE96"/>
  <c r="J79"/>
  <c r="BE100"/>
  <c r="BE108"/>
  <c r="BE106"/>
  <c r="BE113"/>
  <c r="J55"/>
  <c r="BE98"/>
  <c i="2" r="BK112"/>
  <c r="J112"/>
  <c r="J60"/>
  <c i="3" r="BE117"/>
  <c r="BE123"/>
  <c r="BE115"/>
  <c r="BE121"/>
  <c r="BE87"/>
  <c r="BE90"/>
  <c r="BE102"/>
  <c r="BE104"/>
  <c r="BE119"/>
  <c r="BE126"/>
  <c r="BE139"/>
  <c r="BE143"/>
  <c r="BE145"/>
  <c r="BE111"/>
  <c r="BE130"/>
  <c r="BE141"/>
  <c r="BE150"/>
  <c r="BE157"/>
  <c r="BE132"/>
  <c r="BE137"/>
  <c r="BE147"/>
  <c r="BE152"/>
  <c r="BE128"/>
  <c r="BE134"/>
  <c r="BE155"/>
  <c i="2" r="BE1129"/>
  <c r="BE1137"/>
  <c r="BE137"/>
  <c r="BE161"/>
  <c r="BE184"/>
  <c r="BE224"/>
  <c r="BE235"/>
  <c r="BE299"/>
  <c r="BE302"/>
  <c r="BE311"/>
  <c r="BE424"/>
  <c r="BE442"/>
  <c r="BE445"/>
  <c r="BE484"/>
  <c r="BE500"/>
  <c r="BE552"/>
  <c r="BE555"/>
  <c r="BE582"/>
  <c r="BE592"/>
  <c r="BE753"/>
  <c r="BE768"/>
  <c r="BE811"/>
  <c r="BE888"/>
  <c r="BE939"/>
  <c r="BE988"/>
  <c r="BE998"/>
  <c r="BE1126"/>
  <c r="BE1248"/>
  <c r="BE1133"/>
  <c r="BE1059"/>
  <c r="BE1089"/>
  <c r="BE1096"/>
  <c r="BE1173"/>
  <c r="BE1177"/>
  <c r="BE1186"/>
  <c r="BE1262"/>
  <c r="E48"/>
  <c r="J52"/>
  <c r="F55"/>
  <c r="BE114"/>
  <c r="BE126"/>
  <c r="BE170"/>
  <c r="BE204"/>
  <c r="BE208"/>
  <c r="BE262"/>
  <c r="BE307"/>
  <c r="BE360"/>
  <c r="BE491"/>
  <c r="BE509"/>
  <c r="BE527"/>
  <c r="BE570"/>
  <c r="BE692"/>
  <c r="BE719"/>
  <c r="BE943"/>
  <c r="BE946"/>
  <c r="BE949"/>
  <c r="BE991"/>
  <c r="BE1026"/>
  <c r="BE1041"/>
  <c r="BE1044"/>
  <c r="BE1159"/>
  <c r="BE1166"/>
  <c r="BE1170"/>
  <c r="BE652"/>
  <c r="BE667"/>
  <c r="BE679"/>
  <c r="BE689"/>
  <c r="BE764"/>
  <c r="BE783"/>
  <c r="BE818"/>
  <c r="BE839"/>
  <c r="BE850"/>
  <c r="BE870"/>
  <c r="BE884"/>
  <c r="BE952"/>
  <c r="BE976"/>
  <c r="BE985"/>
  <c r="BE1020"/>
  <c r="BE1051"/>
  <c r="BE1056"/>
  <c r="BE1073"/>
  <c r="BE326"/>
  <c r="BE401"/>
  <c r="BE405"/>
  <c r="BE421"/>
  <c r="BE434"/>
  <c r="BE455"/>
  <c r="BE537"/>
  <c r="BE573"/>
  <c r="BE601"/>
  <c r="BE628"/>
  <c r="BE736"/>
  <c r="BE743"/>
  <c r="BE808"/>
  <c r="BE825"/>
  <c r="BE836"/>
  <c r="BE861"/>
  <c r="BE956"/>
  <c r="BE994"/>
  <c r="BE1007"/>
  <c r="BE1014"/>
  <c r="BE200"/>
  <c r="BE215"/>
  <c r="BE295"/>
  <c r="BE345"/>
  <c r="BE382"/>
  <c r="BE391"/>
  <c r="BE413"/>
  <c r="BE450"/>
  <c r="BE488"/>
  <c r="BE506"/>
  <c r="BE549"/>
  <c r="BE659"/>
  <c r="BE676"/>
  <c r="BE722"/>
  <c r="BE749"/>
  <c r="BE790"/>
  <c r="BE793"/>
  <c r="BE828"/>
  <c r="BE843"/>
  <c r="BE915"/>
  <c r="BE923"/>
  <c r="BE926"/>
  <c r="BE932"/>
  <c r="BE979"/>
  <c r="BE982"/>
  <c r="BE1093"/>
  <c r="BE1107"/>
  <c r="BE1195"/>
  <c r="BE1301"/>
  <c r="BE1270"/>
  <c r="BE1280"/>
  <c r="BE1319"/>
  <c r="BE1110"/>
  <c r="BE1243"/>
  <c r="BE1255"/>
  <c r="BE1235"/>
  <c r="BE1239"/>
  <c r="BE1250"/>
  <c r="BE1272"/>
  <c r="BE1315"/>
  <c r="BE1468"/>
  <c r="BE1197"/>
  <c r="BE1207"/>
  <c r="BE1214"/>
  <c r="BE1218"/>
  <c r="BE1246"/>
  <c r="BE1460"/>
  <c r="BE1312"/>
  <c r="BE1322"/>
  <c r="BE1443"/>
  <c r="BE131"/>
  <c r="BE158"/>
  <c r="BE167"/>
  <c r="BE173"/>
  <c r="BE192"/>
  <c r="BE252"/>
  <c r="BE273"/>
  <c r="BE331"/>
  <c r="BE342"/>
  <c r="BE355"/>
  <c r="BE470"/>
  <c r="BE523"/>
  <c r="BE595"/>
  <c r="BE643"/>
  <c r="BE746"/>
  <c r="BE759"/>
  <c r="BE773"/>
  <c r="BE805"/>
  <c r="BE1076"/>
  <c r="BE1079"/>
  <c r="BE1183"/>
  <c r="BE1292"/>
  <c r="BE864"/>
  <c r="BE935"/>
  <c r="BE960"/>
  <c r="BE1046"/>
  <c r="BE1086"/>
  <c r="BE1141"/>
  <c r="BE1260"/>
  <c r="BE1278"/>
  <c r="BE1556"/>
  <c r="BE1578"/>
  <c r="BE1624"/>
  <c r="J55"/>
  <c r="BE188"/>
  <c r="BE212"/>
  <c r="BE231"/>
  <c r="BE283"/>
  <c r="BE336"/>
  <c r="BE352"/>
  <c r="BE478"/>
  <c r="BE532"/>
  <c r="BE578"/>
  <c r="BE585"/>
  <c r="BE638"/>
  <c r="BE655"/>
  <c r="BE682"/>
  <c r="BE695"/>
  <c r="BE716"/>
  <c r="BE780"/>
  <c r="BE858"/>
  <c r="BE903"/>
  <c r="BE918"/>
  <c r="BE1004"/>
  <c r="BE1070"/>
  <c r="BE1150"/>
  <c r="BE1299"/>
  <c r="BE1484"/>
  <c r="BE1528"/>
  <c r="BE1534"/>
  <c r="BE1592"/>
  <c r="BE1633"/>
  <c r="BE1308"/>
  <c r="BE1346"/>
  <c r="BE1354"/>
  <c r="BE1362"/>
  <c r="BE1368"/>
  <c r="BE1376"/>
  <c r="BE1385"/>
  <c r="BE1391"/>
  <c r="BE1430"/>
  <c r="BE1457"/>
  <c r="BE1474"/>
  <c r="BE1524"/>
  <c r="BE1562"/>
  <c r="BE1572"/>
  <c r="BE1667"/>
  <c r="BE1036"/>
  <c r="BE1049"/>
  <c r="BE1189"/>
  <c r="BE176"/>
  <c r="BE196"/>
  <c r="BE291"/>
  <c r="BE317"/>
  <c r="BE427"/>
  <c r="BE467"/>
  <c r="BE518"/>
  <c r="BE559"/>
  <c r="BE567"/>
  <c r="BE588"/>
  <c r="BE698"/>
  <c r="BE727"/>
  <c r="BE740"/>
  <c r="BE801"/>
  <c r="BE854"/>
  <c r="BE867"/>
  <c r="BE874"/>
  <c r="BE1033"/>
  <c r="BE1054"/>
  <c r="BE1180"/>
  <c r="BE120"/>
  <c r="BE123"/>
  <c r="BE134"/>
  <c r="BE154"/>
  <c r="BE164"/>
  <c r="BE219"/>
  <c r="BE248"/>
  <c r="BE364"/>
  <c r="BE367"/>
  <c r="BE372"/>
  <c r="BE394"/>
  <c r="BE431"/>
  <c r="BE463"/>
  <c r="BE497"/>
  <c r="BE515"/>
  <c r="BE542"/>
  <c r="BE545"/>
  <c r="BE617"/>
  <c r="BE620"/>
  <c r="BE703"/>
  <c r="BE708"/>
  <c r="BE814"/>
  <c r="BE877"/>
  <c r="BE893"/>
  <c r="BE910"/>
  <c r="BE1039"/>
  <c r="BE1061"/>
  <c r="BE1066"/>
  <c r="BE1123"/>
  <c r="BE1144"/>
  <c r="BE1153"/>
  <c r="BE1225"/>
  <c r="BE1229"/>
  <c r="BE1253"/>
  <c r="BE1265"/>
  <c r="BE1276"/>
  <c r="BE1284"/>
  <c r="BE1336"/>
  <c r="BE1339"/>
  <c r="BE1394"/>
  <c r="BE1446"/>
  <c r="BE1454"/>
  <c r="BE1488"/>
  <c r="BE1514"/>
  <c r="BE1531"/>
  <c r="BE1552"/>
  <c r="BE1565"/>
  <c r="BE1602"/>
  <c r="BE1118"/>
  <c r="BE1156"/>
  <c r="BE1192"/>
  <c r="BE1203"/>
  <c r="BE1232"/>
  <c r="BE1417"/>
  <c r="BE1421"/>
  <c r="BE1433"/>
  <c r="BE1439"/>
  <c r="BE1493"/>
  <c r="BE1503"/>
  <c r="BE1543"/>
  <c r="BE1595"/>
  <c r="BE1621"/>
  <c r="BE1211"/>
  <c r="BE1258"/>
  <c r="BE1326"/>
  <c r="BE1330"/>
  <c r="BE1342"/>
  <c r="BE1349"/>
  <c r="BE1357"/>
  <c r="BE1359"/>
  <c r="BE1365"/>
  <c r="BE1374"/>
  <c r="BE1381"/>
  <c r="BE1414"/>
  <c r="BE117"/>
  <c r="BE142"/>
  <c r="BE270"/>
  <c r="BE277"/>
  <c r="BE320"/>
  <c r="BE350"/>
  <c r="BE377"/>
  <c r="BE387"/>
  <c r="BE563"/>
  <c r="BE647"/>
  <c r="BE672"/>
  <c r="BE685"/>
  <c r="BE833"/>
  <c r="BE880"/>
  <c r="BE899"/>
  <c r="BE907"/>
  <c r="BE963"/>
  <c r="BE967"/>
  <c r="BE973"/>
  <c r="BE1099"/>
  <c r="BE1103"/>
  <c r="BE1199"/>
  <c r="BE1222"/>
  <c r="BE1267"/>
  <c r="BE1294"/>
  <c r="BE1305"/>
  <c r="BE1436"/>
  <c r="BE1517"/>
  <c r="BE1549"/>
  <c r="BE609"/>
  <c r="BE731"/>
  <c r="BE797"/>
  <c r="BE929"/>
  <c r="BE970"/>
  <c r="BE1001"/>
  <c r="BE1017"/>
  <c r="BE1023"/>
  <c r="BE1030"/>
  <c r="BE1064"/>
  <c r="BE1082"/>
  <c r="BE1481"/>
  <c r="BE1500"/>
  <c r="BE1546"/>
  <c r="BE1559"/>
  <c r="BE1568"/>
  <c r="BE1575"/>
  <c r="BE1581"/>
  <c r="BE1584"/>
  <c r="BE1606"/>
  <c r="BE1609"/>
  <c r="BE1657"/>
  <c r="BE1662"/>
  <c r="BE1674"/>
  <c r="BE1676"/>
  <c r="BE1679"/>
  <c i="3" r="F35"/>
  <c i="1" r="BB56"/>
  <c i="4" r="F37"/>
  <c i="1" r="BD57"/>
  <c i="6" r="F36"/>
  <c i="1" r="BC59"/>
  <c i="2" r="F35"/>
  <c i="1" r="BB55"/>
  <c i="5" r="F37"/>
  <c i="1" r="BD58"/>
  <c i="4" r="F34"/>
  <c i="1" r="BA57"/>
  <c i="5" r="J34"/>
  <c i="1" r="AW58"/>
  <c i="2" r="F36"/>
  <c i="1" r="BC55"/>
  <c i="6" r="F34"/>
  <c i="1" r="BA59"/>
  <c i="2" r="J34"/>
  <c i="1" r="AW55"/>
  <c i="3" r="J34"/>
  <c i="1" r="AW56"/>
  <c i="6" r="F35"/>
  <c i="1" r="BB59"/>
  <c i="3" r="F34"/>
  <c i="1" r="BA56"/>
  <c i="6" r="J34"/>
  <c i="1" r="AW59"/>
  <c i="4" r="J34"/>
  <c i="1" r="AW57"/>
  <c i="3" r="F37"/>
  <c i="1" r="BD56"/>
  <c i="5" r="F35"/>
  <c i="1" r="BB58"/>
  <c i="5" r="F36"/>
  <c i="1" r="BC58"/>
  <c i="2" r="F37"/>
  <c i="1" r="BD55"/>
  <c i="6" r="F37"/>
  <c i="1" r="BD59"/>
  <c i="4" r="F36"/>
  <c i="1" r="BC57"/>
  <c i="4" r="F35"/>
  <c i="1" r="BB57"/>
  <c i="2" r="F34"/>
  <c i="1" r="BA55"/>
  <c i="5" r="F34"/>
  <c i="1" r="BA58"/>
  <c i="3" r="F36"/>
  <c i="1" r="BC56"/>
  <c i="5" l="1" r="P93"/>
  <c r="P92"/>
  <c i="1" r="AU58"/>
  <c i="5" r="BK93"/>
  <c r="BK92"/>
  <c r="J92"/>
  <c i="6" r="P86"/>
  <c r="P85"/>
  <c i="1" r="AU59"/>
  <c i="5" r="T93"/>
  <c r="T92"/>
  <c i="3" r="T85"/>
  <c r="P85"/>
  <c i="1" r="AU56"/>
  <c i="6" r="BK86"/>
  <c r="J86"/>
  <c r="J60"/>
  <c r="R86"/>
  <c r="R85"/>
  <c i="4" r="P82"/>
  <c i="1" r="AU57"/>
  <c i="2" r="P771"/>
  <c r="R771"/>
  <c r="R111"/>
  <c r="T771"/>
  <c i="6" r="T86"/>
  <c r="T85"/>
  <c i="3" r="R85"/>
  <c i="2" r="T112"/>
  <c r="T111"/>
  <c r="P112"/>
  <c r="P111"/>
  <c i="1" r="AU55"/>
  <c i="5" r="J59"/>
  <c r="J93"/>
  <c r="J60"/>
  <c i="6" r="J87"/>
  <c r="J61"/>
  <c i="2" r="BK111"/>
  <c r="J111"/>
  <c i="5" r="J30"/>
  <c i="2" r="F33"/>
  <c i="1" r="AZ55"/>
  <c i="3" r="J33"/>
  <c i="1" r="AV56"/>
  <c r="AT56"/>
  <c i="3" r="F33"/>
  <c i="1" r="AZ56"/>
  <c i="6" r="J33"/>
  <c i="1" r="AV59"/>
  <c r="AT59"/>
  <c i="2" r="J33"/>
  <c i="1" r="AV55"/>
  <c r="AT55"/>
  <c r="BA54"/>
  <c r="W30"/>
  <c i="4" r="J30"/>
  <c i="1" r="AG57"/>
  <c i="5" r="F33"/>
  <c i="1" r="AZ58"/>
  <c i="3" r="J30"/>
  <c i="1" r="AG56"/>
  <c i="4" r="F33"/>
  <c i="1" r="AZ57"/>
  <c i="4" r="J33"/>
  <c i="1" r="AV57"/>
  <c r="AT57"/>
  <c i="6" r="F33"/>
  <c i="1" r="AZ59"/>
  <c r="BD54"/>
  <c r="W33"/>
  <c i="5" r="J33"/>
  <c i="1" r="AV58"/>
  <c r="AT58"/>
  <c r="BB54"/>
  <c r="W31"/>
  <c r="BC54"/>
  <c r="W32"/>
  <c i="2" r="J30"/>
  <c i="1" r="AG55"/>
  <c l="1" r="AG58"/>
  <c i="6" r="BK85"/>
  <c r="J85"/>
  <c r="J59"/>
  <c i="1" r="AN57"/>
  <c i="5" r="J39"/>
  <c i="1" r="AN56"/>
  <c i="4" r="J39"/>
  <c i="1" r="AN55"/>
  <c i="2" r="J59"/>
  <c i="3" r="J39"/>
  <c i="2" r="J39"/>
  <c i="1" r="AN58"/>
  <c r="AU54"/>
  <c r="AY54"/>
  <c r="AX54"/>
  <c r="AW54"/>
  <c r="AK30"/>
  <c r="AZ54"/>
  <c r="W29"/>
  <c i="6" l="1" r="J30"/>
  <c i="1" r="AG59"/>
  <c r="AG54"/>
  <c r="AK26"/>
  <c r="AV54"/>
  <c r="AK29"/>
  <c r="AK35"/>
  <c i="6" l="1" r="J39"/>
  <c i="1" r="AN59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<sst xmlns="http://schemas.openxmlformats.org/spreadsheetml/2006/main">
  <si>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</si>
  <si>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</si>
  <si>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</si>
  <si>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</si>
  <si>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</si>
  <si>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{99983d82-63a9-4f85-a5ca-6f914043807c}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</si>
  <si>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</si>
  <si>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</si>
  <si>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</si>
  <si>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</si>
  <si>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</si>
  <si>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</si>
  <si>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</si>
  <si>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</si>
  <si>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2023-160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</si>
  <si>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</si>
  <si>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</si>
  <si>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TERASY HLAVNÍHO VSTUPU ZŠ Louny, Přemyslovců 2209</t>
  </si>
  <si>
    <t>KSO:</t>
  </si>
  <si>
    <t/>
  </si>
  <si>
    <t>CC-CZ:</t>
  </si>
  <si>
    <t>Místo:</t>
  </si>
  <si>
    <t>Přemyslovců 2209, 440 01 Louny</t>
  </si>
  <si>
    <t>Datum:</t>
  </si>
  <si>
    <t>29. 1. 2024</t>
  </si>
  <si>
    <t>Zadavatel:</t>
  </si>
  <si>
    <t>IČ:</t>
  </si>
  <si>
    <t>00265209</t>
  </si>
  <si>
    <t>Město Louny, Mírové náměstí 35, 440 01 Louny</t>
  </si>
  <si>
    <t>DIČ:</t>
  </si>
  <si>
    <t>Uchazeč:</t>
  </si>
  <si>
    <t>Vyplň údaj</t>
  </si>
  <si>
    <t>Projektant:</t>
  </si>
  <si>
    <t>28744632</t>
  </si>
  <si>
    <t>RYSIK Design s.r.o.,Chudenická 1059/30,Praha 10</t>
  </si>
  <si>
    <t>CZ28744632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</si>
  <si>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</si>
  <si>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</si>
  <si>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</si>
  <si>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</si>
  <si>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</si>
  <si>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</si>
  <si>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</si>
  <si>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</si>
  <si>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</si>
  <si>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</si>
  <si>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</si>
  <si>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</si>
  <si>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</si>
  <si>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</si>
  <si>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</si>
  <si>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</si>
  <si>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</si>
  <si>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</si>
  <si>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</si>
  <si>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</si>
  <si>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</si>
  <si>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</si>
  <si>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</si>
  <si>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</si>
  <si>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</si>
  <si>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</si>
  <si>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</si>
  <si>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</si>
  <si>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</si>
  <si>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</si>
  <si>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</si>
  <si>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</si>
  <si>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</si>
  <si>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</si>
  <si>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</si>
  <si>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</si>
  <si>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</si>
  <si>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</si>
  <si>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</si>
  <si>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</si>
  <si>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</si>
  <si>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</si>
  <si>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</si>
  <si>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</si>
  <si>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</si>
  <si>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úpravy</t>
  </si>
  <si>
    <t>STA</t>
  </si>
  <si>
    <t>{b1a8d745-ed0a-476a-943d-2ee16af98cf3}</t>
  </si>
  <si>
    <t>2</t>
  </si>
  <si>
    <t>VYTÁPĚNÍ</t>
  </si>
  <si>
    <t>{bfe9dce5-0a66-4dff-993e-a708959062df}</t>
  </si>
  <si>
    <t>3</t>
  </si>
  <si>
    <t>VZDUCHOTECHNIKA</t>
  </si>
  <si>
    <t>{47405006-6dcf-4bcc-8105-6819a746589f}</t>
  </si>
  <si>
    <t>4</t>
  </si>
  <si>
    <t>elektroinstalace</t>
  </si>
  <si>
    <t>{f2c5a578-2652-41c5-a3a4-865689e1908e}</t>
  </si>
  <si>
    <t>VRN</t>
  </si>
  <si>
    <t>{388a99b6-eebd-450a-bdd8-ae6a2b453a0b}</t>
  </si>
  <si>
    <t>KRYCÍ LIST SOUPISU PRACÍ</t>
  </si>
  <si>
    <t>Objekt:</t>
  </si>
  <si>
    <t>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</si>
  <si>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</si>
  <si>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</si>
  <si>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</si>
  <si>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</si>
  <si>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</si>
  <si>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</si>
  <si>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</si>
  <si>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</si>
  <si>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</si>
  <si>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</si>
  <si>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</si>
  <si>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</si>
  <si>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</si>
  <si>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</si>
  <si>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</si>
  <si>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</si>
  <si>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</si>
  <si>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</si>
  <si>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</si>
  <si>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</si>
  <si>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</si>
  <si>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</si>
  <si>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</si>
  <si>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</si>
  <si>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</si>
  <si>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</si>
  <si>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</si>
  <si>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</si>
  <si>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</si>
  <si>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</si>
  <si>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</si>
  <si>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</si>
  <si>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</si>
  <si>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</si>
  <si>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</si>
  <si>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</si>
  <si>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</si>
  <si>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</si>
  <si>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</si>
  <si>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</si>
  <si>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</si>
  <si>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</si>
  <si>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</si>
  <si>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</si>
  <si>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</si>
  <si>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</si>
  <si>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</si>
  <si>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</si>
  <si>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</si>
  <si>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</si>
  <si>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</si>
  <si>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</si>
  <si>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</si>
  <si>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</si>
  <si>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112151354</t>
  </si>
  <si>
    <t>Kácení stromu s postupným spouštěním koruny a kmene D přes 0,4 do 0,5 m</t>
  </si>
  <si>
    <t>kus</t>
  </si>
  <si>
    <t>CS ÚRS 2024 01</t>
  </si>
  <si>
    <t>-187278565</t>
  </si>
  <si>
    <t>PP</t>
  </si>
  <si>
    <t>Pokácení stromu postupné se spouštěním částí kmene a koruny o průměru na řezné ploše pařezu přes 400 do 500 mm</t>
  </si>
  <si>
    <t>Online PSC</t>
  </si>
  <si>
    <t>https://podminky.urs.cz/item/CS_URS_2024_01/112151354</t>
  </si>
  <si>
    <t>112151356</t>
  </si>
  <si>
    <t>Kácení stromu s postupným spouštěním koruny a kmene D přes 0,6 do 0,7 m</t>
  </si>
  <si>
    <t>670580781</t>
  </si>
  <si>
    <t>Pokácení stromu postupné se spouštěním částí kmene a koruny o průměru na řezné ploše pařezu přes 600 do 700 mm</t>
  </si>
  <si>
    <t>https://podminky.urs.cz/item/CS_URS_2024_01/112151356</t>
  </si>
  <si>
    <t>112251102</t>
  </si>
  <si>
    <t>Odstranění pařezů průměru přes 300 do 500 mm</t>
  </si>
  <si>
    <t>2042263002</t>
  </si>
  <si>
    <t>Odstranění pařezů strojně s jejich vykopáním nebo vytrháním průměru přes 300 do 500 mm</t>
  </si>
  <si>
    <t>https://podminky.urs.cz/item/CS_URS_2024_01/112251102</t>
  </si>
  <si>
    <t>112251103</t>
  </si>
  <si>
    <t>Odstranění pařezů průměru přes 500 do 700 mm</t>
  </si>
  <si>
    <t>-1036465108</t>
  </si>
  <si>
    <t>Odstranění pařezů strojně s jejich vykopáním nebo vytrháním průměru přes 500 do 700 mm</t>
  </si>
  <si>
    <t>https://podminky.urs.cz/item/CS_URS_2024_01/112251103</t>
  </si>
  <si>
    <t>5</t>
  </si>
  <si>
    <t>113106121</t>
  </si>
  <si>
    <t>Rozebrání dlažeb z betonových nebo kamenných dlaždic komunikací pro pěší ručně</t>
  </si>
  <si>
    <t>m2</t>
  </si>
  <si>
    <t>325157684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</si>
  <si>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</si>
  <si>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https://podminky.urs.cz/item/CS_URS_2024_01/113106121</t>
  </si>
  <si>
    <t>VV</t>
  </si>
  <si>
    <t>okapový chodník</t>
  </si>
  <si>
    <t>6,4+13,34</t>
  </si>
  <si>
    <t>6</t>
  </si>
  <si>
    <t>113107121</t>
  </si>
  <si>
    <t>Odstranění podkladu z kameniva drceného tl do 100 mm ručně</t>
  </si>
  <si>
    <t>1441153870</t>
  </si>
  <si>
    <t>Odstranění podkladů nebo krytů ručně s přemístěním hmot na skládku na vzdálenost do 3 m nebo s naložením na dopravní prostředek z kameniva hrubého drceného, o tl. vrstvy do 100 mm</t>
  </si>
  <si>
    <t>https://podminky.urs.cz/item/CS_URS_2024_01/113107121</t>
  </si>
  <si>
    <t>7</t>
  </si>
  <si>
    <t>113107130</t>
  </si>
  <si>
    <t>Odstranění podkladu z betonu prostého tl do 100 mm ručně</t>
  </si>
  <si>
    <t>-344242103</t>
  </si>
  <si>
    <t>Odstranění podkladů nebo krytů ručně s přemístěním hmot na skládku na vzdálenost do 3 m nebo s naložením na dopravní prostředek z betonu prostého, o tl. vrstvy do 100 mm</t>
  </si>
  <si>
    <t>https://podminky.urs.cz/item/CS_URS_2024_01/113107130</t>
  </si>
  <si>
    <t>8</t>
  </si>
  <si>
    <t>122251102</t>
  </si>
  <si>
    <t>Odkopávky a prokopávky nezapažené v hornině třídy těžitelnosti I skupiny 3 objem do 50 m3 strojně</t>
  </si>
  <si>
    <t>m3</t>
  </si>
  <si>
    <t>69409948</t>
  </si>
  <si>
    <t>Odkopávky a prokopávky nezapažené strojně v hornině třídy těžitelnosti I skupiny 3 přes 20 do 50 m3</t>
  </si>
  <si>
    <t>https://podminky.urs.cz/item/CS_URS_2024_01/122251102</t>
  </si>
  <si>
    <t>výměna zeminy a podsypy pod chodníkem</t>
  </si>
  <si>
    <t>70,5*0,37</t>
  </si>
  <si>
    <t>9</t>
  </si>
  <si>
    <t>132251102</t>
  </si>
  <si>
    <t>Hloubení rýh nezapažených š do 800 mm v hornině třídy těžitelnosti I skupiny 3 objem do 50 m3 strojně</t>
  </si>
  <si>
    <t>-727494721</t>
  </si>
  <si>
    <t>Hloubení nezapažených rýh šířky do 800 mm strojně s urovnáním dna do předepsaného profilu a spádu v hornině třídy těžitelnosti I skupiny 3 přes 20 do 50 m3</t>
  </si>
  <si>
    <t>https://podminky.urs.cz/item/CS_URS_2024_01/132251102</t>
  </si>
  <si>
    <t xml:space="preserve">výkop pro  vsak</t>
  </si>
  <si>
    <t>6,8*2</t>
  </si>
  <si>
    <t>pro kanalizaci</t>
  </si>
  <si>
    <t>0,8*1,5*8,3</t>
  </si>
  <si>
    <t xml:space="preserve">výkop pro základy </t>
  </si>
  <si>
    <t>0,6*1,5*12,1*2+0,6*1,5/2*2*8</t>
  </si>
  <si>
    <t>výkop pro schodiště</t>
  </si>
  <si>
    <t>7,3*0,8</t>
  </si>
  <si>
    <t>Součet</t>
  </si>
  <si>
    <t>10</t>
  </si>
  <si>
    <t>139711111</t>
  </si>
  <si>
    <t>Vykopávky v uzavřených prostorech v hornině třídy těžitelnosti I skupiny 1 až 3 ručně</t>
  </si>
  <si>
    <t>2034271282</t>
  </si>
  <si>
    <t>Vykopávka v uzavřených prostorech ručně v hornině třídy těžitelnosti I skupiny 1 až 3</t>
  </si>
  <si>
    <t>https://podminky.urs.cz/item/CS_URS_2024_01/139711111</t>
  </si>
  <si>
    <t>6*0,6*0,8</t>
  </si>
  <si>
    <t>11</t>
  </si>
  <si>
    <t>162201402</t>
  </si>
  <si>
    <t>Vodorovné přemístění větví stromů listnatých do 1 km D kmene přes 300 do 500 mm</t>
  </si>
  <si>
    <t>-397398900</t>
  </si>
  <si>
    <t>Vodorovné přemístění větví, kmenů nebo pařezů s naložením, složením a dopravou do 1000 m větví stromů listnatých, průměru kmene přes 300 do 500 mm</t>
  </si>
  <si>
    <t>https://podminky.urs.cz/item/CS_URS_2024_01/162201402</t>
  </si>
  <si>
    <t>162201403</t>
  </si>
  <si>
    <t>Vodorovné přemístění větví stromů listnatých do 1 km D kmene přes 500 do 700 mm</t>
  </si>
  <si>
    <t>-238143594</t>
  </si>
  <si>
    <t>Vodorovné přemístění větví, kmenů nebo pařezů s naložením, složením a dopravou do 1000 m větví stromů listnatých, průměru kmene přes 500 do 700 mm</t>
  </si>
  <si>
    <t>https://podminky.urs.cz/item/CS_URS_2024_01/162201403</t>
  </si>
  <si>
    <t>13</t>
  </si>
  <si>
    <t>162201412</t>
  </si>
  <si>
    <t>Vodorovné přemístění kmenů stromů listnatých do 1 km D kmene přes 300 do 500 mm</t>
  </si>
  <si>
    <t>1140533872</t>
  </si>
  <si>
    <t>Vodorovné přemístění větví, kmenů nebo pařezů s naložením, složením a dopravou do 1000 m kmenů stromů listnatých, průměru přes 300 do 500 mm</t>
  </si>
  <si>
    <t>https://podminky.urs.cz/item/CS_URS_2024_01/162201412</t>
  </si>
  <si>
    <t>14</t>
  </si>
  <si>
    <t>162201413</t>
  </si>
  <si>
    <t>Vodorovné přemístění kmenů stromů listnatých do 1 km D kmene přes 500 do 700 mm</t>
  </si>
  <si>
    <t>-1848752581</t>
  </si>
  <si>
    <t>Vodorovné přemístění větví, kmenů nebo pařezů s naložením, složením a dopravou do 1000 m kmenů stromů listnatých, průměru přes 500 do 700 mm</t>
  </si>
  <si>
    <t>https://podminky.urs.cz/item/CS_URS_2024_01/162201413</t>
  </si>
  <si>
    <t>15</t>
  </si>
  <si>
    <t>162201422</t>
  </si>
  <si>
    <t>Vodorovné přemístění pařezů do 1 km D přes 300 do 500 mm</t>
  </si>
  <si>
    <t>1042151851</t>
  </si>
  <si>
    <t>Vodorovné přemístění větví, kmenů nebo pařezů s naložením, složením a dopravou do 1000 m pařezů kmenů, průměru přes 300 do 500 mm</t>
  </si>
  <si>
    <t>https://podminky.urs.cz/item/CS_URS_2024_01/162201422</t>
  </si>
  <si>
    <t>16</t>
  </si>
  <si>
    <t>162201423</t>
  </si>
  <si>
    <t>Vodorovné přemístění pařezů do 1 km D přes 500 do 700 mm</t>
  </si>
  <si>
    <t>-1776062347</t>
  </si>
  <si>
    <t>Vodorovné přemístění větví, kmenů nebo pařezů s naložením, složením a dopravou do 1000 m pařezů kmenů, průměru přes 500 do 700 mm</t>
  </si>
  <si>
    <t>https://podminky.urs.cz/item/CS_URS_2024_01/162201423</t>
  </si>
  <si>
    <t>17</t>
  </si>
  <si>
    <t>162211311</t>
  </si>
  <si>
    <t>Vodorovné přemístění výkopku z horniny třídy těžitelnosti I skupiny 1 až 3 stavebním kolečkem do 10 m</t>
  </si>
  <si>
    <t>1354741925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</si>
  <si>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</si>
  <si>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https://podminky.urs.cz/item/CS_URS_2024_01/162211311</t>
  </si>
  <si>
    <t>přebytečná zemina ven z objektu</t>
  </si>
  <si>
    <t>1,890</t>
  </si>
  <si>
    <t>písek do objektu</t>
  </si>
  <si>
    <t>18</t>
  </si>
  <si>
    <t>162211319</t>
  </si>
  <si>
    <t>Příplatek k vodorovnému přemístění výkopku z horniny třídy těžitelnosti I skupiny 1 až 3 stavebním kolečkem za každých dalších 10 m</t>
  </si>
  <si>
    <t>-466104266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</si>
  <si>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</si>
  <si>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</si>
  <si>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3,78*2 'Přepočtené koeficientem množství</t>
  </si>
  <si>
    <t>19</t>
  </si>
  <si>
    <t>162301932</t>
  </si>
  <si>
    <t>Příplatek k vodorovnému přemístění větví stromů listnatých D kmene přes 300 do 500 mm ZKD 1 km</t>
  </si>
  <si>
    <t>-96232502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</si>
  <si>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</si>
  <si>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https://podminky.urs.cz/item/CS_URS_2024_01/162301932</t>
  </si>
  <si>
    <t>1*14 'Přepočtené koeficientem množství</t>
  </si>
  <si>
    <t>20</t>
  </si>
  <si>
    <t>162301933</t>
  </si>
  <si>
    <t>Příplatek k vodorovnému přemístění větví stromů listnatých D kmene přes 500 do 700 mm ZKD 1 km</t>
  </si>
  <si>
    <t>-320115977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</si>
  <si>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</si>
  <si>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https://podminky.urs.cz/item/CS_URS_2024_01/162301933</t>
  </si>
  <si>
    <t>162301952</t>
  </si>
  <si>
    <t>Příplatek k vodorovnému přemístění kmenů stromů listnatých D kmene přes 300 do 500 mm ZKD 1 km</t>
  </si>
  <si>
    <t>-16461968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</si>
  <si>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</si>
  <si>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https://podminky.urs.cz/item/CS_URS_2024_01/162301952</t>
  </si>
  <si>
    <t>22</t>
  </si>
  <si>
    <t>162301953</t>
  </si>
  <si>
    <t>Příplatek k vodorovnému přemístění kmenů stromů listnatých D kmene přes 500 do 700 mm ZKD 1 km</t>
  </si>
  <si>
    <t>317864263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</si>
  <si>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</si>
  <si>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https://podminky.urs.cz/item/CS_URS_2024_01/162301953</t>
  </si>
  <si>
    <t>23</t>
  </si>
  <si>
    <t>162301972</t>
  </si>
  <si>
    <t>Příplatek k vodorovnému přemístění pařezů D přes 300 do 500 mm ZKD 1 km</t>
  </si>
  <si>
    <t>1591712037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</si>
  <si>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</si>
  <si>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https://podminky.urs.cz/item/CS_URS_2024_01/162301972</t>
  </si>
  <si>
    <t>24</t>
  </si>
  <si>
    <t>162301973</t>
  </si>
  <si>
    <t>Příplatek k vodorovnému přemístění pařezů D přes 500 do 700 mm ZKD 1 km</t>
  </si>
  <si>
    <t>-145671578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</si>
  <si>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</si>
  <si>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https://podminky.urs.cz/item/CS_URS_2024_01/162301973</t>
  </si>
  <si>
    <t>25</t>
  </si>
  <si>
    <t>162751117</t>
  </si>
  <si>
    <t>Vodorovné přemístění přes 9 000 do 10000 m výkopku/sypaniny z horniny třídy těžitelnosti I skupiny 1 až 3</t>
  </si>
  <si>
    <t>1871585785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</si>
  <si>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</si>
  <si>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</si>
  <si>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26</t>
  </si>
  <si>
    <t>162751119</t>
  </si>
  <si>
    <t>Příplatek k vodorovnému přemístění výkopku/sypaniny z horniny třídy těžitelnosti I skupiny 1 až 3 ZKD 1000 m přes 10000 m</t>
  </si>
  <si>
    <t>247156054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</si>
  <si>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</si>
  <si>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</si>
  <si>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38,188*10 'Přepočtené koeficientem množství</t>
  </si>
  <si>
    <t>27</t>
  </si>
  <si>
    <t>167111101</t>
  </si>
  <si>
    <t>Nakládání výkopku z hornin třídy těžitelnosti I skupiny 1 až 3 ručně</t>
  </si>
  <si>
    <t>-103286802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</si>
  <si>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</si>
  <si>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</si>
  <si>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28</t>
  </si>
  <si>
    <t>171151111</t>
  </si>
  <si>
    <t>Uložení sypaniny z hornin nesoudržných sypkých do násypů zhutněných strojně</t>
  </si>
  <si>
    <t>-1569642115</t>
  </si>
  <si>
    <t>Uložení sypanin do násypů strojně s rozprostřením sypaniny ve vrstvách a s hrubým urovnáním zhutněných z hornin nesoudržných sypkých</t>
  </si>
  <si>
    <t>https://podminky.urs.cz/item/CS_URS_2024_01/171151111</t>
  </si>
  <si>
    <t>pod terasu</t>
  </si>
  <si>
    <t>(1,25+0,95)*0,6*12,1</t>
  </si>
  <si>
    <t>(1,25+0,95)*0,6/2*8</t>
  </si>
  <si>
    <t>29</t>
  </si>
  <si>
    <t>171201231</t>
  </si>
  <si>
    <t>Poplatek za uložení zeminy a kamení na recyklační skládce (skládkovné) kód odpadu 17 05 04</t>
  </si>
  <si>
    <t>t</t>
  </si>
  <si>
    <t>36309190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</si>
  <si>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</si>
  <si>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</si>
  <si>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38,188*1,8 'Přepočtené koeficientem množství</t>
  </si>
  <si>
    <t>30</t>
  </si>
  <si>
    <t>171251201</t>
  </si>
  <si>
    <t>Uložení sypaniny na skládky nebo meziskládky</t>
  </si>
  <si>
    <t>-1890474819</t>
  </si>
  <si>
    <t>Uložení sypaniny na skládky nebo meziskládky bez hutnění s upravením uložené sypaniny do předepsaného tvaru</t>
  </si>
  <si>
    <t>https://podminky.urs.cz/item/CS_URS_2024_01/171251201</t>
  </si>
  <si>
    <t>0,360+1,53</t>
  </si>
  <si>
    <t>2,822+0,664</t>
  </si>
  <si>
    <t>26,085</t>
  </si>
  <si>
    <t>6,8</t>
  </si>
  <si>
    <t>5,84</t>
  </si>
  <si>
    <t>3,264+28,98-16,905</t>
  </si>
  <si>
    <t>Mezisoučet</t>
  </si>
  <si>
    <t>násypy</t>
  </si>
  <si>
    <t>-21,252</t>
  </si>
  <si>
    <t>31</t>
  </si>
  <si>
    <t>174111102</t>
  </si>
  <si>
    <t>Zásyp v uzavřených prostorech sypaninou se zhutněním ručně</t>
  </si>
  <si>
    <t>130981130</t>
  </si>
  <si>
    <t>Zásyp sypaninou z jakékoliv horniny ručně s uložením výkopku ve vrstvách se zhutněním v uzavřených prostorách s urovnáním povrchu zásypu</t>
  </si>
  <si>
    <t>https://podminky.urs.cz/item/CS_URS_2024_01/174111102</t>
  </si>
  <si>
    <t>2,55-1,890</t>
  </si>
  <si>
    <t>32</t>
  </si>
  <si>
    <t>174151101</t>
  </si>
  <si>
    <t>Zásyp jam, šachet rýh nebo kolem objektů sypaninou se zhutněním</t>
  </si>
  <si>
    <t>-1592793786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</si>
  <si>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</si>
  <si>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</si>
  <si>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kanalizace</t>
  </si>
  <si>
    <t>9,96-2,822-0,664</t>
  </si>
  <si>
    <t>vsak</t>
  </si>
  <si>
    <t>(0,6-0,25)*1,5*12,1*2+(0,6-0,25)*1,5/2*2*8</t>
  </si>
  <si>
    <t>33</t>
  </si>
  <si>
    <t>175111101</t>
  </si>
  <si>
    <t>Obsypání potrubí ručně sypaninou bez prohození, uloženou do 3 m</t>
  </si>
  <si>
    <t>934729343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</si>
  <si>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</si>
  <si>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https://podminky.urs.cz/item/CS_URS_2024_01/175111101</t>
  </si>
  <si>
    <t>vnitřní kanalizace</t>
  </si>
  <si>
    <t>6*0,6*0,425</t>
  </si>
  <si>
    <t>venkovní kanalizace</t>
  </si>
  <si>
    <t>8,3*0,8*0,425</t>
  </si>
  <si>
    <t>34</t>
  </si>
  <si>
    <t>M</t>
  </si>
  <si>
    <t>58331200</t>
  </si>
  <si>
    <t>štěrkopísek netříděný</t>
  </si>
  <si>
    <t>-388845021</t>
  </si>
  <si>
    <t>4,352*2 'Přepočtené koeficientem množství</t>
  </si>
  <si>
    <t>35</t>
  </si>
  <si>
    <t>181951112</t>
  </si>
  <si>
    <t>Úprava pláně v hornině třídy těžitelnosti I skupiny 1 až 3 se zhutněním strojně</t>
  </si>
  <si>
    <t>1679072893</t>
  </si>
  <si>
    <t>Úprava pláně vyrovnáním výškových rozdílů strojně v hornině třídy těžitelnosti I, skupiny 1 až 3 se zhutněním</t>
  </si>
  <si>
    <t>https://podminky.urs.cz/item/CS_URS_2024_01/181951112</t>
  </si>
  <si>
    <t>(2,74*12,1+2,74*8)</t>
  </si>
  <si>
    <t>36</t>
  </si>
  <si>
    <t>-985232985</t>
  </si>
  <si>
    <t>chodník</t>
  </si>
  <si>
    <t>70,5</t>
  </si>
  <si>
    <t>Zakládání</t>
  </si>
  <si>
    <t>37</t>
  </si>
  <si>
    <t>271542211</t>
  </si>
  <si>
    <t>Podsyp pod základové konstrukce se zhutněním z netříděné štěrkodrtě</t>
  </si>
  <si>
    <t>-389243295</t>
  </si>
  <si>
    <t>Podsyp pod základové konstrukce se zhutněním a urovnáním povrchu ze štěrkodrtě netříděné</t>
  </si>
  <si>
    <t>https://podminky.urs.cz/item/CS_URS_2024_01/271542211</t>
  </si>
  <si>
    <t>0,15*(2,74*12,1+2,74*8*0,25*20,1*2)</t>
  </si>
  <si>
    <t>pod schodiště</t>
  </si>
  <si>
    <t>0,5*7,3</t>
  </si>
  <si>
    <t>38</t>
  </si>
  <si>
    <t>273322511</t>
  </si>
  <si>
    <t>Základové desky ze ŽB se zvýšenými nároky na prostředí tř. C 25/30</t>
  </si>
  <si>
    <t>1732031808</t>
  </si>
  <si>
    <t>Základy z betonu železového (bez výztuže) desky z betonu se zvýšenými nároky na prostředí tř. C 25/30</t>
  </si>
  <si>
    <t>https://podminky.urs.cz/item/CS_URS_2024_01/273322511</t>
  </si>
  <si>
    <t>0,16*(2,74*12,1+2,74*8)</t>
  </si>
  <si>
    <t>39</t>
  </si>
  <si>
    <t>273351121</t>
  </si>
  <si>
    <t>Zřízení bednění základových desek</t>
  </si>
  <si>
    <t>587266251</t>
  </si>
  <si>
    <t>Bednění základů desek zřízení</t>
  </si>
  <si>
    <t>https://podminky.urs.cz/item/CS_URS_2024_01/273351121</t>
  </si>
  <si>
    <t>0,16*(2,74*2+20,1*2)</t>
  </si>
  <si>
    <t>40</t>
  </si>
  <si>
    <t>273351122</t>
  </si>
  <si>
    <t>Odstranění bednění základových desek</t>
  </si>
  <si>
    <t>-1486249005</t>
  </si>
  <si>
    <t>Bednění základů desek odstranění</t>
  </si>
  <si>
    <t>https://podminky.urs.cz/item/CS_URS_2024_01/273351122</t>
  </si>
  <si>
    <t>41</t>
  </si>
  <si>
    <t>273362021</t>
  </si>
  <si>
    <t>Výztuž základových desek svařovanými sítěmi Kari</t>
  </si>
  <si>
    <t>-1328239709</t>
  </si>
  <si>
    <t>Výztuž základů desek ze svařovaných sítí z drátů typu KARI</t>
  </si>
  <si>
    <t>https://podminky.urs.cz/item/CS_URS_2024_01/273362021</t>
  </si>
  <si>
    <t>KARI 100/100/6</t>
  </si>
  <si>
    <t>(2,74*12,1+2,74*8)*1,2*4,44/1000</t>
  </si>
  <si>
    <t>42</t>
  </si>
  <si>
    <t>274313611</t>
  </si>
  <si>
    <t>Základové pásy z betonu tř. C 16/20</t>
  </si>
  <si>
    <t>13606410</t>
  </si>
  <si>
    <t>Základy z betonu prostého pasy betonu kamenem neprokládaného tř. C 16/20</t>
  </si>
  <si>
    <t>https://podminky.urs.cz/item/CS_URS_2024_01/274313611</t>
  </si>
  <si>
    <t>0,4*0,2*20,4*2</t>
  </si>
  <si>
    <t>43</t>
  </si>
  <si>
    <t>274351121</t>
  </si>
  <si>
    <t>Zřízení bednění základových pasů rovného</t>
  </si>
  <si>
    <t>-1387454606</t>
  </si>
  <si>
    <t>Bednění základů pasů rovné zřízení</t>
  </si>
  <si>
    <t>https://podminky.urs.cz/item/CS_URS_2024_01/274351121</t>
  </si>
  <si>
    <t>2*0,2*20,4*2</t>
  </si>
  <si>
    <t>0,4*0,2*2*2</t>
  </si>
  <si>
    <t>44</t>
  </si>
  <si>
    <t>274351122</t>
  </si>
  <si>
    <t>Odstranění bednění základových pasů rovného</t>
  </si>
  <si>
    <t>-173947088</t>
  </si>
  <si>
    <t>Bednění základů pasů rovné odstranění</t>
  </si>
  <si>
    <t>https://podminky.urs.cz/item/CS_URS_2024_01/274351122</t>
  </si>
  <si>
    <t>45</t>
  </si>
  <si>
    <t>279113153</t>
  </si>
  <si>
    <t>Základová zeď tl přes 200 do 250 mm z tvárnic ztraceného bednění včetně výplně z betonu tř. C 25/30</t>
  </si>
  <si>
    <t>823221762</t>
  </si>
  <si>
    <t>Základové zdi z tvárnic ztraceného bednění včetně výplně z betonu bez zvláštních nároků na vliv prostředí třídy C 25/30, tloušťky zdiva přes 200 do 250 mm</t>
  </si>
  <si>
    <t>https://podminky.urs.cz/item/CS_URS_2024_01/279113153</t>
  </si>
  <si>
    <t>7,9*1,75/2*2</t>
  </si>
  <si>
    <t>12,1*1,75*2</t>
  </si>
  <si>
    <t>46</t>
  </si>
  <si>
    <t>279361821</t>
  </si>
  <si>
    <t>Výztuž základových zdí nosných betonářskou ocelí 10 505</t>
  </si>
  <si>
    <t>-584898109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</si>
  <si>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</si>
  <si>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https://podminky.urs.cz/item/CS_URS_2024_01/279361821</t>
  </si>
  <si>
    <t>56,175*(0,88*4+0,88*4)*1,1/1000</t>
  </si>
  <si>
    <t>Svislé a kompletní konstrukce</t>
  </si>
  <si>
    <t>47</t>
  </si>
  <si>
    <t>310271025</t>
  </si>
  <si>
    <t>Zazdívka otvorů ve zdivu nadzákladovém pl do 1 m2 pórobetonovými tvárnicemi přes P2 do P4 na tenkovrstvou maltu tl 250 mm</t>
  </si>
  <si>
    <t>-297794580</t>
  </si>
  <si>
    <t>Zazdívka otvorů ve zdivu nadzákladovém pórobetonovými tvárnicemi plochy do 1 m2, tl. zdiva 250 mm, pevnost tvárnic přes P2 do P4</t>
  </si>
  <si>
    <t>https://podminky.urs.cz/item/CS_URS_2024_01/310271025</t>
  </si>
  <si>
    <t>zozdívka oken</t>
  </si>
  <si>
    <t>1,2*(4+10)*0,75</t>
  </si>
  <si>
    <t>48</t>
  </si>
  <si>
    <t>342151111</t>
  </si>
  <si>
    <t>Montáž opláštění stěn ocelových kcí ze sendvičových panelů šroubovaných budov v do 6 m</t>
  </si>
  <si>
    <t>-1198521314</t>
  </si>
  <si>
    <t>Montáž opláštění stěn ocelové konstrukce ze sendvičových panelů šroubovaných, výšky budovy do 6 m</t>
  </si>
  <si>
    <t>https://podminky.urs.cz/item/CS_URS_2024_01/342151111</t>
  </si>
  <si>
    <t>(0,59+10,48+27,59)*3,625</t>
  </si>
  <si>
    <t>-10,8</t>
  </si>
  <si>
    <t>49</t>
  </si>
  <si>
    <t>5532476R</t>
  </si>
  <si>
    <t xml:space="preserve">panel sendvičový stěnový vnější, izolace minerální vlna, skryté kotvení, U 0,16W/m2K,  tl 240mm  REW15,Povrchová úprava polyester (PES) 25 μm,Min. tl. vnějšího i vnitřního plechu 0,6 mm.</t>
  </si>
  <si>
    <t>1345413171</t>
  </si>
  <si>
    <t>129,343*1,1 'Přepočtené koeficientem množství</t>
  </si>
  <si>
    <t>50</t>
  </si>
  <si>
    <t>346272236</t>
  </si>
  <si>
    <t>Přizdívka z pórobetonových tvárnic tl 100 mm</t>
  </si>
  <si>
    <t>653096572</t>
  </si>
  <si>
    <t>Přizdívky z pórobetonových tvárnic objemová hmotnost do 500 kg/m3, na tenké maltové lože, tloušťka přizdívky 100 mm</t>
  </si>
  <si>
    <t>https://podminky.urs.cz/item/CS_URS_2024_01/346272236</t>
  </si>
  <si>
    <t>tvarovky v podlaze</t>
  </si>
  <si>
    <t>0,25*43</t>
  </si>
  <si>
    <t>51</t>
  </si>
  <si>
    <t>KOT</t>
  </si>
  <si>
    <t>kotvení panelů na sloupy - viz TZ</t>
  </si>
  <si>
    <t>kpl</t>
  </si>
  <si>
    <t>658008602</t>
  </si>
  <si>
    <t>52</t>
  </si>
  <si>
    <t>Op</t>
  </si>
  <si>
    <t>lemování send.panelů</t>
  </si>
  <si>
    <t>242573894</t>
  </si>
  <si>
    <t>Vodorovné konstrukce</t>
  </si>
  <si>
    <t>53</t>
  </si>
  <si>
    <t>411321414</t>
  </si>
  <si>
    <t>Stropy deskové ze ŽB tř. C 25/30</t>
  </si>
  <si>
    <t>145632382</t>
  </si>
  <si>
    <t>Stropy z betonu železového (bez výztuže) stropů deskových, plochých střech, desek balkonových, desek hřibových stropů včetně hlavic hřibových sloupů tř. C 25/30</t>
  </si>
  <si>
    <t>https://podminky.urs.cz/item/CS_URS_2024_01/411321414</t>
  </si>
  <si>
    <t>P</t>
  </si>
  <si>
    <t>Poznámka k položce:_x000d_
C25/30 - Dmax 8;</t>
  </si>
  <si>
    <t>20,640*0,06</t>
  </si>
  <si>
    <t>54</t>
  </si>
  <si>
    <t>411354311</t>
  </si>
  <si>
    <t>Zřízení podpěrné konstrukce stropů výšky do 4 m tl přes 5 do 15 cm</t>
  </si>
  <si>
    <t>-776988576</t>
  </si>
  <si>
    <t>Podpěrná konstrukce stropů - desek, kleneb a skořepin výška podepření do 4 m tloušťka stropu přes 5 do 15 cm zřízení</t>
  </si>
  <si>
    <t>https://podminky.urs.cz/item/CS_URS_2024_01/411354311</t>
  </si>
  <si>
    <t>4,3*1,2*4</t>
  </si>
  <si>
    <t>55</t>
  </si>
  <si>
    <t>411354312</t>
  </si>
  <si>
    <t>Odstranění podpěrné konstrukce stropů výšky do 4 m tl přes 5 do 15 cm</t>
  </si>
  <si>
    <t>-2085162203</t>
  </si>
  <si>
    <t>Podpěrná konstrukce stropů - desek, kleneb a skořepin výška podepření do 4 m tloušťka stropu přes 5 do 15 cm odstranění</t>
  </si>
  <si>
    <t>https://podminky.urs.cz/item/CS_URS_2024_01/411354312</t>
  </si>
  <si>
    <t>56</t>
  </si>
  <si>
    <t>411362021</t>
  </si>
  <si>
    <t>Výztuž stropů svařovanými sítěmi Kari</t>
  </si>
  <si>
    <t>-133079981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</si>
  <si>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</si>
  <si>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https://podminky.urs.cz/item/CS_URS_2024_01/411362021</t>
  </si>
  <si>
    <t>KARI 100/100/6 - 4,44 kg/m2</t>
  </si>
  <si>
    <t>20,640*1,2*4,44/1000</t>
  </si>
  <si>
    <t>57</t>
  </si>
  <si>
    <t>430321414</t>
  </si>
  <si>
    <t>Schodišťová konstrukce a rampa ze ŽB tř. C 25/30</t>
  </si>
  <si>
    <t>845657656</t>
  </si>
  <si>
    <t>Schodišťové konstrukce a rampy z betonu železového (bez výztuže) stupně, schodnice, ramena, podesty s nosníky tř. C 25/30</t>
  </si>
  <si>
    <t>https://podminky.urs.cz/item/CS_URS_2024_01/430321414</t>
  </si>
  <si>
    <t>Poznámka k položce:_x000d_
C25/30 - XC4</t>
  </si>
  <si>
    <t>7,3*(0,2+0,07+0,3*0,55+0,2*0,55)</t>
  </si>
  <si>
    <t>58</t>
  </si>
  <si>
    <t>430361821</t>
  </si>
  <si>
    <t>Výztuž schodišťové konstrukce a rampy betonářskou ocelí 10 505</t>
  </si>
  <si>
    <t>955433520</t>
  </si>
  <si>
    <t>Výztuž schodišťových konstrukcí a ramp stupňů, schodnic, ramen, podest s nosníky z betonářské oceli 10 505 (R) nebo BSt 500</t>
  </si>
  <si>
    <t>https://podminky.urs.cz/item/CS_URS_2024_01/430361821</t>
  </si>
  <si>
    <t>Poznámka k položce:_x000d_
OHYBY R10 Z PÁSŮ 30+20 cm á 20 cm</t>
  </si>
  <si>
    <t>(0,3+0,2)*1,2*29,2000/0,2*0,617/1000</t>
  </si>
  <si>
    <t>59</t>
  </si>
  <si>
    <t>430362021</t>
  </si>
  <si>
    <t>Výztuž schodišťové konstrukce a rampy svařovanými sítěmi Kari</t>
  </si>
  <si>
    <t>126245572</t>
  </si>
  <si>
    <t>Výztuž schodišťových konstrukcí a ramp stupňů, schodnic, ramen, podest s nosníky ze svařovaných sítí z drátů typu KARI</t>
  </si>
  <si>
    <t>https://podminky.urs.cz/item/CS_URS_2024_01/430362021</t>
  </si>
  <si>
    <t>VÝZTUŽ DESKY SÍTÍ6/6/100/100</t>
  </si>
  <si>
    <t>4,44*1,2/1000*7,3*2,2</t>
  </si>
  <si>
    <t>60</t>
  </si>
  <si>
    <t>431351121</t>
  </si>
  <si>
    <t>Zřízení bednění podest schodišť a ramp přímočarých v do 4 m</t>
  </si>
  <si>
    <t>1839360211</t>
  </si>
  <si>
    <t>Bednění podest, podstupňových desek a ramp včetně podpěrné konstrukce výšky do 4 m půdorysně přímočarých zřízení</t>
  </si>
  <si>
    <t>https://podminky.urs.cz/item/CS_URS_2024_01/431351121</t>
  </si>
  <si>
    <t>29,200*0,2</t>
  </si>
  <si>
    <t>61</t>
  </si>
  <si>
    <t>431351122</t>
  </si>
  <si>
    <t>Odstranění bednění podest schodišť a ramp přímočarých v do 4 m</t>
  </si>
  <si>
    <t>-404514237</t>
  </si>
  <si>
    <t>Bednění podest, podstupňových desek a ramp včetně podpěrné konstrukce výšky do 4 m půdorysně přímočarých odstranění</t>
  </si>
  <si>
    <t>https://podminky.urs.cz/item/CS_URS_2024_01/431351122</t>
  </si>
  <si>
    <t>62</t>
  </si>
  <si>
    <t>434121426</t>
  </si>
  <si>
    <t>Osazení ŽB schodišťových stupňů na desku drsných</t>
  </si>
  <si>
    <t>m</t>
  </si>
  <si>
    <t>-503314122</t>
  </si>
  <si>
    <t>Osazování schodišťových stupňů železobetonových s vyspárováním styčných spár, s provizorním dřevěným zábradlím a dočasným zakrytím stupnic prkny na desku, stupňů drsných</t>
  </si>
  <si>
    <t>https://podminky.urs.cz/item/CS_URS_2024_01/434121426</t>
  </si>
  <si>
    <t>7,3+0,9*2</t>
  </si>
  <si>
    <t>6,7+0,6*2</t>
  </si>
  <si>
    <t>6,1*2</t>
  </si>
  <si>
    <t>63</t>
  </si>
  <si>
    <t>59373004</t>
  </si>
  <si>
    <t>prvek schodišťový z vibrolisovaného betonu š 370 v 160 dl 300mm přírodní</t>
  </si>
  <si>
    <t>-1913994906</t>
  </si>
  <si>
    <t>29,2000/0,3</t>
  </si>
  <si>
    <t>97,333*1,1 'Přepočtené koeficientem množství</t>
  </si>
  <si>
    <t>64</t>
  </si>
  <si>
    <t>451573111</t>
  </si>
  <si>
    <t>Lože pod potrubí otevřený výkop ze štěrkopísku</t>
  </si>
  <si>
    <t>-457974118</t>
  </si>
  <si>
    <t>Lože pod potrubí, stoky a drobné objekty v otevřeném výkopu z písku a štěrkopísku do 63 mm</t>
  </si>
  <si>
    <t>https://podminky.urs.cz/item/CS_URS_2024_01/451573111</t>
  </si>
  <si>
    <t>6*0,6*0,1</t>
  </si>
  <si>
    <t>8,3*0,8*0,1</t>
  </si>
  <si>
    <t>Komunikace pozemní</t>
  </si>
  <si>
    <t>65</t>
  </si>
  <si>
    <t>564851011</t>
  </si>
  <si>
    <t>Podklad ze štěrkodrtě ŠD plochy do 100 m2 tl 150 mm</t>
  </si>
  <si>
    <t>418473201</t>
  </si>
  <si>
    <t>Podklad ze štěrkodrti ŠD s rozprostřením a zhutněním plochy jednotlivě do 100 m2, po zhutnění tl. 150 mm</t>
  </si>
  <si>
    <t>https://podminky.urs.cz/item/CS_URS_2024_01/564851011</t>
  </si>
  <si>
    <t>výměna v aktivní zóně</t>
  </si>
  <si>
    <t>66</t>
  </si>
  <si>
    <t>564861011</t>
  </si>
  <si>
    <t>Podklad ze štěrkodrtě ŠD plochy do 100 m2 tl 200 mm</t>
  </si>
  <si>
    <t>1486199595</t>
  </si>
  <si>
    <t>Podklad ze štěrkodrti ŠD s rozprostřením a zhutněním plochy jednotlivě do 100 m2, po zhutnění tl. 200 mm</t>
  </si>
  <si>
    <t>https://podminky.urs.cz/item/CS_URS_2024_01/564861011</t>
  </si>
  <si>
    <t>67</t>
  </si>
  <si>
    <t>596811221</t>
  </si>
  <si>
    <t>Kladení betonové dlažby komunikací pro pěší do lože z kameniva velikosti přes 0,09 do 0,25 m2 pl přes 50 do 100 m2</t>
  </si>
  <si>
    <t>-646433652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</si>
  <si>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přes 50 do 100 m2</t>
  </si>
  <si>
    <t>https://podminky.urs.cz/item/CS_URS_2024_01/596811221</t>
  </si>
  <si>
    <t>68</t>
  </si>
  <si>
    <t>59245600</t>
  </si>
  <si>
    <t>dlažba desková betonová tl 40mm přírodní</t>
  </si>
  <si>
    <t>-1402426025</t>
  </si>
  <si>
    <t>70,5*1,1 'Přepočtené koeficientem množství</t>
  </si>
  <si>
    <t>Úpravy povrchů, podlahy a osazování výplní</t>
  </si>
  <si>
    <t>69</t>
  </si>
  <si>
    <t>611131111</t>
  </si>
  <si>
    <t>Polymercementový spojovací můstek vnitřních stropů nanášený ručně</t>
  </si>
  <si>
    <t>-629171803</t>
  </si>
  <si>
    <t>Podkladní a spojovací vrstva vnitřních omítaných ploch polymercementový spojovací můstek nanášený ručně stropů</t>
  </si>
  <si>
    <t>https://podminky.urs.cz/item/CS_URS_2024_01/611131111</t>
  </si>
  <si>
    <t>70</t>
  </si>
  <si>
    <t>611311132</t>
  </si>
  <si>
    <t>Vápenný štuk vnitřních žebrových stropů tloušťky do 3 mm</t>
  </si>
  <si>
    <t>1341310648</t>
  </si>
  <si>
    <t>Vápenný štuk vnitřních ploch tloušťky do 3 mm vodorovných konstrukcí stropů žebrových nebo osamělých trámů</t>
  </si>
  <si>
    <t>https://podminky.urs.cz/item/CS_URS_2024_01/611311132</t>
  </si>
  <si>
    <t>podhledy</t>
  </si>
  <si>
    <t>(43*(3,6+0,2))</t>
  </si>
  <si>
    <t xml:space="preserve"> průvlaky</t>
  </si>
  <si>
    <t>3,6*12*2*0,25</t>
  </si>
  <si>
    <t>71</t>
  </si>
  <si>
    <t>612131111</t>
  </si>
  <si>
    <t>Polymercementový spojovací můstek vnitřních stěn nanášený ručně</t>
  </si>
  <si>
    <t>1719700152</t>
  </si>
  <si>
    <t>Podkladní a spojovací vrstva vnitřních omítaných ploch polymercementový spojovací můstek nanášený ručně stěn</t>
  </si>
  <si>
    <t>https://podminky.urs.cz/item/CS_URS_2024_01/612131111</t>
  </si>
  <si>
    <t>72</t>
  </si>
  <si>
    <t>613311131</t>
  </si>
  <si>
    <t>Vápenný štuk vnitřních pilířů nebo sloupů tloušťky do 3 mm</t>
  </si>
  <si>
    <t>1963960231</t>
  </si>
  <si>
    <t>Vápenný štuk vnitřních ploch tloušťky do 3 mm svislých konstrukcí pilířů nebo sloupů</t>
  </si>
  <si>
    <t>https://podminky.urs.cz/item/CS_URS_2024_01/613311131</t>
  </si>
  <si>
    <t xml:space="preserve">sloupy - </t>
  </si>
  <si>
    <t>3,5*(0,3*2+0,4*2)*12</t>
  </si>
  <si>
    <t>73</t>
  </si>
  <si>
    <t>612325213</t>
  </si>
  <si>
    <t>Vápenocementová hladká omítka malých ploch přes 0,25 do 1 m2 na stěnách</t>
  </si>
  <si>
    <t>-857294848</t>
  </si>
  <si>
    <t>Vápenocementová omítka jednotlivých malých ploch hladká na stěnách, plochy jednotlivě přes 0,25 do 1 m2</t>
  </si>
  <si>
    <t>https://podminky.urs.cz/item/CS_URS_2024_01/612325213</t>
  </si>
  <si>
    <t>pod obkladem u výměny oken</t>
  </si>
  <si>
    <t>74</t>
  </si>
  <si>
    <t>612325225</t>
  </si>
  <si>
    <t>Vápenocementová štuková omítka malých ploch přes 1 do 4 m2 na stěnách</t>
  </si>
  <si>
    <t>-242497290</t>
  </si>
  <si>
    <t>Vápenocementová omítka jednotlivých malých ploch štuková na stěnách, plochy jednotlivě přes 1,0 do 4 m2</t>
  </si>
  <si>
    <t>https://podminky.urs.cz/item/CS_URS_2024_01/612325225</t>
  </si>
  <si>
    <t>oprava v kuchyňce u zúžení okna</t>
  </si>
  <si>
    <t>dozdívky oken</t>
  </si>
  <si>
    <t>14-9</t>
  </si>
  <si>
    <t>75</t>
  </si>
  <si>
    <t>619995001</t>
  </si>
  <si>
    <t>Začištění omítek kolem oken, dveří, podlah nebo obkladů</t>
  </si>
  <si>
    <t>-2011157020</t>
  </si>
  <si>
    <t>Začištění omítek (s dodáním hmot) kolem oken, dveří, podlah, obkladů apod.</t>
  </si>
  <si>
    <t>https://podminky.urs.cz/item/CS_URS_2024_01/619995001</t>
  </si>
  <si>
    <t>2*(0,9*2+1,05*2+(1,2*2+1,05*2)*13)</t>
  </si>
  <si>
    <t>76</t>
  </si>
  <si>
    <t>621131111</t>
  </si>
  <si>
    <t>Polymercementový spojovací můstek vnějších podhledů nanášený ručně</t>
  </si>
  <si>
    <t>104851583</t>
  </si>
  <si>
    <t>Podkladní a spojovací vrstva vnějších omítaných ploch polymercementový spojovací můstek nanášený ručně podhledů</t>
  </si>
  <si>
    <t>https://podminky.urs.cz/item/CS_URS_2024_01/621131111</t>
  </si>
  <si>
    <t>77</t>
  </si>
  <si>
    <t>621142001</t>
  </si>
  <si>
    <t>Sklovláknité pletivo vnějších podhledů vtlačené do tmelu</t>
  </si>
  <si>
    <t>-1136689755</t>
  </si>
  <si>
    <t>Pletivo vnějších ploch v ploše nebo pruzích, na plném podkladu sklovláknité vtlačené do tmelu podhledů</t>
  </si>
  <si>
    <t>https://podminky.urs.cz/item/CS_URS_2024_01/621142001</t>
  </si>
  <si>
    <t>mezi průvlaky</t>
  </si>
  <si>
    <t>3,4*19,05</t>
  </si>
  <si>
    <t>čílka a boky</t>
  </si>
  <si>
    <t>0,23*(19,05+3,4*2)</t>
  </si>
  <si>
    <t>78</t>
  </si>
  <si>
    <t>621151031</t>
  </si>
  <si>
    <t>Penetrační silikonový nátěr vnějších pastovitých tenkovrstvých omítek podhledů</t>
  </si>
  <si>
    <t>-1971703747</t>
  </si>
  <si>
    <t>Penetrační nátěr vnějších pastovitých tenkovrstvých omítek silikonový podhledů</t>
  </si>
  <si>
    <t>https://podminky.urs.cz/item/CS_URS_2024_01/621151031</t>
  </si>
  <si>
    <t>(0,24+0,6)*(46,4+0,9)</t>
  </si>
  <si>
    <t>70,716</t>
  </si>
  <si>
    <t>79</t>
  </si>
  <si>
    <t>621221111</t>
  </si>
  <si>
    <t>Montáž kontaktního zateplení vnějších podhledů lepením a mechanickým kotvením desek z minerální vlny s kolmou orientací do zdiva a betonu tl přes 40 do 80 mm</t>
  </si>
  <si>
    <t>-2101494546</t>
  </si>
  <si>
    <t>Montáž kontaktního zateplení lepením a mechanickým kotvením z desek z minerální vlny s kolmou orientací vláken (dodávka ve specifikaci) na vnější podhledy, na podklad betonový nebo z lehčeného betonu, z tvárnic keramických nebo vápenopískových, tloušťky desek přes 40 do 80 mm</t>
  </si>
  <si>
    <t>https://podminky.urs.cz/item/CS_URS_2024_01/621221111</t>
  </si>
  <si>
    <t>80</t>
  </si>
  <si>
    <t>63151511</t>
  </si>
  <si>
    <t>deska tepelně izolační minerální kontaktních fasád kolmé vlákno λ=0,040-0,041 tl 80mm</t>
  </si>
  <si>
    <t>-1082991279</t>
  </si>
  <si>
    <t>39,732*1,1 'Přepočtené koeficientem množství</t>
  </si>
  <si>
    <t>81</t>
  </si>
  <si>
    <t>621531022</t>
  </si>
  <si>
    <t>Tenkovrstvá silikonová zatíraná omítka zrnitost 2,0 mm vnějších podhledů</t>
  </si>
  <si>
    <t>1120253907</t>
  </si>
  <si>
    <t>Omítka tenkovrstvá silikonová vnějších ploch probarvená bez penetrace zatíraná (škrábaná), zrnitost 2,0 mm podhledů</t>
  </si>
  <si>
    <t>https://podminky.urs.cz/item/CS_URS_2024_01/621531022</t>
  </si>
  <si>
    <t>82</t>
  </si>
  <si>
    <t>622151021</t>
  </si>
  <si>
    <t>Penetrační akrylátový nátěr vnějších mozaikových tenkovrstvých omítek stěn</t>
  </si>
  <si>
    <t>1690818464</t>
  </si>
  <si>
    <t>Penetrační nátěr vnějších pastovitých tenkovrstvých omítek mozaikových akrylátový stěn</t>
  </si>
  <si>
    <t>https://podminky.urs.cz/item/CS_URS_2024_01/622151021</t>
  </si>
  <si>
    <t>83</t>
  </si>
  <si>
    <t>622211021</t>
  </si>
  <si>
    <t>Montáž kontaktního zateplení vnějších stěn lepením a mechanickým kotvením polystyrénových desek do betonu a zdiva tl přes 80 do 120 mm</t>
  </si>
  <si>
    <t>-763974484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</si>
  <si>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</si>
  <si>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https://podminky.urs.cz/item/CS_URS_2024_01/622211021</t>
  </si>
  <si>
    <t>izolace soklu</t>
  </si>
  <si>
    <t>0,75*(10,24+23,75)+3,85*0,2</t>
  </si>
  <si>
    <t>84</t>
  </si>
  <si>
    <t>28376422</t>
  </si>
  <si>
    <t>deska XPS hrana polodrážková a hladký povrch 300kPA λ=0,035 tl 100mm</t>
  </si>
  <si>
    <t>1307051665</t>
  </si>
  <si>
    <t>26,263*1,1 'Přepočtené koeficientem množství</t>
  </si>
  <si>
    <t>85</t>
  </si>
  <si>
    <t>622252002</t>
  </si>
  <si>
    <t>Montáž profilů kontaktního zateplení lepených</t>
  </si>
  <si>
    <t>-1490683833</t>
  </si>
  <si>
    <t>Montáž profilů kontaktního zateplení ostatních stěnových, dilatačních apod. lepených do tmelu</t>
  </si>
  <si>
    <t>https://podminky.urs.cz/item/CS_URS_2024_01/622252002</t>
  </si>
  <si>
    <t>0,75*4</t>
  </si>
  <si>
    <t>46,4+0,9+0,6*4</t>
  </si>
  <si>
    <t>86</t>
  </si>
  <si>
    <t>59051486</t>
  </si>
  <si>
    <t>profil rohový PVC 15x15mm s výztužnou tkaninou š 100mm pro ETICS</t>
  </si>
  <si>
    <t>268096975</t>
  </si>
  <si>
    <t>52,7*1,05 'Přepočtené koeficientem množství</t>
  </si>
  <si>
    <t>87</t>
  </si>
  <si>
    <t>622511112</t>
  </si>
  <si>
    <t>Tenkovrstvá akrylátová mozaiková střednězrnná omítka vnějších stěn</t>
  </si>
  <si>
    <t>-91538263</t>
  </si>
  <si>
    <t>Omítka tenkovrstvá akrylátová vnějších ploch probarvená bez penetrace mozaiková střednězrnná stěn</t>
  </si>
  <si>
    <t>https://podminky.urs.cz/item/CS_URS_2024_01/622511112</t>
  </si>
  <si>
    <t>sokl</t>
  </si>
  <si>
    <t>2,7+16,5</t>
  </si>
  <si>
    <t>88</t>
  </si>
  <si>
    <t>631312141</t>
  </si>
  <si>
    <t>Doplnění rýh v dosavadních mazaninách betonem prostým</t>
  </si>
  <si>
    <t>1991870467</t>
  </si>
  <si>
    <t>Doplnění dosavadních mazanin prostým betonem s dodáním hmot, bez potěru, plochy jednotlivě rýh v dosavadních mazaninách</t>
  </si>
  <si>
    <t>https://podminky.urs.cz/item/CS_URS_2024_01/631312141</t>
  </si>
  <si>
    <t>0,6*6*(0,04+0,06)</t>
  </si>
  <si>
    <t>89</t>
  </si>
  <si>
    <t>632451032</t>
  </si>
  <si>
    <t>Vyrovnávací potěr tl přes 20 do 30 mm z MC 15 provedený v ploše</t>
  </si>
  <si>
    <t>-1172887673</t>
  </si>
  <si>
    <t>Potěr cementový vyrovnávací z malty (MC-15) v ploše o průměrné (střední) tl. přes 20 do 30 mm</t>
  </si>
  <si>
    <t>https://podminky.urs.cz/item/CS_URS_2024_01/632451032</t>
  </si>
  <si>
    <t>vyrovnání jemnozrnným betonem</t>
  </si>
  <si>
    <t>3,15*43,0</t>
  </si>
  <si>
    <t>90</t>
  </si>
  <si>
    <t>632451212</t>
  </si>
  <si>
    <t>Potěr cementový samonivelační litý C20 tl přes 35 do 40 mm</t>
  </si>
  <si>
    <t>537599069</t>
  </si>
  <si>
    <t>Potěr cementový samonivelační litý tř. C 20, tl. přes 35 do 40 mm</t>
  </si>
  <si>
    <t>https://podminky.urs.cz/item/CS_URS_2024_01/632451212</t>
  </si>
  <si>
    <t>Poznámka k položce:_x000d_
např.CEMFLOW CF20 /_x000d_
CT-C20-F4/ + ÚPRAVA PROVENKOVNÍ PROSTŘEDÍ</t>
  </si>
  <si>
    <t>91</t>
  </si>
  <si>
    <t>632451214</t>
  </si>
  <si>
    <t>Potěr cementový samonivelační litý C20 tl přes 45 do 50 mm</t>
  </si>
  <si>
    <t>-461701291</t>
  </si>
  <si>
    <t>Potěr cementový samonivelační litý tř. C 20, tl. přes 45 do 50 mm</t>
  </si>
  <si>
    <t>https://podminky.urs.cz/item/CS_URS_2024_01/632451214</t>
  </si>
  <si>
    <t>terasa</t>
  </si>
  <si>
    <t>(2,74*20,1)</t>
  </si>
  <si>
    <t>92</t>
  </si>
  <si>
    <t>632451291</t>
  </si>
  <si>
    <t>Příplatek k cementovému samonivelačnímu litému potěru C20 ZKD 5 mm tl přes 50 mm</t>
  </si>
  <si>
    <t>405790996</t>
  </si>
  <si>
    <t>Potěr cementový samonivelační litý Příplatek k cenám za každých dalších i započatých 5 mm tloušťky přes 50 mm tř. C 20</t>
  </si>
  <si>
    <t>https://podminky.urs.cz/item/CS_URS_2024_01/632451291</t>
  </si>
  <si>
    <t>93</t>
  </si>
  <si>
    <t>632452431</t>
  </si>
  <si>
    <t>Doplnění cementového potěru hlazeného pl přes 1 do 4 m2 tl přes 20 do 30 mm</t>
  </si>
  <si>
    <t>-1511740407</t>
  </si>
  <si>
    <t>Doplnění cementového potěru na mazaninách a betonových podkladech (s dodáním hmot), hlazeného dřevěným nebo ocelovým hladítkem, plochy jednotlivě přes 1 m2 do 4 m2 a tl. přes 20 do 30 mm</t>
  </si>
  <si>
    <t>https://podminky.urs.cz/item/CS_URS_2024_01/632452431</t>
  </si>
  <si>
    <t>0,6*6</t>
  </si>
  <si>
    <t>94</t>
  </si>
  <si>
    <t>632459125</t>
  </si>
  <si>
    <t>Příplatek k potěrům tl přes 40 do 50 mm za sklon přes 15 do 30°</t>
  </si>
  <si>
    <t>408243778</t>
  </si>
  <si>
    <t>Příplatky k cenám potěrů za sklon od vodorovné roviny přes 15 do 30°, tl. potěru přes 40 do 50 mm</t>
  </si>
  <si>
    <t>https://podminky.urs.cz/item/CS_URS_2024_01/632459125</t>
  </si>
  <si>
    <t>95</t>
  </si>
  <si>
    <t>632481213</t>
  </si>
  <si>
    <t>Separační vrstva z PE fólie</t>
  </si>
  <si>
    <t>-1020370499</t>
  </si>
  <si>
    <t>Separační vrstva k oddělení podlahových vrstev z polyetylénové fólie</t>
  </si>
  <si>
    <t>https://podminky.urs.cz/item/CS_URS_2024_01/632481213</t>
  </si>
  <si>
    <t>96</t>
  </si>
  <si>
    <t>634112113</t>
  </si>
  <si>
    <t>Obvodová dilatace podlahovým páskem z pěnového PE mezi stěnou a mazaninou nebo potěrem v 80 mm</t>
  </si>
  <si>
    <t>-1333718478</t>
  </si>
  <si>
    <t>Obvodová dilatace mezi stěnou a mazaninou nebo potěrem podlahovým páskem z pěnového PE tl. do 10 mm, výšky 80 mm</t>
  </si>
  <si>
    <t>https://podminky.urs.cz/item/CS_URS_2024_01/634112113</t>
  </si>
  <si>
    <t>3,15*2+2*43,0</t>
  </si>
  <si>
    <t>97</t>
  </si>
  <si>
    <t>637211114</t>
  </si>
  <si>
    <t>Okapový chodník z betonových dlaždic tl 50 mm na MC 10</t>
  </si>
  <si>
    <t>-112022945</t>
  </si>
  <si>
    <t>Okapový chodník z dlaždic betonových do cementové malty MC-10 se zalitím spár cementovou maltou, tl. dlaždic 50 mm</t>
  </si>
  <si>
    <t>https://podminky.urs.cz/item/CS_URS_2024_01/637211114</t>
  </si>
  <si>
    <t>(17+20,5+2*2+2,4+0,45+0,4)*0,45</t>
  </si>
  <si>
    <t>98</t>
  </si>
  <si>
    <t>637311131</t>
  </si>
  <si>
    <t>Okapový chodník z betonových záhonových obrubníků lože beton</t>
  </si>
  <si>
    <t>341763235</t>
  </si>
  <si>
    <t>Okapový chodník z obrubníků betonových zahradních, se zalitím spár cementovou maltou do lože z betonu prostého</t>
  </si>
  <si>
    <t>https://podminky.urs.cz/item/CS_URS_2024_01/637311131</t>
  </si>
  <si>
    <t>17+20,5+2*2+2,4+0,45+0,85</t>
  </si>
  <si>
    <t>99</t>
  </si>
  <si>
    <t>642945111</t>
  </si>
  <si>
    <t>Osazování protipožárních nebo protiplynových zárubní dveří jednokřídlových do 2,5 m2</t>
  </si>
  <si>
    <t>-44681872</t>
  </si>
  <si>
    <t>Osazování ocelových zárubní protipožárních nebo protiplynových dveří do vynechaného otvoru, s obetonováním, dveří jednokřídlových do 2,5 m2</t>
  </si>
  <si>
    <t>https://podminky.urs.cz/item/CS_URS_2024_01/642945111</t>
  </si>
  <si>
    <t>100</t>
  </si>
  <si>
    <t>55331557</t>
  </si>
  <si>
    <t>zárubeň jednokřídlá ocelová pro zdění s protipožární úpravou tl stěny 75-100mm rozměru 800/1970, 2100mm</t>
  </si>
  <si>
    <t>2053926734</t>
  </si>
  <si>
    <t>Trubní vedení</t>
  </si>
  <si>
    <t>101</t>
  </si>
  <si>
    <t>897171111</t>
  </si>
  <si>
    <t>Akumulační boxy z PP pro vsakování dešťových vod pod pochozí plochy a plochy zatížené osobními automobily objemu do 10 m3</t>
  </si>
  <si>
    <t>1013309092</t>
  </si>
  <si>
    <t>Akumulační boxy z polypropylenu PP pro vsakování dešťových vod pro pochozí a pod plochy zatížené osobními automobily o celkovém akumulačním objemu do 10 m3</t>
  </si>
  <si>
    <t>https://podminky.urs.cz/item/CS_URS_2024_01/897171111</t>
  </si>
  <si>
    <t>12,8*0,8*0,66</t>
  </si>
  <si>
    <t>102</t>
  </si>
  <si>
    <t>897173112</t>
  </si>
  <si>
    <t>Kontrolní šachta integrovaná do akumulačních boxů pod plochy pochozí nebo zatížené osobními automobily v přes 350 do 700 mm</t>
  </si>
  <si>
    <t>1381793184</t>
  </si>
  <si>
    <t>Kontrolní šachta integrovaná do akumulačních boxů umístěných pod pochozími plochami nebo pod plochami zatíženými osobními automobily, výšky přes 350 do 700 mm</t>
  </si>
  <si>
    <t>https://podminky.urs.cz/item/CS_URS_2024_01/897173112</t>
  </si>
  <si>
    <t>Ostatní konstrukce a práce, bourání</t>
  </si>
  <si>
    <t>103</t>
  </si>
  <si>
    <t>916231213</t>
  </si>
  <si>
    <t>Osazení chodníkového obrubníku betonového stojatého s boční opěrou do lože z betonu prostého</t>
  </si>
  <si>
    <t>272014825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</si>
  <si>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</si>
  <si>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</si>
  <si>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104</t>
  </si>
  <si>
    <t>59217017</t>
  </si>
  <si>
    <t>obrubník betonový chodníkový 1000x100x250mm</t>
  </si>
  <si>
    <t>468584217</t>
  </si>
  <si>
    <t>32*1,02 'Přepočtené koeficientem množství</t>
  </si>
  <si>
    <t>105</t>
  </si>
  <si>
    <t>916991121</t>
  </si>
  <si>
    <t>Lože pod obrubníky, krajníky nebo obruby z dlažebních kostek z betonu prostého</t>
  </si>
  <si>
    <t>-830849770</t>
  </si>
  <si>
    <t>https://podminky.urs.cz/item/CS_URS_2024_01/916991121</t>
  </si>
  <si>
    <t>32*0,05</t>
  </si>
  <si>
    <t>106</t>
  </si>
  <si>
    <t>949101111</t>
  </si>
  <si>
    <t>Lešení pomocné pro objekty pozemních staveb s lešeňovou podlahou v do 1,9 m zatížení do 150 kg/m2</t>
  </si>
  <si>
    <t>-1720519710</t>
  </si>
  <si>
    <t>Lešení pomocné pracovní pro objekty pozemních staveb pro zatížení do 150 kg/m2, o výšce lešeňové podlahy do 1,9 m</t>
  </si>
  <si>
    <t>https://podminky.urs.cz/item/CS_URS_2024_01/949101111</t>
  </si>
  <si>
    <t>107</t>
  </si>
  <si>
    <t>952901111</t>
  </si>
  <si>
    <t>Vyčištění budov bytové a občanské výstavby při výšce podlaží do 4 m</t>
  </si>
  <si>
    <t>1587825662</t>
  </si>
  <si>
    <t>Vyčištění budov nebo objektů před předáním do užívání budov bytové nebo občanské výstavby, světlé výšky podlaží do 4 m</t>
  </si>
  <si>
    <t>https://podminky.urs.cz/item/CS_URS_2024_01/952901111</t>
  </si>
  <si>
    <t>30,4+17,0+82,3+9,5+6,0</t>
  </si>
  <si>
    <t>108</t>
  </si>
  <si>
    <t>962032241</t>
  </si>
  <si>
    <t>Bourání zdiva z cihel pálených nebo vápenopískových na MC přes 1 m3</t>
  </si>
  <si>
    <t>-5144931</t>
  </si>
  <si>
    <t>Bourání zdiva nadzákladového z cihel pálených plných nebo lícových nebo vápenopískových, na maltu cementovou, objemu přes 1 m3</t>
  </si>
  <si>
    <t>https://podminky.urs.cz/item/CS_URS_2024_01/962032241</t>
  </si>
  <si>
    <t>nový otvor pro dveře z šaten do chodby</t>
  </si>
  <si>
    <t>0,24*2,4*3,2</t>
  </si>
  <si>
    <t>nadezdívky u otvorů na střeše</t>
  </si>
  <si>
    <t>0,23*0,25*(19+1,45*2+1,2*2*3)</t>
  </si>
  <si>
    <t>109</t>
  </si>
  <si>
    <t>965042141</t>
  </si>
  <si>
    <t>Bourání podkladů pod dlažby nebo mazanin betonových nebo z litého asfaltu tl do 100 mm pl přes 4 m2</t>
  </si>
  <si>
    <t>407113913</t>
  </si>
  <si>
    <t>Bourání mazanin betonových nebo z litého asfaltu tl. do 100 mm, plochy přes 4 m2</t>
  </si>
  <si>
    <t>https://podminky.urs.cz/item/CS_URS_2024_01/965042141</t>
  </si>
  <si>
    <t>bet.deska 6-9 cm</t>
  </si>
  <si>
    <t>136,181*(0,06+0,09)/2</t>
  </si>
  <si>
    <t>podklsdní beton 10 cm</t>
  </si>
  <si>
    <t>136,181*0,1</t>
  </si>
  <si>
    <t>110</t>
  </si>
  <si>
    <t>965049111</t>
  </si>
  <si>
    <t>Příplatek k bourání betonových mazanin za bourání mazanin se svařovanou sítí tl do 100 mm</t>
  </si>
  <si>
    <t>1384477227</t>
  </si>
  <si>
    <t>Bourání mazanin Příplatek k cenám za bourání mazanin betonových se svařovanou sítí, tl. do 100 mm</t>
  </si>
  <si>
    <t>https://podminky.urs.cz/item/CS_URS_2024_01/965049111</t>
  </si>
  <si>
    <t>111</t>
  </si>
  <si>
    <t>965081223</t>
  </si>
  <si>
    <t>Bourání podlah z dlaždic keramických nebo xylolitových tl přes 10 mm plochy přes 1 m2</t>
  </si>
  <si>
    <t>-1322005286</t>
  </si>
  <si>
    <t>Bourání podlah z dlaždic bez podkladního lože nebo mazaniny, s jakoukoliv výplní spár keramických nebo xylolitových tl. přes 10 mm plochy přes 1 m2</t>
  </si>
  <si>
    <t>https://podminky.urs.cz/item/CS_URS_2024_01/965081223</t>
  </si>
  <si>
    <t>pro sociálky</t>
  </si>
  <si>
    <t>2,3*3,3</t>
  </si>
  <si>
    <t>pro napojení kanalizace</t>
  </si>
  <si>
    <t>0,8*3,0</t>
  </si>
  <si>
    <t>112</t>
  </si>
  <si>
    <t>966080103</t>
  </si>
  <si>
    <t>Bourání kontaktního zateplení z polystyrenových desek tl přes 60 do 120 mm</t>
  </si>
  <si>
    <t>1651338848</t>
  </si>
  <si>
    <t>Bourání kontaktního zateplení včetně povrchové úpravy omítkou nebo nátěrem z polystyrénových desek, tloušťky přes 60 do 120 mm</t>
  </si>
  <si>
    <t>https://podminky.urs.cz/item/CS_URS_2024_01/966080103</t>
  </si>
  <si>
    <t>3,35*43,0</t>
  </si>
  <si>
    <t>0,25*(4,3*4)</t>
  </si>
  <si>
    <t>okna</t>
  </si>
  <si>
    <t>-30,24</t>
  </si>
  <si>
    <t>dveře</t>
  </si>
  <si>
    <t>-16,47</t>
  </si>
  <si>
    <t>113</t>
  </si>
  <si>
    <t>968072455</t>
  </si>
  <si>
    <t>Vybourání kovových dveřních zárubní pl do 2 m2</t>
  </si>
  <si>
    <t>-326257095</t>
  </si>
  <si>
    <t>Vybourání kovových rámů oken s křídly, dveřních zárubní, vrat, stěn, ostění nebo obkladů dveřních zárubní, plochy do 2 m2</t>
  </si>
  <si>
    <t>https://podminky.urs.cz/item/CS_URS_2024_01/968072455</t>
  </si>
  <si>
    <t xml:space="preserve"> u zař.teplárny</t>
  </si>
  <si>
    <t>0,9*2</t>
  </si>
  <si>
    <t>114</t>
  </si>
  <si>
    <t>968082017</t>
  </si>
  <si>
    <t>Vybourání plastových rámů oken včetně křídel plochy přes 2 do 4 m2</t>
  </si>
  <si>
    <t>-860542836</t>
  </si>
  <si>
    <t>Vybourání plastových rámů oken s křídly, dveřních zárubní, vrat rámu oken s křídly, plochy přes 2 do 4 m2</t>
  </si>
  <si>
    <t>https://podminky.urs.cz/item/CS_URS_2024_01/968082017</t>
  </si>
  <si>
    <t>1,2*1,8*(4+10)</t>
  </si>
  <si>
    <t>115</t>
  </si>
  <si>
    <t>968082032</t>
  </si>
  <si>
    <t>Vybourání plastových vrat plochy přes 5 m2</t>
  </si>
  <si>
    <t>1574149667</t>
  </si>
  <si>
    <t>Vybourání plastových rámů oken s křídly, dveřních zárubní, vrat vrat, plochy přes 5 m2</t>
  </si>
  <si>
    <t>https://podminky.urs.cz/item/CS_URS_2024_01/968082032</t>
  </si>
  <si>
    <t>sestavy se vstup.dveřmi</t>
  </si>
  <si>
    <t>2,7*3,05*2</t>
  </si>
  <si>
    <t>116</t>
  </si>
  <si>
    <t>974042567</t>
  </si>
  <si>
    <t>Vysekání rýh v dlažbě betonové nebo jiné monolitické hl do 150 mm š do 300 mm</t>
  </si>
  <si>
    <t>-1369996306</t>
  </si>
  <si>
    <t>Vysekání rýh v betonové nebo jiné monolitické dlažbě s betonovým podkladem do hl. 150 mm a šířky do 300 mm</t>
  </si>
  <si>
    <t>https://podminky.urs.cz/item/CS_URS_2024_01/974042567</t>
  </si>
  <si>
    <t>117</t>
  </si>
  <si>
    <t>974042569</t>
  </si>
  <si>
    <t>Příplatek k vysekání rýh v dlažbě betonové nebo jiné monolitické hl do 150 mm ZKD 100 mm š rýhy</t>
  </si>
  <si>
    <t>-70874748</t>
  </si>
  <si>
    <t>Vysekání rýh v betonové nebo jiné monolitické dlažbě s betonovým podkladem do hl. 150 mm a šířky Příplatek k ceně -2567 za každých dalších 100 mm šířky, rýhy hl. do 150 mm</t>
  </si>
  <si>
    <t>https://podminky.urs.cz/item/CS_URS_2024_01/974042569</t>
  </si>
  <si>
    <t>6*3 'Přepočtené koeficientem množství</t>
  </si>
  <si>
    <t>118</t>
  </si>
  <si>
    <t>976071111</t>
  </si>
  <si>
    <t>Vybourání kovových madel a zábradlí</t>
  </si>
  <si>
    <t>876777225</t>
  </si>
  <si>
    <t>Vybourání kovových madel, zábradlí, dvířek, zděří, kotevních želez madel a zábradlí</t>
  </si>
  <si>
    <t>https://podminky.urs.cz/item/CS_URS_2024_01/976071111</t>
  </si>
  <si>
    <t>mezi sloupy</t>
  </si>
  <si>
    <t>4,5*(2+5)</t>
  </si>
  <si>
    <t>u vstup.schodiště</t>
  </si>
  <si>
    <t>3*2+1,5</t>
  </si>
  <si>
    <t>119</t>
  </si>
  <si>
    <t>977151229</t>
  </si>
  <si>
    <t>Jádrové vrty dovrchní diamantovými korunkami do stavebních materiálů D přes 300 do 350 mm</t>
  </si>
  <si>
    <t>810024529</t>
  </si>
  <si>
    <t>Jádrové vrty diamantovými korunkami do stavebních materiálů (železobetonu, betonu, cihel, obkladů, dlažeb, kamene) dovrchní (směrem vzhůru), průměru přes 300 do 350 mm</t>
  </si>
  <si>
    <t>https://podminky.urs.cz/item/CS_URS_2024_01/977151229</t>
  </si>
  <si>
    <t>pto VZt pr. 315 mm</t>
  </si>
  <si>
    <t>0,3*2</t>
  </si>
  <si>
    <t>120</t>
  </si>
  <si>
    <t>977312113</t>
  </si>
  <si>
    <t>Řezání stávajících betonových mazanin vyztužených hl do 150 mm</t>
  </si>
  <si>
    <t>-633294005</t>
  </si>
  <si>
    <t>Řezání stávajících betonových mazanin s vyztužením hloubky přes 100 do 150 mm</t>
  </si>
  <si>
    <t>https://podminky.urs.cz/item/CS_URS_2024_01/977312113</t>
  </si>
  <si>
    <t>6*2+0,6*2</t>
  </si>
  <si>
    <t>121</t>
  </si>
  <si>
    <t>985112112</t>
  </si>
  <si>
    <t>Odsekání degradovaného betonu stěn tl přes 10 do 30 mm</t>
  </si>
  <si>
    <t>-1925914417</t>
  </si>
  <si>
    <t>Odsekání degradovaného betonu stěn, tloušťky přes 10 do 30 mm</t>
  </si>
  <si>
    <t>https://podminky.urs.cz/item/CS_URS_2024_01/985112112</t>
  </si>
  <si>
    <t>122</t>
  </si>
  <si>
    <t>985112113</t>
  </si>
  <si>
    <t>Odsekání degradovaného betonu stěn tl přes 30 do 50 mm</t>
  </si>
  <si>
    <t>115660918</t>
  </si>
  <si>
    <t>Odsekání degradovaného betonu stěn, tloušťky přes 30 do 50 mm</t>
  </si>
  <si>
    <t>https://podminky.urs.cz/item/CS_URS_2024_01/985112113</t>
  </si>
  <si>
    <t>123</t>
  </si>
  <si>
    <t>985112122</t>
  </si>
  <si>
    <t>Odsekání degradovaného betonu líce kleneb a podhledů tl přes 10 do 30 mm</t>
  </si>
  <si>
    <t>-802456417</t>
  </si>
  <si>
    <t>Odsekání degradovaného betonu líce kleneb a podhledů, tloušťky přes 10 do 30 mm</t>
  </si>
  <si>
    <t>https://podminky.urs.cz/item/CS_URS_2024_01/985112122</t>
  </si>
  <si>
    <t>124</t>
  </si>
  <si>
    <t>985121101</t>
  </si>
  <si>
    <t>Tryskání degradovaného betonu stěn a rubu kleneb sušeným pískem</t>
  </si>
  <si>
    <t>-661770636</t>
  </si>
  <si>
    <t>Tryskání degradovaného betonu stěn, rubu kleneb a podlah křemičitým pískem sušeným</t>
  </si>
  <si>
    <t>https://podminky.urs.cz/item/CS_URS_2024_01/985121101</t>
  </si>
  <si>
    <t>5,88+5,04</t>
  </si>
  <si>
    <t>125</t>
  </si>
  <si>
    <t>985121201</t>
  </si>
  <si>
    <t>Tryskání degradovaného betonu líce kleneb sušeným pískem</t>
  </si>
  <si>
    <t>-478023771</t>
  </si>
  <si>
    <t>Tryskání degradovaného betonu líce kleneb a podhledů křemičitým pískem sušeným</t>
  </si>
  <si>
    <t>https://podminky.urs.cz/item/CS_URS_2024_01/985121201</t>
  </si>
  <si>
    <t>126</t>
  </si>
  <si>
    <t>985131311</t>
  </si>
  <si>
    <t>Ruční dočištění ploch stěn, rubu kleneb a podlah ocelových kartáči</t>
  </si>
  <si>
    <t>1187144675</t>
  </si>
  <si>
    <t>Očištění ploch stěn, rubu kleneb a podlah ruční dočištění ocelovými kartáči</t>
  </si>
  <si>
    <t>https://podminky.urs.cz/item/CS_URS_2024_01/985131311</t>
  </si>
  <si>
    <t>127</t>
  </si>
  <si>
    <t>985132311</t>
  </si>
  <si>
    <t>Ruční dočištění ploch líce kleneb a podhledů ocelových kartáči</t>
  </si>
  <si>
    <t>-198839039</t>
  </si>
  <si>
    <t>Očištění ploch líce kleneb a podhledů ruční dočištění ocelovými kartáči</t>
  </si>
  <si>
    <t>https://podminky.urs.cz/item/CS_URS_2024_01/985132311</t>
  </si>
  <si>
    <t>128</t>
  </si>
  <si>
    <t>985311112</t>
  </si>
  <si>
    <t>Reprofilace stěn cementovou sanační maltou tl přes 10 do 20 mm</t>
  </si>
  <si>
    <t>-1422504777</t>
  </si>
  <si>
    <t>Reprofilace betonu sanačními maltami na cementové bázi ručně stěn, tloušťky přes 10 do 20 mm</t>
  </si>
  <si>
    <t>https://podminky.urs.cz/item/CS_URS_2024_01/985311112</t>
  </si>
  <si>
    <t>sloupy - 10 % - hrany</t>
  </si>
  <si>
    <t>3,5*(0,3*2+0,4*2)*12*0,1</t>
  </si>
  <si>
    <t>129</t>
  </si>
  <si>
    <t>985311115</t>
  </si>
  <si>
    <t>Reprofilace stěn cementovou sanační maltou tl přes 40 do 50 mm</t>
  </si>
  <si>
    <t>-456050161</t>
  </si>
  <si>
    <t>Reprofilace betonu sanačními maltami na cementové bázi ručně stěn, tloušťky přes 40 do 50 mm</t>
  </si>
  <si>
    <t>https://podminky.urs.cz/item/CS_URS_2024_01/985311115</t>
  </si>
  <si>
    <t>3,5*0,15*4*2*12*0,1</t>
  </si>
  <si>
    <t>130</t>
  </si>
  <si>
    <t>985311212</t>
  </si>
  <si>
    <t>Reprofilace líce kleneb a podhledů cementovou sanační maltou tl přes 10 do 20 mm</t>
  </si>
  <si>
    <t>-725850267</t>
  </si>
  <si>
    <t>Reprofilace betonu sanačními maltami na cementové bázi ručně líce kleneb a podhledů, tloušťky přes 10 do 20 mm</t>
  </si>
  <si>
    <t>https://podminky.urs.cz/item/CS_URS_2024_01/985311212</t>
  </si>
  <si>
    <t>10% plochy podhledů</t>
  </si>
  <si>
    <t>(43*(3,6+0,2))*0,1</t>
  </si>
  <si>
    <t>20% hran průvlaků</t>
  </si>
  <si>
    <t>3,6*12*2*2*0,15*0,2</t>
  </si>
  <si>
    <t>131</t>
  </si>
  <si>
    <t>985312111</t>
  </si>
  <si>
    <t>Stěrka k vyrovnání betonových ploch stěn tl do 2 mm</t>
  </si>
  <si>
    <t>1119241592</t>
  </si>
  <si>
    <t>Stěrka k vyrovnání ploch reprofilovaného betonu stěn, tloušťky do 2 mm</t>
  </si>
  <si>
    <t>https://podminky.urs.cz/item/CS_URS_2024_01/985312111</t>
  </si>
  <si>
    <t>132</t>
  </si>
  <si>
    <t>985312121</t>
  </si>
  <si>
    <t>Stěrka k vyrovnání betonových ploch líce kleneb a podhledů tl do 2 mm</t>
  </si>
  <si>
    <t>-186522954</t>
  </si>
  <si>
    <t>Stěrka k vyrovnání ploch reprofilovaného betonu líce kleneb a podhledů, tloušťky do 2 mm</t>
  </si>
  <si>
    <t>https://podminky.urs.cz/item/CS_URS_2024_01/985312121</t>
  </si>
  <si>
    <t>133</t>
  </si>
  <si>
    <t>985321111</t>
  </si>
  <si>
    <t>Ochranný nátěr výztuže na cementové bázi stěn, líce kleneb a podhledů 1 vrstva tl 1 mm</t>
  </si>
  <si>
    <t>-1874076524</t>
  </si>
  <si>
    <t>Ochranný nátěr betonářské výztuže 1 vrstva tloušťky 1 mm na cementové bázi stěn, líce kleneb a podhledů</t>
  </si>
  <si>
    <t>https://podminky.urs.cz/item/CS_URS_2024_01/985321111</t>
  </si>
  <si>
    <t>cca 50 % opravovaných ploch</t>
  </si>
  <si>
    <t>32,444*0,5</t>
  </si>
  <si>
    <t>134</t>
  </si>
  <si>
    <t>985323111</t>
  </si>
  <si>
    <t>Spojovací můstek reprofilovaného betonu na cementové bázi tl 1 mm</t>
  </si>
  <si>
    <t>1409343523</t>
  </si>
  <si>
    <t>Spojovací můstek reprofilovaného betonu na cementové bázi, tloušťky 1 mm</t>
  </si>
  <si>
    <t>https://podminky.urs.cz/item/CS_URS_2024_01/985323111</t>
  </si>
  <si>
    <t>21,524+10,92</t>
  </si>
  <si>
    <t>135</t>
  </si>
  <si>
    <t>985331112</t>
  </si>
  <si>
    <t>Dodatečné vlepování betonářské výztuže D 10 mm do cementové aktivované malty včetně vyvrtání otvoru</t>
  </si>
  <si>
    <t>2042360719</t>
  </si>
  <si>
    <t>Dodatečné vlepování betonářské výztuže včetně vyvrtání a vyčištění otvoru cementovou aktivovanou maltou průměr výztuže 10 mm</t>
  </si>
  <si>
    <t>https://podminky.urs.cz/item/CS_URS_2024_01/985331112</t>
  </si>
  <si>
    <t>odhad - bude čerpáno po odsouhlasení TDS</t>
  </si>
  <si>
    <t>136</t>
  </si>
  <si>
    <t>13021012</t>
  </si>
  <si>
    <t>tyč ocelová kruhová žebírková DIN 488 jakost B500B (10 505) výztuž do betonu D 10mm</t>
  </si>
  <si>
    <t>440270768</t>
  </si>
  <si>
    <t>30*0,00064 'Přepočtené koeficientem množství</t>
  </si>
  <si>
    <t>997</t>
  </si>
  <si>
    <t>Přesun sutě</t>
  </si>
  <si>
    <t>137</t>
  </si>
  <si>
    <t>997013211</t>
  </si>
  <si>
    <t>Vnitrostaveništní doprava suti a vybouraných hmot pro budovy v do 6 m ručně</t>
  </si>
  <si>
    <t>-239455494</t>
  </si>
  <si>
    <t>Vnitrostaveništní doprava suti a vybouraných hmot vodorovně do 50 m s naložením ručně pro budovy a haly výšky do 6 m</t>
  </si>
  <si>
    <t>https://podminky.urs.cz/item/CS_URS_2024_01/997013211</t>
  </si>
  <si>
    <t>138</t>
  </si>
  <si>
    <t>997013219</t>
  </si>
  <si>
    <t>Příplatek k vnitrostaveništní dopravě suti a vybouraných hmot za zvětšenou dopravu suti ZKD 10 m</t>
  </si>
  <si>
    <t>362065721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</si>
  <si>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</si>
  <si>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https://podminky.urs.cz/item/CS_URS_2024_01/997013219</t>
  </si>
  <si>
    <t>139</t>
  </si>
  <si>
    <t>997013501</t>
  </si>
  <si>
    <t>Odvoz suti a vybouraných hmot na skládku nebo meziskládku do 1 km se složením</t>
  </si>
  <si>
    <t>-1727476346</t>
  </si>
  <si>
    <t>Odvoz suti a vybouraných hmot na skládku nebo meziskládku se složením, na vzdálenost do 1 km</t>
  </si>
  <si>
    <t>https://podminky.urs.cz/item/CS_URS_2024_01/997013501</t>
  </si>
  <si>
    <t>140</t>
  </si>
  <si>
    <t>997013509</t>
  </si>
  <si>
    <t>Příplatek k odvozu suti a vybouraných hmot na skládku ZKD 1 km přes 1 km</t>
  </si>
  <si>
    <t>-1029337400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</si>
  <si>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</si>
  <si>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</si>
  <si>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114,161*24 'Přepočtené koeficientem množství</t>
  </si>
  <si>
    <t>141</t>
  </si>
  <si>
    <t>997013631</t>
  </si>
  <si>
    <t>Poplatek za uložení na skládce (skládkovné) stavebního odpadu směsného kód odpadu 17 09 04</t>
  </si>
  <si>
    <t>-827449630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</si>
  <si>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</si>
  <si>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</si>
  <si>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114,161</t>
  </si>
  <si>
    <t>-0,014</t>
  </si>
  <si>
    <t>142</t>
  </si>
  <si>
    <t>997013811</t>
  </si>
  <si>
    <t>Poplatek za uložení na skládce (skládkovné) stavebního odpadu dřevěného kód odpadu 17 02 01</t>
  </si>
  <si>
    <t>-389598640</t>
  </si>
  <si>
    <t>Poplatek za uložení stavebního odpadu na skládce (skládkovné) dřevěného zatříděného do Katalogu odpadů pod kódem 17 02 01</t>
  </si>
  <si>
    <t>https://podminky.urs.cz/item/CS_URS_2024_01/997013811</t>
  </si>
  <si>
    <t>odhad</t>
  </si>
  <si>
    <t>2+3</t>
  </si>
  <si>
    <t>143</t>
  </si>
  <si>
    <t>997013847</t>
  </si>
  <si>
    <t>Poplatek za uložení na skládce (skládkovné) odpadu asfaltového s dehtem kód odpadu 17 03 01</t>
  </si>
  <si>
    <t>-1062345983</t>
  </si>
  <si>
    <t>Poplatek za uložení stavebního odpadu na skládce (skládkovné) asfaltového s obsahem dehtu zatříděného do Katalogu odpadů pod kódem 17 03 01</t>
  </si>
  <si>
    <t>https://podminky.urs.cz/item/CS_URS_2024_01/997013847</t>
  </si>
  <si>
    <t>998</t>
  </si>
  <si>
    <t>Přesun hmot</t>
  </si>
  <si>
    <t>144</t>
  </si>
  <si>
    <t>998018001</t>
  </si>
  <si>
    <t>Přesun hmot pro budovy ruční pro budovy v do 6 m</t>
  </si>
  <si>
    <t>-1833874026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</si>
  <si>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</si>
  <si>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</si>
  <si>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</si>
  <si>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</si>
  <si>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711</t>
  </si>
  <si>
    <t>Izolace proti vodě, vlhkosti a plynům</t>
  </si>
  <si>
    <t>145</t>
  </si>
  <si>
    <t>711111001</t>
  </si>
  <si>
    <t>Provedení izolace proti zemní vlhkosti vodorovné za studena nátěrem penetračním</t>
  </si>
  <si>
    <t>-1378388455</t>
  </si>
  <si>
    <t>Provedení izolace proti zemní vlhkosti natěradly a tmely za studena na ploše vodorovné V nátěrem penetračním</t>
  </si>
  <si>
    <t>https://podminky.urs.cz/item/CS_URS_2024_01/711111001</t>
  </si>
  <si>
    <t>2,7*12,6+2,5*8</t>
  </si>
  <si>
    <t>146</t>
  </si>
  <si>
    <t>11163150</t>
  </si>
  <si>
    <t>lak penetrační asfaltový</t>
  </si>
  <si>
    <t>-2075351240</t>
  </si>
  <si>
    <t>189,47*0,0005 'Přepočtené koeficientem množství</t>
  </si>
  <si>
    <t>147</t>
  </si>
  <si>
    <t>711112001</t>
  </si>
  <si>
    <t>Provedení izolace proti zemní vlhkosti svislé za studena nátěrem penetračním</t>
  </si>
  <si>
    <t>-1128252807</t>
  </si>
  <si>
    <t>Provedení izolace proti zemní vlhkosti natěradly a tmely za studena na ploše svislé S nátěrem penetračním</t>
  </si>
  <si>
    <t>https://podminky.urs.cz/item/CS_URS_2024_01/711112001</t>
  </si>
  <si>
    <t>0,3*(3,15*2+43,0-5,7-2,4)</t>
  </si>
  <si>
    <t>(0,15+0,25)*12,6+(0,15+0,25)*8</t>
  </si>
  <si>
    <t>148</t>
  </si>
  <si>
    <t>1524751191</t>
  </si>
  <si>
    <t>20,6*0,0005 'Přepočtené koeficientem množství</t>
  </si>
  <si>
    <t>149</t>
  </si>
  <si>
    <t>711131811</t>
  </si>
  <si>
    <t>Odstranění izolace proti zemní vlhkosti vodorovné</t>
  </si>
  <si>
    <t>-1429924237</t>
  </si>
  <si>
    <t>Odstranění izolace proti zemní vlhkosti na ploše vodorovné V</t>
  </si>
  <si>
    <t>https://podminky.urs.cz/item/CS_URS_2024_01/711131811</t>
  </si>
  <si>
    <t>150</t>
  </si>
  <si>
    <t>711141559</t>
  </si>
  <si>
    <t>Provedení izolace proti zemní vlhkosti pásy přitavením vodorovné NAIP</t>
  </si>
  <si>
    <t>857883987</t>
  </si>
  <si>
    <t>Provedení izolace proti zemní vlhkosti pásy přitavením NAIP na ploše vodorovné V</t>
  </si>
  <si>
    <t>https://podminky.urs.cz/item/CS_URS_2024_01/711141559</t>
  </si>
  <si>
    <t>189,470*2</t>
  </si>
  <si>
    <t>151</t>
  </si>
  <si>
    <t>711142559</t>
  </si>
  <si>
    <t>Provedení izolace proti zemní vlhkosti pásy přitavením svislé NAIP</t>
  </si>
  <si>
    <t>-1073786427</t>
  </si>
  <si>
    <t>Provedení izolace proti zemní vlhkosti pásy přitavením NAIP na ploše svislé S</t>
  </si>
  <si>
    <t>https://podminky.urs.cz/item/CS_URS_2024_01/711142559</t>
  </si>
  <si>
    <t>20,600*2</t>
  </si>
  <si>
    <t>152</t>
  </si>
  <si>
    <t>62855001</t>
  </si>
  <si>
    <t>pás asfaltový natavitelný modifikovaný SBS s vložkou z polyesterové rohože a spalitelnou PE fólií nebo jemnozrnným minerálním posypem na horním povrchu tl 4,0mm</t>
  </si>
  <si>
    <t>-16343268</t>
  </si>
  <si>
    <t>420,14*1,2 'Přepočtené koeficientem množství</t>
  </si>
  <si>
    <t>153</t>
  </si>
  <si>
    <t>-281249366</t>
  </si>
  <si>
    <t>154</t>
  </si>
  <si>
    <t>62853004</t>
  </si>
  <si>
    <t>pás asfaltový natavitelný modifikovaný SBS s vložkou ze skleněné tkaniny a spalitelnou PE fólií nebo jemnozrnným minerálním posypem na horním povrchu tl 4,0mm</t>
  </si>
  <si>
    <t>-1250938298</t>
  </si>
  <si>
    <t>3,6*1,2 'Přepočtené koeficientem množství</t>
  </si>
  <si>
    <t>155</t>
  </si>
  <si>
    <t>998711111</t>
  </si>
  <si>
    <t>Přesun hmot tonážní pro izolace proti vodě, vlhkosti a plynům s omezením mechanizace v objektech v do 6 m</t>
  </si>
  <si>
    <t>1386316731</t>
  </si>
  <si>
    <t>Přesun hmot pro izolace proti vodě, vlhkosti a plynům stanovený z hmotnosti přesunovaného materiálu vodorovná dopravní vzdálenost do 50 m s omezením mechanizace v objektech výšky do 6 m</t>
  </si>
  <si>
    <t>https://podminky.urs.cz/item/CS_URS_2024_01/998711111</t>
  </si>
  <si>
    <t>712</t>
  </si>
  <si>
    <t>Povlakové krytiny</t>
  </si>
  <si>
    <t>156</t>
  </si>
  <si>
    <t>712341559</t>
  </si>
  <si>
    <t>Provedení povlakové krytiny střech do 10° pásy NAIP přitavením v plné ploše</t>
  </si>
  <si>
    <t>-49647792</t>
  </si>
  <si>
    <t>Provedení povlakové krytiny střech plochých do 10° pásy přitavením NAIP v plné ploše</t>
  </si>
  <si>
    <t>https://podminky.urs.cz/item/CS_URS_2024_01/712341559</t>
  </si>
  <si>
    <t>prostupy střechou - doplnění parozábrany</t>
  </si>
  <si>
    <t>(2,2+0,3+0,9)*4,3*4</t>
  </si>
  <si>
    <t>(0,3+0,9)*1,2*2*4</t>
  </si>
  <si>
    <t>157</t>
  </si>
  <si>
    <t>62856011</t>
  </si>
  <si>
    <t>pás asfaltový natavitelný modifikovaný SBS s vložkou z hliníkové fólie s textilií a spalitelnou PE fólií nebo jemnozrnným minerálním posypem na horním povrchu tl 4,0mm</t>
  </si>
  <si>
    <t>-1700900090</t>
  </si>
  <si>
    <t>70*1,2 'Přepočtené koeficientem množství</t>
  </si>
  <si>
    <t>158</t>
  </si>
  <si>
    <t>-318817276</t>
  </si>
  <si>
    <t>pod VZT</t>
  </si>
  <si>
    <t>4,05*3,15</t>
  </si>
  <si>
    <t>159</t>
  </si>
  <si>
    <t>62855005</t>
  </si>
  <si>
    <t>pás asfaltový natavitelný modifikovaný SBS s vložkou z polyesterové rohože a hrubozrnným břidličným posypem na horním povrchu tl 4,2mm</t>
  </si>
  <si>
    <t>-285446803</t>
  </si>
  <si>
    <t>12,758*1,2 'Přepočtené koeficientem množství</t>
  </si>
  <si>
    <t>160</t>
  </si>
  <si>
    <t>712363352</t>
  </si>
  <si>
    <t>Povlakové krytiny střech do 10° z tvarovaných poplastovaných lišt délky 2 m koutová lišta vnitřní rš 100 mm</t>
  </si>
  <si>
    <t>695810561</t>
  </si>
  <si>
    <t>Povlakové krytiny střech plochých do 10° z tvarovaných poplastovaných lišt pro mPVC vnitřní koutová lišta rš 100 mm</t>
  </si>
  <si>
    <t>https://podminky.urs.cz/item/CS_URS_2024_01/712363352</t>
  </si>
  <si>
    <t>161</t>
  </si>
  <si>
    <t>712363356</t>
  </si>
  <si>
    <t>Povlakové krytiny střech do 10° z tvarovaných poplastovaných lišt délky 2 m okapnice široká rš 200 mm</t>
  </si>
  <si>
    <t>-1195141587</t>
  </si>
  <si>
    <t>Povlakové krytiny střech plochých do 10° z tvarovaných poplastovaných lišt pro mPVC okapnice rš 200 mm</t>
  </si>
  <si>
    <t>https://podminky.urs.cz/item/CS_URS_2024_01/712363356</t>
  </si>
  <si>
    <t>46,4+0,85</t>
  </si>
  <si>
    <t>162</t>
  </si>
  <si>
    <t>712363611</t>
  </si>
  <si>
    <t>Provedení povlak krytiny mechanicky kotvenou do trapézu TI tl přes 240 mm vnitřní pole, budova v do 18 m</t>
  </si>
  <si>
    <t>609067283</t>
  </si>
  <si>
    <t>Provedení povlakové krytiny střech plochých do 10° z mechanicky kotvených hydroizolačních fólií včetně položení fólie a horkovzdušného svaření tl. tepelné izolace přes 240 mm budovy výšky do 18 m, kotvené do trapézového plechu nebo do dřeva vnitřní pole</t>
  </si>
  <si>
    <t>https://podminky.urs.cz/item/CS_URS_2024_01/712363611</t>
  </si>
  <si>
    <t>3,75*46,4+0,24*0,85+46,4*0,2</t>
  </si>
  <si>
    <t>-46,400</t>
  </si>
  <si>
    <t>-16</t>
  </si>
  <si>
    <t>163</t>
  </si>
  <si>
    <t>712363612</t>
  </si>
  <si>
    <t>Provedení povlak krytiny mechanicky kotvenou do trapézu TI tl přes 240 mm krajní pole, budova v do 18 m</t>
  </si>
  <si>
    <t>597637893</t>
  </si>
  <si>
    <t>Provedení povlakové krytiny střech plochých do 10° z mechanicky kotvených hydroizolačních fólií včetně položení fólie a horkovzdušného svaření tl. tepelné izolace přes 240 mm budovy výšky do 18 m, kotvené do trapézového plechu nebo do dřeva krajní pole</t>
  </si>
  <si>
    <t>https://podminky.urs.cz/item/CS_URS_2024_01/712363612</t>
  </si>
  <si>
    <t>46,4*1</t>
  </si>
  <si>
    <t>164</t>
  </si>
  <si>
    <t>712363613</t>
  </si>
  <si>
    <t>Provedení povlak krytiny mechanicky kotvenou do trapézu TI tl přes 240 mm rohové pole, budova v do 18 m</t>
  </si>
  <si>
    <t>1005509400</t>
  </si>
  <si>
    <t>Provedení povlakové krytiny střech plochých do 10° z mechanicky kotvených hydroizolačních fólií včetně položení fólie a horkovzdušného svaření tl. tepelné izolace přes 240 mm budovy výšky do 18 m, kotvené do trapézového plechu nebo do dřeva rohové pole</t>
  </si>
  <si>
    <t>https://podminky.urs.cz/item/CS_URS_2024_01/712363613</t>
  </si>
  <si>
    <t>2*2*4</t>
  </si>
  <si>
    <t>165</t>
  </si>
  <si>
    <t>28322013</t>
  </si>
  <si>
    <t>fólie hydroizolační střešní mPVC mechanicky kotvená barevná tl 1,5mm</t>
  </si>
  <si>
    <t>-96427329</t>
  </si>
  <si>
    <t>183,484*1,2 'Přepočtené koeficientem množství</t>
  </si>
  <si>
    <t>166</t>
  </si>
  <si>
    <t>712363681</t>
  </si>
  <si>
    <t>Provedení povlakové krytiny mechanicky kotvené prostupy do betonu</t>
  </si>
  <si>
    <t>-1157427145</t>
  </si>
  <si>
    <t>Provedení povlakové krytiny střech plochých do 10° z mechanicky kotvených hydroizolačních fólií ostatní práce mechanické kotvení kruhového prostupu do podkladu z betonu nebo pórobetonu</t>
  </si>
  <si>
    <t>https://podminky.urs.cz/item/CS_URS_2024_01/712363681</t>
  </si>
  <si>
    <t>167</t>
  </si>
  <si>
    <t>712391171</t>
  </si>
  <si>
    <t>Provedení povlakové krytiny střech do 10° podkladní textilní vrstvy</t>
  </si>
  <si>
    <t>-746259630</t>
  </si>
  <si>
    <t>Provedení povlakové krytiny střech plochých do 10° -ostatní práce provedení vrstvy textilní podkladní</t>
  </si>
  <si>
    <t>https://podminky.urs.cz/item/CS_URS_2024_01/712391171</t>
  </si>
  <si>
    <t>168</t>
  </si>
  <si>
    <t>69311007</t>
  </si>
  <si>
    <t>geotextilie tkaná separační, filtrační, výztužná PP pevnost v tahu 25kN/m</t>
  </si>
  <si>
    <t>-1244930757</t>
  </si>
  <si>
    <t>169</t>
  </si>
  <si>
    <t>712391175</t>
  </si>
  <si>
    <t>Provedení povlakové krytiny střech do 10° připevnění izolace kotvícími pásky nebo úhelníky</t>
  </si>
  <si>
    <t>592773537</t>
  </si>
  <si>
    <t>Provedení povlakové krytiny střech plochých do 10° -ostatní práce připevnění izolace kotvícími pásky nebo úhelníky</t>
  </si>
  <si>
    <t>https://podminky.urs.cz/item/CS_URS_2024_01/712391175</t>
  </si>
  <si>
    <t>3,65*2+2,95*2</t>
  </si>
  <si>
    <t>170</t>
  </si>
  <si>
    <t>59053001</t>
  </si>
  <si>
    <t>páska montážní perforovaná pozinková 12x0,75mm</t>
  </si>
  <si>
    <t>-814010950</t>
  </si>
  <si>
    <t>13,2*1,05 'Přepočtené koeficientem množství</t>
  </si>
  <si>
    <t>171</t>
  </si>
  <si>
    <t>RMAT0001</t>
  </si>
  <si>
    <t>úhelník perforovaný</t>
  </si>
  <si>
    <t>243173168</t>
  </si>
  <si>
    <t>172</t>
  </si>
  <si>
    <t>712391382</t>
  </si>
  <si>
    <t>Provedení povlakové krytiny střech do 10° násypem z hrubého kameniva tl 50 mm</t>
  </si>
  <si>
    <t>-562507500</t>
  </si>
  <si>
    <t>Provedení povlakové krytiny střech plochých do 10° -ostatní práce dokončení izolace násypem z hrubého kameniva frakce 16 - 22, tl. 50 mm</t>
  </si>
  <si>
    <t>https://podminky.urs.cz/item/CS_URS_2024_01/712391382</t>
  </si>
  <si>
    <t>3,65*2,95</t>
  </si>
  <si>
    <t>173</t>
  </si>
  <si>
    <t>58343930</t>
  </si>
  <si>
    <t>kamenivo drcené hrubé frakce 16/32</t>
  </si>
  <si>
    <t>-1771438168</t>
  </si>
  <si>
    <t>10,768*0,1</t>
  </si>
  <si>
    <t>1,077*2 'Přepočtené koeficientem množství</t>
  </si>
  <si>
    <t>174</t>
  </si>
  <si>
    <t>712391482</t>
  </si>
  <si>
    <t>Příplatek k povlakové krytině střech do 10° ZKD 10 mm násypu z hrubého kameniva</t>
  </si>
  <si>
    <t>1065950939</t>
  </si>
  <si>
    <t>Provedení povlakové krytiny střech plochých do 10° -ostatní práce dokončení izolace násypem z hrubého kameniva Příplatek k ceně za každých dalších 10 mm</t>
  </si>
  <si>
    <t>https://podminky.urs.cz/item/CS_URS_2024_01/712391482</t>
  </si>
  <si>
    <t>10,768*5 'Přepočtené koeficientem množství</t>
  </si>
  <si>
    <t>175</t>
  </si>
  <si>
    <t>712964703</t>
  </si>
  <si>
    <t>Provedení povlakové krytiny zesílením koutů, rohů nebo hran fólií</t>
  </si>
  <si>
    <t>1734264764</t>
  </si>
  <si>
    <t>Provedení povlakové krytiny střech fóliemi - ostatní práce zesílení koutů, rohů nebo hran fólií</t>
  </si>
  <si>
    <t>https://podminky.urs.cz/item/CS_URS_2024_01/712964703</t>
  </si>
  <si>
    <t>46,4*2</t>
  </si>
  <si>
    <t>3,65*2</t>
  </si>
  <si>
    <t>176</t>
  </si>
  <si>
    <t>998712111</t>
  </si>
  <si>
    <t>Přesun hmot tonážní pro krytiny povlakové s omezením mechanizace v objektech v do 6 m</t>
  </si>
  <si>
    <t>1211845345</t>
  </si>
  <si>
    <t>Přesun hmot pro povlakové krytiny stanovený z hmotnosti přesunovaného materiálu vodorovná dopravní vzdálenost do 50 m s omezením mechanizace v objektech výšky do 6 m</t>
  </si>
  <si>
    <t>https://podminky.urs.cz/item/CS_URS_2024_01/998712111</t>
  </si>
  <si>
    <t>713</t>
  </si>
  <si>
    <t>Izolace tepelné</t>
  </si>
  <si>
    <t>177</t>
  </si>
  <si>
    <t>713121111</t>
  </si>
  <si>
    <t>Montáž izolace tepelné podlah volně kladenými rohožemi, pásy, dílci, deskami 1 vrstva</t>
  </si>
  <si>
    <t>-262516432</t>
  </si>
  <si>
    <t>Montáž tepelné izolace podlah rohožemi, pásy, deskami, dílci, bloky (izolační materiál ve specifikaci) kladenými volně jednovrstvá</t>
  </si>
  <si>
    <t>https://podminky.urs.cz/item/CS_URS_2024_01/713121111</t>
  </si>
  <si>
    <t>178</t>
  </si>
  <si>
    <t>28372309</t>
  </si>
  <si>
    <t>deska EPS 100 pro konstrukce s běžným zatížením λ=0,037 tl 100mm</t>
  </si>
  <si>
    <t>797923722</t>
  </si>
  <si>
    <t>135,45*1,1 'Přepočtené koeficientem množství</t>
  </si>
  <si>
    <t>179</t>
  </si>
  <si>
    <t>713131141</t>
  </si>
  <si>
    <t>Montáž izolace tepelné stěn lepením celoplošně rohoží, pásů, dílců, desek</t>
  </si>
  <si>
    <t>1662479025</t>
  </si>
  <si>
    <t>Montáž tepelné izolace stěn rohožemi, pásy, deskami, dílci, bloky (izolační materiál ve specifikaci) lepením celoplošně bez mechanického kotvení</t>
  </si>
  <si>
    <t>https://podminky.urs.cz/item/CS_URS_2024_01/713131141</t>
  </si>
  <si>
    <t>doplnění XPS</t>
  </si>
  <si>
    <t>0,25*43,0</t>
  </si>
  <si>
    <t>180</t>
  </si>
  <si>
    <t>28376417</t>
  </si>
  <si>
    <t>deska XPS hrana polodrážková a hladký povrch 300kPA λ=0,035 tl 50mm</t>
  </si>
  <si>
    <t>-1079819081</t>
  </si>
  <si>
    <t>10,75*1,1 'Přepočtené koeficientem množství</t>
  </si>
  <si>
    <t>181</t>
  </si>
  <si>
    <t>713141131</t>
  </si>
  <si>
    <t>Montáž izolace tepelné střech plochých lepené za studena plně 1 vrstva rohoží, pásů, dílců, desek</t>
  </si>
  <si>
    <t>1808084472</t>
  </si>
  <si>
    <t>Montáž tepelné izolace střech plochých rohožemi, pásy, deskami, dílci, bloky (izolační materiál ve specifikaci) přilepenými za studena jednovrstvá zplna</t>
  </si>
  <si>
    <t>https://podminky.urs.cz/item/CS_URS_2024_01/713141131</t>
  </si>
  <si>
    <t>výplň prostupů</t>
  </si>
  <si>
    <t>4,3*1,2*4*2</t>
  </si>
  <si>
    <t>182</t>
  </si>
  <si>
    <t>28375873</t>
  </si>
  <si>
    <t>deska EPS 70 pro konstrukce s malým zatížením λ=0,039 tl 100mm</t>
  </si>
  <si>
    <t>2038958659</t>
  </si>
  <si>
    <t>20,64*1,1 'Přepočtené koeficientem množství</t>
  </si>
  <si>
    <t>183</t>
  </si>
  <si>
    <t>28375014</t>
  </si>
  <si>
    <t>deska EPS 70 pro konstrukce s malým zatížením λ=0,039 tl 150mm</t>
  </si>
  <si>
    <t>-1706707350</t>
  </si>
  <si>
    <t>184</t>
  </si>
  <si>
    <t>713141132</t>
  </si>
  <si>
    <t>Montáž izolace tepelné střech plochých lepené za studena plně 2 vrstvy rohoží, pásů, dílců, desek</t>
  </si>
  <si>
    <t>-348123979</t>
  </si>
  <si>
    <t>Montáž tepelné izolace střech plochých rohožemi, pásy, deskami, dílci, bloky (izolační materiál ve specifikaci) přilepenými za studena dvouvrstvá zplna</t>
  </si>
  <si>
    <t>https://podminky.urs.cz/item/CS_URS_2024_01/713141132</t>
  </si>
  <si>
    <t>185</t>
  </si>
  <si>
    <t>28375019</t>
  </si>
  <si>
    <t>deska EPS 70 pro konstrukce s malým zatížením λ=0,039 tl 200mm</t>
  </si>
  <si>
    <t>1577814805</t>
  </si>
  <si>
    <t>167,244*1,1 'Přepočtené koeficientem množství</t>
  </si>
  <si>
    <t>186</t>
  </si>
  <si>
    <t>28372306</t>
  </si>
  <si>
    <t>deska EPS 100 pro konstrukce s běžným zatížením λ=0,037 tl 60mm</t>
  </si>
  <si>
    <t>-857644584</t>
  </si>
  <si>
    <t>3,6*46,4+0,24*0,85</t>
  </si>
  <si>
    <t>187</t>
  </si>
  <si>
    <t>998713111</t>
  </si>
  <si>
    <t>Přesun hmot tonážní pro izolace tepelné s omezením mechanizace v objektech v do 6 m</t>
  </si>
  <si>
    <t>-1456476869</t>
  </si>
  <si>
    <t>Přesun hmot pro izolace tepelné stanovený z hmotnosti přesunovaného materiálu vodorovná dopravní vzdálenost do 50 m s omezením mechanizace v objektech výšky do 6 m</t>
  </si>
  <si>
    <t>https://podminky.urs.cz/item/CS_URS_2024_01/998713111</t>
  </si>
  <si>
    <t>721</t>
  </si>
  <si>
    <t>Zdravotechnika - vnitřní kanalizace</t>
  </si>
  <si>
    <t>188</t>
  </si>
  <si>
    <t>721110953</t>
  </si>
  <si>
    <t>Potrubí kameninové vsazení odbočky DN 150</t>
  </si>
  <si>
    <t>-1985481853</t>
  </si>
  <si>
    <t>Opravy odpadního potrubí kameninového vsazení odbočky do potrubí DN 150</t>
  </si>
  <si>
    <t>https://podminky.urs.cz/item/CS_URS_2024_01/721110953</t>
  </si>
  <si>
    <t>189</t>
  </si>
  <si>
    <t>721110962</t>
  </si>
  <si>
    <t>Potrubí kameninové propojení potrubí DN 125</t>
  </si>
  <si>
    <t>582266727</t>
  </si>
  <si>
    <t>Opravy odpadního potrubí kameninového propojení dosavadního potrubí DN 125</t>
  </si>
  <si>
    <t>https://podminky.urs.cz/item/CS_URS_2024_01/721110962</t>
  </si>
  <si>
    <t>190</t>
  </si>
  <si>
    <t>721110963</t>
  </si>
  <si>
    <t>Potrubí kameninové propojení potrubí DN 150</t>
  </si>
  <si>
    <t>-413695002</t>
  </si>
  <si>
    <t>Opravy odpadního potrubí kameninového propojení dosavadního potrubí DN 150</t>
  </si>
  <si>
    <t>https://podminky.urs.cz/item/CS_URS_2024_01/721110963</t>
  </si>
  <si>
    <t>191</t>
  </si>
  <si>
    <t>721141104</t>
  </si>
  <si>
    <t>Potrubí kanalizační litinové bezhrdlové odpadní spojované spojkami DN 125</t>
  </si>
  <si>
    <t>105419664</t>
  </si>
  <si>
    <t>Potrubí z litinových trub bezhrdlových odpadní DN 125</t>
  </si>
  <si>
    <t>https://podminky.urs.cz/item/CS_URS_2024_01/721141104</t>
  </si>
  <si>
    <t>1,35*5</t>
  </si>
  <si>
    <t>192</t>
  </si>
  <si>
    <t>721173316</t>
  </si>
  <si>
    <t>Potrubí kanalizační z PVC SN 4 dešťové DN 125</t>
  </si>
  <si>
    <t>1095532693</t>
  </si>
  <si>
    <t>Potrubí z trub PVC SN4 dešťové DN 125</t>
  </si>
  <si>
    <t>https://podminky.urs.cz/item/CS_URS_2024_01/721173316</t>
  </si>
  <si>
    <t>3,7+4,6</t>
  </si>
  <si>
    <t>193</t>
  </si>
  <si>
    <t>721173402</t>
  </si>
  <si>
    <t>Potrubí kanalizační z PVC SN 4 svodné DN 125</t>
  </si>
  <si>
    <t>-1587049072</t>
  </si>
  <si>
    <t>Potrubí z trub PVC SN4 svodné (ležaté) DN 125</t>
  </si>
  <si>
    <t>https://podminky.urs.cz/item/CS_URS_2024_01/721173402</t>
  </si>
  <si>
    <t>194</t>
  </si>
  <si>
    <t>721174043</t>
  </si>
  <si>
    <t>Potrubí kanalizační z PP připojovací DN 50</t>
  </si>
  <si>
    <t>-1646607283</t>
  </si>
  <si>
    <t>Potrubí z trub polypropylenových připojovací DN 50</t>
  </si>
  <si>
    <t>https://podminky.urs.cz/item/CS_URS_2024_01/721174043</t>
  </si>
  <si>
    <t>6+3</t>
  </si>
  <si>
    <t>195</t>
  </si>
  <si>
    <t>721174045</t>
  </si>
  <si>
    <t>Potrubí kanalizační z PP připojovací DN 110</t>
  </si>
  <si>
    <t>231003306</t>
  </si>
  <si>
    <t>Potrubí z trub polypropylenových připojovací DN 110</t>
  </si>
  <si>
    <t>https://podminky.urs.cz/item/CS_URS_2024_01/721174045</t>
  </si>
  <si>
    <t>196</t>
  </si>
  <si>
    <t>721174063</t>
  </si>
  <si>
    <t>Potrubí kanalizační z PP větrací DN 110</t>
  </si>
  <si>
    <t>755936293</t>
  </si>
  <si>
    <t>Potrubí z trub polypropylenových větrací DN 110</t>
  </si>
  <si>
    <t>https://podminky.urs.cz/item/CS_URS_2024_01/721174063</t>
  </si>
  <si>
    <t>197</t>
  </si>
  <si>
    <t>721194105</t>
  </si>
  <si>
    <t>Vyvedení a upevnění odpadních výpustek DN 50</t>
  </si>
  <si>
    <t>1055964938</t>
  </si>
  <si>
    <t>Vyměření přípojek na potrubí vyvedení a upevnění odpadních výpustek DN 50</t>
  </si>
  <si>
    <t>https://podminky.urs.cz/item/CS_URS_2024_01/721194105</t>
  </si>
  <si>
    <t>198</t>
  </si>
  <si>
    <t>721194109</t>
  </si>
  <si>
    <t>Vyvedení a upevnění odpadních výpustek DN 110</t>
  </si>
  <si>
    <t>-1601306795</t>
  </si>
  <si>
    <t>Vyměření přípojek na potrubí vyvedení a upevnění odpadních výpustek DN 110</t>
  </si>
  <si>
    <t>https://podminky.urs.cz/item/CS_URS_2024_01/721194109</t>
  </si>
  <si>
    <t>199</t>
  </si>
  <si>
    <t>721211611</t>
  </si>
  <si>
    <t>Vtok dvorní se svislým odtokem a zápachovou klapkou DN 110/160 mříž litina 226x226</t>
  </si>
  <si>
    <t>74940147</t>
  </si>
  <si>
    <t>Podlahové vpusti dvorní vtoky (vpusti) se svislým odtokem a zápachovou klapkou DN 110/160 mříž litina 226x226</t>
  </si>
  <si>
    <t>https://podminky.urs.cz/item/CS_URS_2024_01/721211611</t>
  </si>
  <si>
    <t>200</t>
  </si>
  <si>
    <t>721241102</t>
  </si>
  <si>
    <t>Lapač střešních splavenin z litiny DN 125</t>
  </si>
  <si>
    <t>-1604206324</t>
  </si>
  <si>
    <t>Lapače střešních splavenin litinové DN 125</t>
  </si>
  <si>
    <t>https://podminky.urs.cz/item/CS_URS_2024_01/721241102</t>
  </si>
  <si>
    <t>201</t>
  </si>
  <si>
    <t>721274121</t>
  </si>
  <si>
    <t>Přivzdušňovací ventil vnitřní odpadních potrubí DN od 32 do 50</t>
  </si>
  <si>
    <t>-1238251995</t>
  </si>
  <si>
    <t>Ventily přivzdušňovací odpadních potrubí vnitřní od DN 32 do DN 50</t>
  </si>
  <si>
    <t>https://podminky.urs.cz/item/CS_URS_2024_01/721274121</t>
  </si>
  <si>
    <t>202</t>
  </si>
  <si>
    <t>721274123</t>
  </si>
  <si>
    <t>Přivzdušňovací ventil vnitřní odpadních potrubí DN 100</t>
  </si>
  <si>
    <t>-1463893203</t>
  </si>
  <si>
    <t>Ventily přivzdušňovací odpadních potrubí vnitřní DN 100</t>
  </si>
  <si>
    <t>https://podminky.urs.cz/item/CS_URS_2024_01/721274123</t>
  </si>
  <si>
    <t>203</t>
  </si>
  <si>
    <t>721290111</t>
  </si>
  <si>
    <t>Zkouška těsnosti potrubí kanalizace vodou DN do 125</t>
  </si>
  <si>
    <t>1146670143</t>
  </si>
  <si>
    <t>Zkouška těsnosti kanalizace v objektech vodou do DN 125</t>
  </si>
  <si>
    <t>https://podminky.urs.cz/item/CS_URS_2024_01/721290111</t>
  </si>
  <si>
    <t>204</t>
  </si>
  <si>
    <t>998721111</t>
  </si>
  <si>
    <t>Přesun hmot tonážní pro vnitřní kanalizaci s omezením mechanizace v objektech v do 6 m</t>
  </si>
  <si>
    <t>-1266639055</t>
  </si>
  <si>
    <t>Přesun hmot pro vnitřní kanalizaci stanovený z hmotnosti přesunovaného materiálu vodorovná dopravní vzdálenost do 50 m s omezením mechanizace v objektech výšky do 6 m</t>
  </si>
  <si>
    <t>https://podminky.urs.cz/item/CS_URS_2024_01/998721111</t>
  </si>
  <si>
    <t>722</t>
  </si>
  <si>
    <t>Zdravotechnika - vnitřní vodovod</t>
  </si>
  <si>
    <t>205</t>
  </si>
  <si>
    <t>722130913</t>
  </si>
  <si>
    <t>Potrubí pozinkované závitové přeřezání ocelové trubky DN do 25</t>
  </si>
  <si>
    <t>1828954625</t>
  </si>
  <si>
    <t>Opravy vodovodního potrubí z ocelových trubek pozinkovaných závitových přeřezání ocelové trubky do DN 25</t>
  </si>
  <si>
    <t>https://podminky.urs.cz/item/CS_URS_2024_01/722130913</t>
  </si>
  <si>
    <t>206</t>
  </si>
  <si>
    <t>722130993</t>
  </si>
  <si>
    <t>Potrubí pozinkované závitové vsazení odbočky do potrubí oboustranná svěrná spojka DN 32 / G 1</t>
  </si>
  <si>
    <t>-185887530</t>
  </si>
  <si>
    <t>Opravy vodovodního potrubí z ocelových trubek pozinkovaných závitových vsazení odbočky do potrubí oboustrannými svěrnými spojkami DN potrubí / G odbočky DN 32 / G 1</t>
  </si>
  <si>
    <t>https://podminky.urs.cz/item/CS_URS_2024_01/722130993</t>
  </si>
  <si>
    <t>207</t>
  </si>
  <si>
    <t>722131944</t>
  </si>
  <si>
    <t>Potrubí pozinkované závitové propojení potrubí svěrná spojka PN 16 DN 32 / G 1</t>
  </si>
  <si>
    <t>-883610683</t>
  </si>
  <si>
    <t>Opravy vodovodního potrubí z ocelových trubek pozinkovaných závitových propojení dosavadního potrubí svěrnými spojkami PN 16 DN potrubí / G odbočky DN 32 / G 1</t>
  </si>
  <si>
    <t>https://podminky.urs.cz/item/CS_URS_2024_01/722131944</t>
  </si>
  <si>
    <t>208</t>
  </si>
  <si>
    <t>722175003</t>
  </si>
  <si>
    <t>Potrubí vodovodní plastové PP-RCT svar polyfúze D 25x3,5 mm</t>
  </si>
  <si>
    <t>-442890739</t>
  </si>
  <si>
    <t>Potrubí z plastových trubek z polypropylenu PP-RCT svařovaných polyfúzně D 25 x 3,5</t>
  </si>
  <si>
    <t>https://podminky.urs.cz/item/CS_URS_2024_01/722175003</t>
  </si>
  <si>
    <t>6*2</t>
  </si>
  <si>
    <t>5*2</t>
  </si>
  <si>
    <t>209</t>
  </si>
  <si>
    <t>722181242</t>
  </si>
  <si>
    <t>Ochrana vodovodního potrubí přilepenými termoizolačními trubicemi z PE tl přes 13 do 20 mm DN přes 22 do 45 mm</t>
  </si>
  <si>
    <t>1503351836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</si>
  <si>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</si>
  <si>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https://podminky.urs.cz/item/CS_URS_2024_01/722181242</t>
  </si>
  <si>
    <t>210</t>
  </si>
  <si>
    <t>722190401</t>
  </si>
  <si>
    <t>Vyvedení a upevnění výpustku DN do 25</t>
  </si>
  <si>
    <t>1640688829</t>
  </si>
  <si>
    <t>Zřízení přípojek na potrubí vyvedení a upevnění výpustek do DN 25</t>
  </si>
  <si>
    <t>https://podminky.urs.cz/item/CS_URS_2024_01/722190401</t>
  </si>
  <si>
    <t>211</t>
  </si>
  <si>
    <t>722290234</t>
  </si>
  <si>
    <t>Proplach a dezinfekce vodovodního potrubí DN do 80</t>
  </si>
  <si>
    <t>1731943836</t>
  </si>
  <si>
    <t>Zkoušky, proplach a desinfekce vodovodního potrubí proplach a desinfekce vodovodního potrubí do DN 80</t>
  </si>
  <si>
    <t>https://podminky.urs.cz/item/CS_URS_2024_01/722290234</t>
  </si>
  <si>
    <t>212</t>
  </si>
  <si>
    <t>722290246</t>
  </si>
  <si>
    <t>Zkouška těsnosti vodovodního potrubí plastového DN do 40</t>
  </si>
  <si>
    <t>-1914372282</t>
  </si>
  <si>
    <t>Zkoušky, proplach a desinfekce vodovodního potrubí zkoušky těsnosti vodovodního potrubí plastového do DN 40</t>
  </si>
  <si>
    <t>https://podminky.urs.cz/item/CS_URS_2024_01/722290246</t>
  </si>
  <si>
    <t>213</t>
  </si>
  <si>
    <t>998722111</t>
  </si>
  <si>
    <t>Přesun hmot tonážní pro vnitřní vodovod s omezením mechanizace v objektech v do 6 m</t>
  </si>
  <si>
    <t>1470009947</t>
  </si>
  <si>
    <t>Přesun hmot pro vnitřní vodovod stanovený z hmotnosti přesunovaného materiálu vodorovná dopravní vzdálenost do 50 m s omezením mechanizace v objektech výšky do 6 m</t>
  </si>
  <si>
    <t>https://podminky.urs.cz/item/CS_URS_2024_01/998722111</t>
  </si>
  <si>
    <t>725</t>
  </si>
  <si>
    <t>Zdravotechnika - zařizovací předměty</t>
  </si>
  <si>
    <t>214</t>
  </si>
  <si>
    <t>725112182</t>
  </si>
  <si>
    <t>Kombi klozet s úspornou armaturou odpad svislý</t>
  </si>
  <si>
    <t>soubor</t>
  </si>
  <si>
    <t>-146556590</t>
  </si>
  <si>
    <t>Zařízení záchodů kombi klozety s úspornou armaturou odpad svislý</t>
  </si>
  <si>
    <t>https://podminky.urs.cz/item/CS_URS_2024_01/725112182</t>
  </si>
  <si>
    <t>215</t>
  </si>
  <si>
    <t>725211616</t>
  </si>
  <si>
    <t>Umyvadlo keramické bílé šířky 550 mm s krytem na sifon připevněné na stěnu šrouby</t>
  </si>
  <si>
    <t>186632956</t>
  </si>
  <si>
    <t>Umyvadla keramická bílá bez výtokových armatur připevněná na stěnu šrouby s krytem na sifon (polosloupem), šířka umyvadla 550 mm</t>
  </si>
  <si>
    <t>https://podminky.urs.cz/item/CS_URS_2024_01/725211616</t>
  </si>
  <si>
    <t>216</t>
  </si>
  <si>
    <t>725291652</t>
  </si>
  <si>
    <t>Montáž dávkovače tekutého mýdla</t>
  </si>
  <si>
    <t>50005239</t>
  </si>
  <si>
    <t>Montáž doplňků zařízení koupelen a záchodů dávkovače tekutého mýdla</t>
  </si>
  <si>
    <t>https://podminky.urs.cz/item/CS_URS_2024_01/725291652</t>
  </si>
  <si>
    <t>217</t>
  </si>
  <si>
    <t>55431097</t>
  </si>
  <si>
    <t>dávkovač tekutého mýdla 1,2L</t>
  </si>
  <si>
    <t>-1086241345</t>
  </si>
  <si>
    <t>218</t>
  </si>
  <si>
    <t>725291653</t>
  </si>
  <si>
    <t>Montáž zásobníku toaletních papírů</t>
  </si>
  <si>
    <t>1908415738</t>
  </si>
  <si>
    <t>Montáž doplňků zařízení koupelen a záchodů zásobníku toaletních papírů</t>
  </si>
  <si>
    <t>https://podminky.urs.cz/item/CS_URS_2024_01/725291653</t>
  </si>
  <si>
    <t>219</t>
  </si>
  <si>
    <t>55431090</t>
  </si>
  <si>
    <t>zásobník toaletních papírů nerez D 310mm</t>
  </si>
  <si>
    <t>-948739546</t>
  </si>
  <si>
    <t>220</t>
  </si>
  <si>
    <t>725291654</t>
  </si>
  <si>
    <t>Montáž zásobníku papírových ručníků</t>
  </si>
  <si>
    <t>-204645915</t>
  </si>
  <si>
    <t>Montáž doplňků zařízení koupelen a záchodů zásobníku papírových ručníků</t>
  </si>
  <si>
    <t>https://podminky.urs.cz/item/CS_URS_2024_01/725291654</t>
  </si>
  <si>
    <t>221</t>
  </si>
  <si>
    <t>55431084</t>
  </si>
  <si>
    <t>zásobník papírových ručníků skládaných nerezové provedení</t>
  </si>
  <si>
    <t>2116861091</t>
  </si>
  <si>
    <t>222</t>
  </si>
  <si>
    <t>725291664</t>
  </si>
  <si>
    <t>Montáž štětky závěsné</t>
  </si>
  <si>
    <t>141689688</t>
  </si>
  <si>
    <t>Montáž doplňků zařízení koupelen a záchodů štětky závěsné</t>
  </si>
  <si>
    <t>https://podminky.urs.cz/item/CS_URS_2024_01/725291664</t>
  </si>
  <si>
    <t>223</t>
  </si>
  <si>
    <t>55779014</t>
  </si>
  <si>
    <t>štětka na WC nerez sklo závěsná lepená povrch lesk</t>
  </si>
  <si>
    <t>914840585</t>
  </si>
  <si>
    <t>224</t>
  </si>
  <si>
    <t>725291666</t>
  </si>
  <si>
    <t>Montáž háčku</t>
  </si>
  <si>
    <t>-1059477700</t>
  </si>
  <si>
    <t>Montáž doplňků zařízení koupelen a záchodů háčku</t>
  </si>
  <si>
    <t>https://podminky.urs.cz/item/CS_URS_2024_01/725291666</t>
  </si>
  <si>
    <t>225</t>
  </si>
  <si>
    <t>55441011</t>
  </si>
  <si>
    <t>háček koupelnový</t>
  </si>
  <si>
    <t>-2010970311</t>
  </si>
  <si>
    <t>226</t>
  </si>
  <si>
    <t>725291667</t>
  </si>
  <si>
    <t>Montáž piktogramu</t>
  </si>
  <si>
    <t>1053257299</t>
  </si>
  <si>
    <t>Montáž doplňků zařízení koupelen a záchodů piktogramu</t>
  </si>
  <si>
    <t>https://podminky.urs.cz/item/CS_URS_2024_01/725291667</t>
  </si>
  <si>
    <t>227</t>
  </si>
  <si>
    <t>73558009</t>
  </si>
  <si>
    <t>piktogram 120x120 nalepovací různé symboly matný nerez</t>
  </si>
  <si>
    <t>1046986756</t>
  </si>
  <si>
    <t>228</t>
  </si>
  <si>
    <t>725813111</t>
  </si>
  <si>
    <t>Ventil rohový bez připojovací trubičky nebo flexi hadičky G 1/2"</t>
  </si>
  <si>
    <t>-1559196017</t>
  </si>
  <si>
    <t>Ventily rohové bez připojovací trubičky nebo flexi hadičky G 1/2"</t>
  </si>
  <si>
    <t>https://podminky.urs.cz/item/CS_URS_2024_01/725813111</t>
  </si>
  <si>
    <t>2+4</t>
  </si>
  <si>
    <t>229</t>
  </si>
  <si>
    <t>55190005</t>
  </si>
  <si>
    <t>flexi hadice ohebná k baterii D 8x12mm F 1/2"xM10 500mm</t>
  </si>
  <si>
    <t>-2012903762</t>
  </si>
  <si>
    <t>6,000*0,5</t>
  </si>
  <si>
    <t>230</t>
  </si>
  <si>
    <t>725822611</t>
  </si>
  <si>
    <t>Baterie umyvadlová stojánková páková bez výpusti</t>
  </si>
  <si>
    <t>1140006926</t>
  </si>
  <si>
    <t>Baterie umyvadlové stojánkové pákové bez výpusti</t>
  </si>
  <si>
    <t>https://podminky.urs.cz/item/CS_URS_2024_01/725822611</t>
  </si>
  <si>
    <t>231</t>
  </si>
  <si>
    <t>725861102</t>
  </si>
  <si>
    <t>Zápachová uzávěrka pro umyvadla DN 40</t>
  </si>
  <si>
    <t>610957419</t>
  </si>
  <si>
    <t>Zápachové uzávěrky zařizovacích předmětů pro umyvadla DN 40</t>
  </si>
  <si>
    <t>https://podminky.urs.cz/item/CS_URS_2024_01/725861102</t>
  </si>
  <si>
    <t>232</t>
  </si>
  <si>
    <t>725980123</t>
  </si>
  <si>
    <t>Dvířka 30/30</t>
  </si>
  <si>
    <t>371665500</t>
  </si>
  <si>
    <t>https://podminky.urs.cz/item/CS_URS_2024_01/725980123</t>
  </si>
  <si>
    <t>233</t>
  </si>
  <si>
    <t>998725111</t>
  </si>
  <si>
    <t>Přesun hmot tonážní pro zařizovací předměty s omezením mechanizace v objektech v do 6 m</t>
  </si>
  <si>
    <t>1907982543</t>
  </si>
  <si>
    <t>Přesun hmot pro zařizovací předměty stanovený z hmotnosti přesunovaného materiálu vodorovná dopravní vzdálenost do 50 m s omezením mechanizace v objektech výšky do 6 m</t>
  </si>
  <si>
    <t>https://podminky.urs.cz/item/CS_URS_2024_01/998725111</t>
  </si>
  <si>
    <t>741</t>
  </si>
  <si>
    <t>Elektroinstalace - silnoproud</t>
  </si>
  <si>
    <t>234</t>
  </si>
  <si>
    <t>741810001</t>
  </si>
  <si>
    <t>Celková prohlídka elektrického rozvodu a zařízení do 100 000,- Kč</t>
  </si>
  <si>
    <t>-1032975422</t>
  </si>
  <si>
    <t>Zkoušky a prohlídky elektrických rozvodů a zařízení celková prohlídka a vyhotovení revizní zprávy pro objem montážních prací do 100 tis. Kč</t>
  </si>
  <si>
    <t>https://podminky.urs.cz/item/CS_URS_2024_01/741810001</t>
  </si>
  <si>
    <t>235</t>
  </si>
  <si>
    <t>E1</t>
  </si>
  <si>
    <t>demontáž lampy a výměna za novou lampu - viz PD</t>
  </si>
  <si>
    <t>-406590458</t>
  </si>
  <si>
    <t>demontáž lampy a výměna za novou lampu</t>
  </si>
  <si>
    <t xml:space="preserve">Poznámka k položce:_x000d_
Jedná se o demontáž dvou stávajících a osazení dvou nových lamp veřejného_x000d_
osvětlení vyznačených na situaci a nové vedení mezi nimi._x000d_
</t>
  </si>
  <si>
    <t>236</t>
  </si>
  <si>
    <t>E2</t>
  </si>
  <si>
    <t>zemní kabel CYKY 4*10mm v korugované chráničce včetně zemních prací</t>
  </si>
  <si>
    <t>2084159926</t>
  </si>
  <si>
    <t>762</t>
  </si>
  <si>
    <t>Konstrukce tesařské</t>
  </si>
  <si>
    <t>237</t>
  </si>
  <si>
    <t>762083121</t>
  </si>
  <si>
    <t>Impregnace řeziva proti dřevokaznému hmyzu, houbám a plísním máčením třída ohrožení 1 a 2</t>
  </si>
  <si>
    <t>-980203956</t>
  </si>
  <si>
    <t>Impregnace řeziva máčením proti dřevokaznému hmyzu, houbám a plísním, třída ohrožení 1 a 2 (dřevo v interiéru)</t>
  </si>
  <si>
    <t>https://podminky.urs.cz/item/CS_URS_2024_01/762083121</t>
  </si>
  <si>
    <t>238</t>
  </si>
  <si>
    <t>762332132</t>
  </si>
  <si>
    <t>Montáž vázaných kcí krovů pravidelných z hraněného řeziva průřezové pl přes 120 do 224 cm2</t>
  </si>
  <si>
    <t>101815710</t>
  </si>
  <si>
    <t>Montáž vázaných konstrukcí krovů střech pultových, sedlových, valbových, stanových čtvercového nebo obdélníkového půdorysu z řeziva hraněného průřezové plochy přes 120 do 224 cm2</t>
  </si>
  <si>
    <t>https://podminky.urs.cz/item/CS_URS_2024_01/762332132</t>
  </si>
  <si>
    <t>239</t>
  </si>
  <si>
    <t>60512130</t>
  </si>
  <si>
    <t>hranol stavební řezivo průřezu do 224cm2 do dl 6m</t>
  </si>
  <si>
    <t>-858175664</t>
  </si>
  <si>
    <t>92,800*0,1*0,18</t>
  </si>
  <si>
    <t>1,67*1,1 'Přepočtené koeficientem množství</t>
  </si>
  <si>
    <t>240</t>
  </si>
  <si>
    <t>762395000</t>
  </si>
  <si>
    <t>Spojovací prostředky krovů, bednění, laťování, nadstřešních konstrukcí</t>
  </si>
  <si>
    <t>1810757329</t>
  </si>
  <si>
    <t>Spojovací prostředky krovů, bednění a laťování, nadstřešních konstrukcí svorníky, prkna, hřebíky, pásová ocel, vruty</t>
  </si>
  <si>
    <t>https://podminky.urs.cz/item/CS_URS_2024_01/762395000</t>
  </si>
  <si>
    <t>241</t>
  </si>
  <si>
    <t>762420011</t>
  </si>
  <si>
    <t>Obložení stropu z cementotřískových desek tl 12 mm na sraz šroubovaných</t>
  </si>
  <si>
    <t>123113358</t>
  </si>
  <si>
    <t>Obložení stropů nebo střešních podhledů z cementotřískových desek šroubovaných na sraz, tloušťky desky 12 mm</t>
  </si>
  <si>
    <t>https://podminky.urs.cz/item/CS_URS_2024_01/762420011</t>
  </si>
  <si>
    <t>242</t>
  </si>
  <si>
    <t>762420038</t>
  </si>
  <si>
    <t>Obložení stropu z cementotřískových desek tl 26 mm broušených na pero a drážku šroubovaných</t>
  </si>
  <si>
    <t>-176479544</t>
  </si>
  <si>
    <t>Obložení stropů nebo střešních podhledů z cementotřískových desek šroubovaných na pero a drážku broušených, tloušťky desky 26 mm</t>
  </si>
  <si>
    <t>https://podminky.urs.cz/item/CS_URS_2024_01/762420038</t>
  </si>
  <si>
    <t>bednění - pro dobetonávka stropu</t>
  </si>
  <si>
    <t>1,2*4,3*4</t>
  </si>
  <si>
    <t>243</t>
  </si>
  <si>
    <t>762495000</t>
  </si>
  <si>
    <t>Spojovací prostředky pro montáž olištování, obložení stropů, střešních podhledů a stěn</t>
  </si>
  <si>
    <t>-2044683483</t>
  </si>
  <si>
    <t>Spojovací prostředky olištování spár, obložení stropů, střešních podhledů a stěn hřebíky, vruty</t>
  </si>
  <si>
    <t>https://podminky.urs.cz/item/CS_URS_2024_01/762495000</t>
  </si>
  <si>
    <t>244</t>
  </si>
  <si>
    <t>1797589479</t>
  </si>
  <si>
    <t>245</t>
  </si>
  <si>
    <t>998762101</t>
  </si>
  <si>
    <t>Přesun hmot tonážní pro kce tesařské v objektech v do 6 m</t>
  </si>
  <si>
    <t>-569250728</t>
  </si>
  <si>
    <t>Přesun hmot pro konstrukce tesařské stanovený z hmotnosti přesunovaného materiálu vodorovná dopravní vzdálenost do 50 m základní v objektech výšky do 6 m</t>
  </si>
  <si>
    <t>https://podminky.urs.cz/item/CS_URS_2024_01/998762101</t>
  </si>
  <si>
    <t>763</t>
  </si>
  <si>
    <t>Konstrukce suché výstavby</t>
  </si>
  <si>
    <t>246</t>
  </si>
  <si>
    <t>763111333</t>
  </si>
  <si>
    <t>SDK příčka tl 100 mm profil CW+UW 75 desky 1xH2 12,5 s izolací EI 30 Rw do 45 dB</t>
  </si>
  <si>
    <t>821080566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</si>
  <si>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</si>
  <si>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https://podminky.urs.cz/item/CS_URS_2024_01/763111333</t>
  </si>
  <si>
    <t>3,3*(2,15+1,35)-0,7*1,97*2</t>
  </si>
  <si>
    <t>247</t>
  </si>
  <si>
    <t>763111437</t>
  </si>
  <si>
    <t>SDK příčka tl 150 mm profil CW+UW 100 desky 2xH2 12,5 s izolací EI 60 Rw do 56 dB</t>
  </si>
  <si>
    <t>-826928143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</si>
  <si>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</si>
  <si>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https://podminky.urs.cz/item/CS_URS_2024_01/763111437</t>
  </si>
  <si>
    <t>3,3*(1,9+3,3)-0,8*1,97</t>
  </si>
  <si>
    <t>248</t>
  </si>
  <si>
    <t>763111717</t>
  </si>
  <si>
    <t>SDK příčka základní penetrační nátěr (oboustranně)</t>
  </si>
  <si>
    <t>1926166240</t>
  </si>
  <si>
    <t>Příčka ze sádrokartonových desek ostatní konstrukce a práce na příčkách ze sádrokartonových desek základní penetrační nátěr (oboustranný)</t>
  </si>
  <si>
    <t>https://podminky.urs.cz/item/CS_URS_2024_01/763111717</t>
  </si>
  <si>
    <t>249</t>
  </si>
  <si>
    <t>763111718</t>
  </si>
  <si>
    <t>SDK příčka úprava styku příčky a podhledu separační páskou a akrylátem (oboustranně)</t>
  </si>
  <si>
    <t>-1308806808</t>
  </si>
  <si>
    <t>Příčka ze sádrokartonových desek ostatní konstrukce a práce na příčkách ze sádrokartonových desek úprava styku příčky a podhledu (oboustranně) separační páskou s akrylátem</t>
  </si>
  <si>
    <t>https://podminky.urs.cz/item/CS_URS_2024_01/763111718</t>
  </si>
  <si>
    <t>(2,15+1,35)</t>
  </si>
  <si>
    <t>(1,9+3,3)</t>
  </si>
  <si>
    <t>250</t>
  </si>
  <si>
    <t>763111722</t>
  </si>
  <si>
    <t>SDK příčka pozinkovaný úhelník k ochraně rohů</t>
  </si>
  <si>
    <t>-1684222680</t>
  </si>
  <si>
    <t>Příčka ze sádrokartonových desek ostatní konstrukce a práce na příčkách ze sádrokartonových desek ochrana rohů úhelníky pozinkované</t>
  </si>
  <si>
    <t>https://podminky.urs.cz/item/CS_URS_2024_01/763111722</t>
  </si>
  <si>
    <t>251</t>
  </si>
  <si>
    <t>763111751</t>
  </si>
  <si>
    <t>Příplatek k SDK příčce za plochu do 6 m2 jednotlivě</t>
  </si>
  <si>
    <t>984705419</t>
  </si>
  <si>
    <t>Příčka ze sádrokartonových desek Příplatek k cenám za plochu do 6 m2 jednotlivě</t>
  </si>
  <si>
    <t>https://podminky.urs.cz/item/CS_URS_2024_01/763111751</t>
  </si>
  <si>
    <t>252</t>
  </si>
  <si>
    <t>763111771</t>
  </si>
  <si>
    <t>Příplatek k SDK příčce za rovinnost kvality Q3</t>
  </si>
  <si>
    <t>469992067</t>
  </si>
  <si>
    <t>Příčka ze sádrokartonových desek Příplatek k cenám za rovinnost speciální tmelení kvality Q3</t>
  </si>
  <si>
    <t>https://podminky.urs.cz/item/CS_URS_2024_01/763111771</t>
  </si>
  <si>
    <t>253</t>
  </si>
  <si>
    <t>763121413</t>
  </si>
  <si>
    <t>SDK stěna předsazená tl 87,5 mm profil CW+UW 75 deska 1xA 12,5 bez izolace EI 15</t>
  </si>
  <si>
    <t>484580892</t>
  </si>
  <si>
    <t>Stěna předsazená ze sádrokartonových desek s nosnou konstrukcí z ocelových profilů CW, UW jednoduše opláštěná deskou standardní A tl. 12,5 mm bez izolace, EI 15, stěna tl. 87,5 mm, profil 75</t>
  </si>
  <si>
    <t>https://podminky.urs.cz/item/CS_URS_2024_01/763121413</t>
  </si>
  <si>
    <t>3,275*(10,12+24,37)</t>
  </si>
  <si>
    <t>-17,325</t>
  </si>
  <si>
    <t>0,25*(0,9*2+1,05*2+(1,2*2+1,05*2)*13)</t>
  </si>
  <si>
    <t>254</t>
  </si>
  <si>
    <t>763121426</t>
  </si>
  <si>
    <t>SDK stěna předsazená tl 112,5 mm profil CW+UW 100 deska 1xH2 12,5 bez izolace EI 15</t>
  </si>
  <si>
    <t>564182578</t>
  </si>
  <si>
    <t>Stěna předsazená ze sádrokartonových desek s nosnou konstrukcí z ocelových profilů CW, UW jednoduše opláštěná deskou impregnovanou H2 tl. 12,5 mm bez izolace, EI 15, stěna tl. 112,5 mm, profil 100</t>
  </si>
  <si>
    <t>https://podminky.urs.cz/item/CS_URS_2024_01/763121426</t>
  </si>
  <si>
    <t>3,3*0,725</t>
  </si>
  <si>
    <t>255</t>
  </si>
  <si>
    <t>763121714</t>
  </si>
  <si>
    <t>SDK stěna předsazená základní penetrační nátěr</t>
  </si>
  <si>
    <t>1326319873</t>
  </si>
  <si>
    <t>Stěna předsazená ze sádrokartonových desek ostatní konstrukce a práce na předsazených stěnách ze sádrokartonových desek základní penetrační nátěr</t>
  </si>
  <si>
    <t>https://podminky.urs.cz/item/CS_URS_2024_01/763121714</t>
  </si>
  <si>
    <t>256</t>
  </si>
  <si>
    <t>763121715</t>
  </si>
  <si>
    <t>SDK stěna předsazená úprava styku stěny a podhledu separační páskou a akrylátem</t>
  </si>
  <si>
    <t>1187336933</t>
  </si>
  <si>
    <t>Stěna předsazená ze sádrokartonových desek ostatní konstrukce a práce na předsazených stěnách ze sádrokartonových desek úprava styku stěny a podhledu separační páskou s akrylátem</t>
  </si>
  <si>
    <t>https://podminky.urs.cz/item/CS_URS_2024_01/763121715</t>
  </si>
  <si>
    <t>2*(10,12+24,37)</t>
  </si>
  <si>
    <t>257</t>
  </si>
  <si>
    <t>763121761</t>
  </si>
  <si>
    <t>Příplatek k SDK stěně předsazené za rovinnost kvality Q3</t>
  </si>
  <si>
    <t>-688353857</t>
  </si>
  <si>
    <t>Stěna předsazená ze sádrokartonových desek Příplatek k cenám za rovinnost kvality speciální tmelení kvality Q3</t>
  </si>
  <si>
    <t>https://podminky.urs.cz/item/CS_URS_2024_01/763121761</t>
  </si>
  <si>
    <t>258</t>
  </si>
  <si>
    <t>763131451</t>
  </si>
  <si>
    <t>SDK podhled deska 1xH2 12,5 bez izolace dvouvrstvá spodní kce profil CD+UD</t>
  </si>
  <si>
    <t>-1960307855</t>
  </si>
  <si>
    <t>Podhled ze sádrokartonových desek dvouvrstvá zavěšená spodní konstrukce z ocelových profilů CD, UD jednoduše opláštěná deskou impregnovanou H2, tl. 12,5 mm, bez izolace</t>
  </si>
  <si>
    <t>https://podminky.urs.cz/item/CS_URS_2024_01/763131451</t>
  </si>
  <si>
    <t>259</t>
  </si>
  <si>
    <t>763131714</t>
  </si>
  <si>
    <t>SDK podhled základní penetrační nátěr</t>
  </si>
  <si>
    <t>-596971720</t>
  </si>
  <si>
    <t>Podhled ze sádrokartonových desek ostatní práce a konstrukce na podhledech ze sádrokartonových desek základní penetrační nátěr</t>
  </si>
  <si>
    <t>https://podminky.urs.cz/item/CS_URS_2024_01/763131714</t>
  </si>
  <si>
    <t>260</t>
  </si>
  <si>
    <t>763131761</t>
  </si>
  <si>
    <t>Příplatek k SDK podhledu za plochu do 3 m2 jednotlivě</t>
  </si>
  <si>
    <t>-2125389121</t>
  </si>
  <si>
    <t>Podhled ze sádrokartonových desek Příplatek k cenám za plochu do 3 m2 jednotlivě</t>
  </si>
  <si>
    <t>https://podminky.urs.cz/item/CS_URS_2024_01/763131761</t>
  </si>
  <si>
    <t>261</t>
  </si>
  <si>
    <t>763131771</t>
  </si>
  <si>
    <t>Příplatek k SDK podhledu za rovinnost kvality Q3</t>
  </si>
  <si>
    <t>-1172549886</t>
  </si>
  <si>
    <t>Podhled ze sádrokartonových desek Příplatek k cenám za rovinnost kvality speciální tmelení kvality Q3</t>
  </si>
  <si>
    <t>https://podminky.urs.cz/item/CS_URS_2024_01/763131771</t>
  </si>
  <si>
    <t>262</t>
  </si>
  <si>
    <t>763181311</t>
  </si>
  <si>
    <t>Montáž jednokřídlové kovové zárubně do SDK příčky</t>
  </si>
  <si>
    <t>-1951211769</t>
  </si>
  <si>
    <t>Výplně otvorů konstrukcí ze sádrokartonových desek montáž zárubně kovové s konstrukcí jednokřídlové</t>
  </si>
  <si>
    <t>https://podminky.urs.cz/item/CS_URS_2024_01/763181311</t>
  </si>
  <si>
    <t>263</t>
  </si>
  <si>
    <t>55331589</t>
  </si>
  <si>
    <t>zárubeň jednokřídlá ocelová pro sádrokartonové příčky tl stěny 75-100mm rozměru 700/1970, 2100mm</t>
  </si>
  <si>
    <t>-593566652</t>
  </si>
  <si>
    <t>264</t>
  </si>
  <si>
    <t>55331595</t>
  </si>
  <si>
    <t>zárubeň jednokřídlá ocelová pro sádrokartonové příčky tl stěny 110-150mm rozměru 800/1970, 2100mm</t>
  </si>
  <si>
    <t>210086062</t>
  </si>
  <si>
    <t>265</t>
  </si>
  <si>
    <t>998763321</t>
  </si>
  <si>
    <t>Přesun hmot tonážní pro konstrukce montované z desek s omezením mechanizace v objektech v do 6 m</t>
  </si>
  <si>
    <t>-1882216724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</si>
  <si>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do 6 m</t>
  </si>
  <si>
    <t>https://podminky.urs.cz/item/CS_URS_2024_01/998763321</t>
  </si>
  <si>
    <t>764</t>
  </si>
  <si>
    <t>Konstrukce klempířské</t>
  </si>
  <si>
    <t>266</t>
  </si>
  <si>
    <t>764002841</t>
  </si>
  <si>
    <t>Demontáž oplechování horních ploch zdí a nadezdívek do suti</t>
  </si>
  <si>
    <t>980502898</t>
  </si>
  <si>
    <t>Demontáž klempířských konstrukcí oplechování horních ploch zdí a nadezdívek do suti</t>
  </si>
  <si>
    <t>https://podminky.urs.cz/item/CS_URS_2024_01/764002841</t>
  </si>
  <si>
    <t>1,45*2+1,2*3+19,2</t>
  </si>
  <si>
    <t>267</t>
  </si>
  <si>
    <t>764002881</t>
  </si>
  <si>
    <t>Demontáž lemování střešních prostupů do suti</t>
  </si>
  <si>
    <t>-756626474</t>
  </si>
  <si>
    <t>Demontáž klempířských konstrukcí lemování střešních prostupů do suti</t>
  </si>
  <si>
    <t>https://podminky.urs.cz/item/CS_URS_2024_01/764002881</t>
  </si>
  <si>
    <t>0,15*4,3*4</t>
  </si>
  <si>
    <t>268</t>
  </si>
  <si>
    <t>764004801</t>
  </si>
  <si>
    <t>Demontáž podokapního žlabu do suti</t>
  </si>
  <si>
    <t>132026385</t>
  </si>
  <si>
    <t>Demontáž klempířských konstrukcí žlabu podokapního do suti</t>
  </si>
  <si>
    <t>https://podminky.urs.cz/item/CS_URS_2024_01/764004801</t>
  </si>
  <si>
    <t>269</t>
  </si>
  <si>
    <t>764004861</t>
  </si>
  <si>
    <t>Demontáž svodu do suti</t>
  </si>
  <si>
    <t>-1912963304</t>
  </si>
  <si>
    <t>Demontáž klempířských konstrukcí svodu do suti</t>
  </si>
  <si>
    <t>https://podminky.urs.cz/item/CS_URS_2024_01/764004861</t>
  </si>
  <si>
    <t>5,5+5,0+4,8</t>
  </si>
  <si>
    <t>270</t>
  </si>
  <si>
    <t>764212634</t>
  </si>
  <si>
    <t>Oplechování štítu závětrnou lištou z Pz s povrchovou úpravou rš 330 mm</t>
  </si>
  <si>
    <t>-754018710</t>
  </si>
  <si>
    <t>Oplechování střešních prvků z pozinkovaného plechu s povrchovou úpravou štítu závětrnou lištou rš 330 mm</t>
  </si>
  <si>
    <t>https://podminky.urs.cz/item/CS_URS_2024_01/764212634</t>
  </si>
  <si>
    <t>3,4*2</t>
  </si>
  <si>
    <t>271</t>
  </si>
  <si>
    <t>764212662</t>
  </si>
  <si>
    <t>Oplechování rovné okapové hrany z Pz s povrchovou úpravou rš 200 mm</t>
  </si>
  <si>
    <t>1524587699</t>
  </si>
  <si>
    <t>Oplechování střešních prvků z pozinkovaného plechu s povrchovou úpravou okapu střechy rovné okapovým plechem rš 200 mm</t>
  </si>
  <si>
    <t>https://podminky.urs.cz/item/CS_URS_2024_01/764212662</t>
  </si>
  <si>
    <t>272</t>
  </si>
  <si>
    <t>764511602</t>
  </si>
  <si>
    <t>Žlab podokapní půlkruhový z Pz s povrchovou úpravou rš 330 mm</t>
  </si>
  <si>
    <t>1949683318</t>
  </si>
  <si>
    <t>Žlab podokapní z pozinkovaného plechu s povrchovou úpravou včetně háků a čel půlkruhový rš 330 mm</t>
  </si>
  <si>
    <t>https://podminky.urs.cz/item/CS_URS_2024_01/764511602</t>
  </si>
  <si>
    <t>46,45+19,1</t>
  </si>
  <si>
    <t>273</t>
  </si>
  <si>
    <t>764511622</t>
  </si>
  <si>
    <t>Roh nebo kout půlkruhového podokapního žlabu z Pz s povrchovou úpravou rš 330 mm</t>
  </si>
  <si>
    <t>1395702871</t>
  </si>
  <si>
    <t>Žlab podokapní z pozinkovaného plechu s povrchovou úpravou včetně háků a čel roh nebo kout, žlabu půlkruhového rš 330 mm</t>
  </si>
  <si>
    <t>https://podminky.urs.cz/item/CS_URS_2024_01/764511622</t>
  </si>
  <si>
    <t>274</t>
  </si>
  <si>
    <t>764511642</t>
  </si>
  <si>
    <t>Kotlík oválný (trychtýřový) pro podokapní žlaby z Pz s povrchovou úpravou 330/100 mm</t>
  </si>
  <si>
    <t>2038262285</t>
  </si>
  <si>
    <t>Žlab podokapní z pozinkovaného plechu s povrchovou úpravou včetně háků a čel kotlík oválný (trychtýřový), rš žlabu/průměr svodu 330/100 mm</t>
  </si>
  <si>
    <t>https://podminky.urs.cz/item/CS_URS_2024_01/764511642</t>
  </si>
  <si>
    <t>275</t>
  </si>
  <si>
    <t>764518622</t>
  </si>
  <si>
    <t>Svody kruhové včetně objímek, kolen, odskoků z Pz s povrchovou úpravou průměru 100 mm</t>
  </si>
  <si>
    <t>510101060</t>
  </si>
  <si>
    <t>Svod z pozinkovaného plechu s upraveným povrchem včetně objímek, kolen a odskoků kruhový, průměru 100 mm</t>
  </si>
  <si>
    <t>https://podminky.urs.cz/item/CS_URS_2024_01/764518622</t>
  </si>
  <si>
    <t>4,5*2+5,5*3</t>
  </si>
  <si>
    <t>276</t>
  </si>
  <si>
    <t>998764111</t>
  </si>
  <si>
    <t>Přesun hmot tonážní pro konstrukce klempířské s omezením mechanizace v objektech v do 6 m</t>
  </si>
  <si>
    <t>-1920838427</t>
  </si>
  <si>
    <t>Přesun hmot pro konstrukce klempířské stanovený z hmotnosti přesunovaného materiálu vodorovná dopravní vzdálenost do 50 m s omezením mechanizace v objektech výšky do 6 m</t>
  </si>
  <si>
    <t>https://podminky.urs.cz/item/CS_URS_2024_01/998764111</t>
  </si>
  <si>
    <t>766</t>
  </si>
  <si>
    <t>Konstrukce truhlářské</t>
  </si>
  <si>
    <t>277</t>
  </si>
  <si>
    <t>766660001</t>
  </si>
  <si>
    <t>Montáž dveřních křídel otvíravých jednokřídlových š do 0,8 m do ocelové zárubně</t>
  </si>
  <si>
    <t>1986788370</t>
  </si>
  <si>
    <t>Montáž dveřních křídel dřevěných nebo plastových otevíravých do ocelové zárubně povrchově upravených jednokřídlových, šířky do 800 mm</t>
  </si>
  <si>
    <t>https://podminky.urs.cz/item/CS_URS_2024_01/766660001</t>
  </si>
  <si>
    <t>278</t>
  </si>
  <si>
    <t>61162085</t>
  </si>
  <si>
    <t>dveře jednokřídlé dřevotřískové povrch laminátový plné 700x1970-2100mm</t>
  </si>
  <si>
    <t>1548794845</t>
  </si>
  <si>
    <t>279</t>
  </si>
  <si>
    <t>61162086</t>
  </si>
  <si>
    <t>dveře jednokřídlé dřevotřískové povrch laminátový plné 800x1970-2100mm</t>
  </si>
  <si>
    <t>-865391672</t>
  </si>
  <si>
    <t>280</t>
  </si>
  <si>
    <t>766660022</t>
  </si>
  <si>
    <t>Montáž dveřních křídel otvíravých jednokřídlových š přes 0,8 m požárních do ocelové zárubně</t>
  </si>
  <si>
    <t>-1785825673</t>
  </si>
  <si>
    <t>Montáž dveřních křídel dřevěných nebo plastových otevíravých do ocelové zárubně protipožárních jednokřídlových, šířky přes 800 mm</t>
  </si>
  <si>
    <t>https://podminky.urs.cz/item/CS_URS_2024_01/766660022</t>
  </si>
  <si>
    <t>281</t>
  </si>
  <si>
    <t>61165314</t>
  </si>
  <si>
    <t>dveře jednokřídlé dřevotřískové protipožární EI (EW) 30 D3 povrch laminátový plné 900x1970-2100mm</t>
  </si>
  <si>
    <t>939863</t>
  </si>
  <si>
    <t>282</t>
  </si>
  <si>
    <t>766660728</t>
  </si>
  <si>
    <t>Montáž dveřního interiérového kování - zámku</t>
  </si>
  <si>
    <t>514279952</t>
  </si>
  <si>
    <t>Montáž dveřních doplňků dveřního kování interiérového zámku</t>
  </si>
  <si>
    <t>https://podminky.urs.cz/item/CS_URS_2024_01/766660728</t>
  </si>
  <si>
    <t>283</t>
  </si>
  <si>
    <t>54924003</t>
  </si>
  <si>
    <t>zámek zadlabací mezipokojový pravý pro WC kování 72x55mm</t>
  </si>
  <si>
    <t>584408651</t>
  </si>
  <si>
    <t>284</t>
  </si>
  <si>
    <t>54924008</t>
  </si>
  <si>
    <t>zámek zadlabací vložkový pravolevý rozteč 90x45mm</t>
  </si>
  <si>
    <t>485627416</t>
  </si>
  <si>
    <t>285</t>
  </si>
  <si>
    <t>766660729</t>
  </si>
  <si>
    <t>Montáž dveřního interiérového kování - štítku s klikou</t>
  </si>
  <si>
    <t>690468324</t>
  </si>
  <si>
    <t>Montáž dveřních doplňků dveřního kování interiérového štítku s klikou</t>
  </si>
  <si>
    <t>https://podminky.urs.cz/item/CS_URS_2024_01/766660729</t>
  </si>
  <si>
    <t>286</t>
  </si>
  <si>
    <t>54914123</t>
  </si>
  <si>
    <t>kování rozetové klika/klika</t>
  </si>
  <si>
    <t>-108744075</t>
  </si>
  <si>
    <t>287</t>
  </si>
  <si>
    <t>766660730</t>
  </si>
  <si>
    <t>Montáž dveřního interiérového kování - WC kliky se zámkem</t>
  </si>
  <si>
    <t>538761833</t>
  </si>
  <si>
    <t>Montáž dveřních doplňků dveřního kování interiérového WC kliky se zámkem</t>
  </si>
  <si>
    <t>https://podminky.urs.cz/item/CS_URS_2024_01/766660730</t>
  </si>
  <si>
    <t>288</t>
  </si>
  <si>
    <t>54914128</t>
  </si>
  <si>
    <t>kování rozetové spodní pro WC</t>
  </si>
  <si>
    <t>535449124</t>
  </si>
  <si>
    <t>289</t>
  </si>
  <si>
    <t>766694116</t>
  </si>
  <si>
    <t>Montáž parapetních desek dřevěných nebo plastových š do 30 cm</t>
  </si>
  <si>
    <t>518796874</t>
  </si>
  <si>
    <t>Montáž ostatních truhlářských konstrukcí parapetních desek dřevěných nebo plastových šířky do 300 mm</t>
  </si>
  <si>
    <t>https://podminky.urs.cz/item/CS_URS_2024_01/766694116</t>
  </si>
  <si>
    <t>1,2*(3+10)+0,9</t>
  </si>
  <si>
    <t>290</t>
  </si>
  <si>
    <t>60794103</t>
  </si>
  <si>
    <t>parapet dřevotřískový vnitřní povrch laminátový š 300mm</t>
  </si>
  <si>
    <t>-1842255601</t>
  </si>
  <si>
    <t>291</t>
  </si>
  <si>
    <t>60794121</t>
  </si>
  <si>
    <t>koncovka PVC k parapetním dřevotřískovým deskám 600mm</t>
  </si>
  <si>
    <t>1979166622</t>
  </si>
  <si>
    <t>292</t>
  </si>
  <si>
    <t>998766111</t>
  </si>
  <si>
    <t>Přesun hmot tonážní pro kce truhlářské s omezením mechanizace v objektech v do 6 m</t>
  </si>
  <si>
    <t>134237051</t>
  </si>
  <si>
    <t>Přesun hmot pro konstrukce truhlářské stanovený z hmotnosti přesunovaného materiálu vodorovná dopravní vzdálenost do 50 m s omezením mechanizace v objektech výšky do 6 m</t>
  </si>
  <si>
    <t>https://podminky.urs.cz/item/CS_URS_2024_01/998766111</t>
  </si>
  <si>
    <t>767</t>
  </si>
  <si>
    <t>Konstrukce zámečnické</t>
  </si>
  <si>
    <t>293</t>
  </si>
  <si>
    <t>767161114</t>
  </si>
  <si>
    <t>Montáž zábradlí rovného z trubek do zdi hm přes 20 do 30 kg</t>
  </si>
  <si>
    <t>1877659299</t>
  </si>
  <si>
    <t>Montáž zábradlí rovného z trubek nebo tenkostěnných profilů do zdiva, hmotnosti 1 m zábradlí přes 20 do 30 kg</t>
  </si>
  <si>
    <t>https://podminky.urs.cz/item/CS_URS_2024_01/767161114</t>
  </si>
  <si>
    <t>Zábradlí po obvodě terasy</t>
  </si>
  <si>
    <t>6,1+2,6</t>
  </si>
  <si>
    <t>u rampy</t>
  </si>
  <si>
    <t>8,0</t>
  </si>
  <si>
    <t>294</t>
  </si>
  <si>
    <t>RMAT0006</t>
  </si>
  <si>
    <t>zábradlí ocelové z nosných profilů JÄKL nebo TR a svislou tyčovou výplní vč.povrchové úpravy</t>
  </si>
  <si>
    <t>-1270812748</t>
  </si>
  <si>
    <t>295</t>
  </si>
  <si>
    <t>767165111</t>
  </si>
  <si>
    <t>Montáž zábradlí rovného madla z trubek nebo tenkostěnných profilů šroubovaného</t>
  </si>
  <si>
    <t>797285837</t>
  </si>
  <si>
    <t>Montáž zábradlí rovného madel z trubek nebo tenkostěnných profilů šroubováním</t>
  </si>
  <si>
    <t>https://podminky.urs.cz/item/CS_URS_2024_01/767165111</t>
  </si>
  <si>
    <t>296</t>
  </si>
  <si>
    <t>RMAT0007</t>
  </si>
  <si>
    <t>madlo na rampě ocelové z nosných profilů JÄKL nebo TR vč.povrchové úpravy</t>
  </si>
  <si>
    <t>119632950</t>
  </si>
  <si>
    <t>297</t>
  </si>
  <si>
    <t>767391113</t>
  </si>
  <si>
    <t>Montáž krytiny z tvarovaných plechů přistřelením</t>
  </si>
  <si>
    <t>-1062074430</t>
  </si>
  <si>
    <t>Montáž krytiny z tvarovaných plechů trapézových nebo vlnitých, uchycených přistřelením</t>
  </si>
  <si>
    <t>https://podminky.urs.cz/item/CS_URS_2024_01/767391113</t>
  </si>
  <si>
    <t>298</t>
  </si>
  <si>
    <t>1548514R</t>
  </si>
  <si>
    <t>plech trapézový 20/130/1040 PE tl 0,6mm</t>
  </si>
  <si>
    <t>889660375</t>
  </si>
  <si>
    <t>64,77*1,2 'Přepočtené koeficientem množství</t>
  </si>
  <si>
    <t>299</t>
  </si>
  <si>
    <t>767531121</t>
  </si>
  <si>
    <t>Osazení zapuštěného rámu z L profilů k čisticím rohožím</t>
  </si>
  <si>
    <t>-1243867196</t>
  </si>
  <si>
    <t>Montáž vstupních čisticích zón z rohoží osazení rámu mosazného nebo hliníkového zapuštěného z L profilů</t>
  </si>
  <si>
    <t>https://podminky.urs.cz/item/CS_URS_2024_01/767531121</t>
  </si>
  <si>
    <t>5,1*2+2,1*2</t>
  </si>
  <si>
    <t>300</t>
  </si>
  <si>
    <t>69752160</t>
  </si>
  <si>
    <t>rám pro zapuštění profil L-30/30 25/25 20/30 15/30-Al</t>
  </si>
  <si>
    <t>-280290089</t>
  </si>
  <si>
    <t>14,4*1,1 'Přepočtené koeficientem množství</t>
  </si>
  <si>
    <t>301</t>
  </si>
  <si>
    <t>767531215</t>
  </si>
  <si>
    <t>Montáž vstupních kovových nebo plastových rohoží čisticích zón plochy přes 2 m2</t>
  </si>
  <si>
    <t>1860875432</t>
  </si>
  <si>
    <t>Montáž vstupních čisticích zón z rohoží kovových nebo plastových plochy přes 2 m2</t>
  </si>
  <si>
    <t>https://podminky.urs.cz/item/CS_URS_2024_01/767531215</t>
  </si>
  <si>
    <t>5,1*2,1</t>
  </si>
  <si>
    <t>302</t>
  </si>
  <si>
    <t>RMAT0005</t>
  </si>
  <si>
    <t>rohož z dlaždic kombinující gumovou voštinu a PP nebo PA koberce v 12 mm</t>
  </si>
  <si>
    <t>-1280143238</t>
  </si>
  <si>
    <t>10,71*1,1 'Přepočtené koeficientem množství</t>
  </si>
  <si>
    <t>303</t>
  </si>
  <si>
    <t>767620242</t>
  </si>
  <si>
    <t>Montáž oken kovových s izolačními dvojskly otevíravých do panelů nebo ocelové konstrukce plochy přes 0,6 do 1,5 m2</t>
  </si>
  <si>
    <t>-1044179612</t>
  </si>
  <si>
    <t>Montáž oken s izolačními skly z hliníkových nebo ocelových profilů na polyuretanovou pěnu s dvojskly otevíravých do celostěnových panelů nebo ocelové konstrukce, plochy přes 0,6 do 1,5 m2</t>
  </si>
  <si>
    <t>https://podminky.urs.cz/item/CS_URS_2024_01/767620242</t>
  </si>
  <si>
    <t>1,2*0,6*(4+11)</t>
  </si>
  <si>
    <t>304</t>
  </si>
  <si>
    <t>55341011</t>
  </si>
  <si>
    <t>okno Al otevíravé/sklopné trojsklo přes plochu 1m2 do v 1,5m</t>
  </si>
  <si>
    <t>-1513290563</t>
  </si>
  <si>
    <t>Poznámka k položce:_x000d_
okna osazená v panelech zasklená trojskly budou mít součinitel_x000d_
prostupu tepla Uw &lt;= 0,80 W/m2K.</t>
  </si>
  <si>
    <t>10,8*1,05 'Přepočtené koeficientem množství</t>
  </si>
  <si>
    <t>305</t>
  </si>
  <si>
    <t>767620252</t>
  </si>
  <si>
    <t>Montáž oken kovových s izolačními dvojskly otevíravých do zdiva plochy přes 0,6 do 1,5 m2</t>
  </si>
  <si>
    <t>-1820325618</t>
  </si>
  <si>
    <t>Montáž oken s izolačními skly z hliníkových nebo ocelových profilů na polyuretanovou pěnu s dvojskly otevíravých do zdiva, plochy přes 0,6 do 1,5 m2</t>
  </si>
  <si>
    <t>https://podminky.urs.cz/item/CS_URS_2024_01/767620252</t>
  </si>
  <si>
    <t>1,2*1,05*(3+10)</t>
  </si>
  <si>
    <t>0,9*1,05</t>
  </si>
  <si>
    <t>306</t>
  </si>
  <si>
    <t>553410R</t>
  </si>
  <si>
    <t>okno Al otevíravé/sklopné dvojsklo přes plochu 1m2 do v 1,5m - EI30</t>
  </si>
  <si>
    <t>-431480351</t>
  </si>
  <si>
    <t>17,325*1,05 'Přepočtené koeficientem množství</t>
  </si>
  <si>
    <t>307</t>
  </si>
  <si>
    <t>767640224</t>
  </si>
  <si>
    <t>Montáž dveří ocelových nebo hliníkových vchodových dvoukřídlových s pevným bočním dílem a nadsvětlíkem</t>
  </si>
  <si>
    <t>697681311</t>
  </si>
  <si>
    <t>Montáž dveří ocelových nebo hliníkových vchodových dvoukřídlové s pevným bočním dílem a nadsvětlíkem</t>
  </si>
  <si>
    <t>https://podminky.urs.cz/item/CS_URS_2024_01/767640224</t>
  </si>
  <si>
    <t>308</t>
  </si>
  <si>
    <t>5534133R</t>
  </si>
  <si>
    <t xml:space="preserve">dveře dvoukřídlé Al prosklené </t>
  </si>
  <si>
    <t>-208888251</t>
  </si>
  <si>
    <t>dveře dvoukřídlé Al prosklené max rozměru otvoru 4,84m2</t>
  </si>
  <si>
    <t xml:space="preserve">Poznámka k položce:_x000d_
prosklené vstupní stěny  Ud &lt;= 1,20 W/m2K.</t>
  </si>
  <si>
    <t>2,7*3,22*2</t>
  </si>
  <si>
    <t>309</t>
  </si>
  <si>
    <t>767646523</t>
  </si>
  <si>
    <t>Montáž dveří protipožárního uzávěru dvoukřídlového v přes 2200 do 2400 mm</t>
  </si>
  <si>
    <t>-181295916</t>
  </si>
  <si>
    <t>Montáž dveří ocelových nebo hliníkových protipožárních uzávěrů dvoukřídlových, výšky přes 2200 do 2400 mm</t>
  </si>
  <si>
    <t>https://podminky.urs.cz/item/CS_URS_2024_01/767646523</t>
  </si>
  <si>
    <t>310</t>
  </si>
  <si>
    <t>5534134R</t>
  </si>
  <si>
    <t xml:space="preserve">dveře dvoukřídlé Al prosklené  protipožární EI15 DP3</t>
  </si>
  <si>
    <t>-1749198990</t>
  </si>
  <si>
    <t>2,75*3,05*2</t>
  </si>
  <si>
    <t>2,4*3,2</t>
  </si>
  <si>
    <t>311</t>
  </si>
  <si>
    <t>767649191</t>
  </si>
  <si>
    <t>Montáž dveřního hydraulického samozavírače</t>
  </si>
  <si>
    <t>-229154503</t>
  </si>
  <si>
    <t>Montáž dveří ocelových nebo hliníkových doplňků dveří samozavírače hydraulického</t>
  </si>
  <si>
    <t>https://podminky.urs.cz/item/CS_URS_2024_01/767649191</t>
  </si>
  <si>
    <t>312</t>
  </si>
  <si>
    <t>54917250</t>
  </si>
  <si>
    <t>samozavírač dveří hydraulický</t>
  </si>
  <si>
    <t>1421014616</t>
  </si>
  <si>
    <t>313</t>
  </si>
  <si>
    <t>767649198</t>
  </si>
  <si>
    <t>Montáž panikového kování dveří dvoukřídlých</t>
  </si>
  <si>
    <t>-137163537</t>
  </si>
  <si>
    <t>Montáž dveří ocelových nebo hliníkových doplňků dveří panikového kování dveří dvoukřídlých</t>
  </si>
  <si>
    <t>https://podminky.urs.cz/item/CS_URS_2024_01/767649198</t>
  </si>
  <si>
    <t>314</t>
  </si>
  <si>
    <t>54914136</t>
  </si>
  <si>
    <t>kování panikové madlo/klika</t>
  </si>
  <si>
    <t>250938000</t>
  </si>
  <si>
    <t>3*2 'Přepočtené koeficientem množství</t>
  </si>
  <si>
    <t>315</t>
  </si>
  <si>
    <t>RMAT0002</t>
  </si>
  <si>
    <t>koordinátor zavírání</t>
  </si>
  <si>
    <t>-1275881654</t>
  </si>
  <si>
    <t>316</t>
  </si>
  <si>
    <t>767995114</t>
  </si>
  <si>
    <t>Montáž atypických zámečnických konstrukcí hm přes 20 do 50 kg</t>
  </si>
  <si>
    <t>kg</t>
  </si>
  <si>
    <t>274528477</t>
  </si>
  <si>
    <t>Montáž ostatních atypických zámečnických konstrukcí hmotnosti přes 20 do 50 kg</t>
  </si>
  <si>
    <t>https://podminky.urs.cz/item/CS_URS_2024_01/767995114</t>
  </si>
  <si>
    <t>ztužení parapetů, ostění a nadpraží ocelovými U</t>
  </si>
  <si>
    <t>tl. ~3 mm.</t>
  </si>
  <si>
    <t>(0,1*2+0,24)*(1,2*2+0,6*2)*15*23,55</t>
  </si>
  <si>
    <t>317</t>
  </si>
  <si>
    <t>RMAT0004</t>
  </si>
  <si>
    <t>atypická zámečnická konstrukce - výroba+dodávka</t>
  </si>
  <si>
    <t>1797304469</t>
  </si>
  <si>
    <t>318</t>
  </si>
  <si>
    <t>767995115</t>
  </si>
  <si>
    <t>Montáž atypických zámečnických konstrukcí hm přes 50 do 100 kg</t>
  </si>
  <si>
    <t>-1076503956</t>
  </si>
  <si>
    <t>Montáž ostatních atypických zámečnických konstrukcí hmotnosti přes 50 do 100 kg</t>
  </si>
  <si>
    <t>https://podminky.urs.cz/item/CS_URS_2024_01/767995115</t>
  </si>
  <si>
    <t>L profily u stropní desky</t>
  </si>
  <si>
    <t>(4,3*2+1,2*2)*4*6,38</t>
  </si>
  <si>
    <t>319</t>
  </si>
  <si>
    <t>13010428</t>
  </si>
  <si>
    <t>úhelník ocelový rovnostranný jakost S235JR (11 375) 70x70x6mm</t>
  </si>
  <si>
    <t>-1309678149</t>
  </si>
  <si>
    <t>280,720/1000</t>
  </si>
  <si>
    <t>0,281*1,1 'Přepočtené koeficientem množství</t>
  </si>
  <si>
    <t>320</t>
  </si>
  <si>
    <t>430402392</t>
  </si>
  <si>
    <t>rám pod VZT</t>
  </si>
  <si>
    <t xml:space="preserve"> UE 120</t>
  </si>
  <si>
    <t>(2,65*2+1,7*2)*10,4</t>
  </si>
  <si>
    <t>321</t>
  </si>
  <si>
    <t>RMAT0008</t>
  </si>
  <si>
    <t xml:space="preserve">atypická zámečnická konstrukce vč.povrchové úpravy  výroba+dodávka</t>
  </si>
  <si>
    <t>-749602491</t>
  </si>
  <si>
    <t>90,48*1,05 'Přepočtené koeficientem množství</t>
  </si>
  <si>
    <t>322</t>
  </si>
  <si>
    <t>767995117</t>
  </si>
  <si>
    <t>Montáž atypických zámečnických konstrukcí hm přes 250 do 500 kg</t>
  </si>
  <si>
    <t>-1747300181</t>
  </si>
  <si>
    <t>Montáž ostatních atypických zámečnických konstrukcí hmotnosti přes 250 do 500 kg</t>
  </si>
  <si>
    <t>https://podminky.urs.cz/item/CS_URS_2024_01/767995117</t>
  </si>
  <si>
    <t>ocelová konstrukce terasy</t>
  </si>
  <si>
    <t>JAKL 150/4 - sloupky</t>
  </si>
  <si>
    <t>4,16*4*17,464</t>
  </si>
  <si>
    <t>zavětrování - pásky JAKL 50/2 - 1,0 m</t>
  </si>
  <si>
    <t>1,0*6*3,02</t>
  </si>
  <si>
    <t>zavětrování - JAKL 80/2</t>
  </si>
  <si>
    <t>19,05*4,673</t>
  </si>
  <si>
    <t>okapová vaznice U120</t>
  </si>
  <si>
    <t>19,05*13,4</t>
  </si>
  <si>
    <t>vaznice U120/60/4</t>
  </si>
  <si>
    <t>8*19,05*(0,12+0,06*2)*31,4</t>
  </si>
  <si>
    <t>průvlak JAKL 100/150/4</t>
  </si>
  <si>
    <t>3,35*4*14,454</t>
  </si>
  <si>
    <t>prořez a spoj.materiál 5%</t>
  </si>
  <si>
    <t>1995,182*0,05</t>
  </si>
  <si>
    <t>323</t>
  </si>
  <si>
    <t>RMAT0003</t>
  </si>
  <si>
    <t>atypická zámečnická konstrukce včetně povrchové úpravy dle PD - výroba+dodávka</t>
  </si>
  <si>
    <t>-1583212907</t>
  </si>
  <si>
    <t>Poznámka k položce:_x000d_
Část ocelové konstrukce v půdě musí být chráněna proti prostředí se_x000d_
stupněm korozní agresivity Im3, nadzemní část C3 /dle ČSN EN ISO 12944-2:_x000d_
Nátěrové hmoty – Protikorozní ochrana ocelových konstrukcí ochrannými_x000d_
nátěrovými systémy – Část 2: Klasifikace vnějšího prostředí/. Nad ú. t._x000d_
kromě ochrany proti korozi musí nátěrové souvrství zajišťovat i požadovanou_x000d_
požární odolnost – viz. samostatná část D.1.3 Požárně bezpečnostní řešení a_x000d_
barevnost.</t>
  </si>
  <si>
    <t>324</t>
  </si>
  <si>
    <t>998767111</t>
  </si>
  <si>
    <t>Přesun hmot tonážní pro zámečnické konstrukce s omezením mechanizace v objektech v do 6 m</t>
  </si>
  <si>
    <t>-862171150</t>
  </si>
  <si>
    <t>Přesun hmot pro zámečnické konstrukce stanovený z hmotnosti přesunovaného materiálu vodorovná dopravní vzdálenost do 50 m s omezením mechanizace v objektech výšky do 6 m</t>
  </si>
  <si>
    <t>https://podminky.urs.cz/item/CS_URS_2024_01/998767111</t>
  </si>
  <si>
    <t>771</t>
  </si>
  <si>
    <t>Podlahy z dlaždic</t>
  </si>
  <si>
    <t>325</t>
  </si>
  <si>
    <t>771111011</t>
  </si>
  <si>
    <t>Vysátí podkladu před pokládkou dlažby</t>
  </si>
  <si>
    <t>1787549552</t>
  </si>
  <si>
    <t>Příprava podkladu před provedením dlažby vysátí podlah</t>
  </si>
  <si>
    <t>https://podminky.urs.cz/item/CS_URS_2024_01/771111011</t>
  </si>
  <si>
    <t>sociálky</t>
  </si>
  <si>
    <t>8,400</t>
  </si>
  <si>
    <t>326</t>
  </si>
  <si>
    <t>771121011</t>
  </si>
  <si>
    <t>Nátěr penetrační na podlahu</t>
  </si>
  <si>
    <t>171348816</t>
  </si>
  <si>
    <t>Příprava podkladu před provedením dlažby nátěr penetrační na podlahu</t>
  </si>
  <si>
    <t>https://podminky.urs.cz/item/CS_URS_2024_01/771121011</t>
  </si>
  <si>
    <t>327</t>
  </si>
  <si>
    <t>771151022</t>
  </si>
  <si>
    <t>Samonivelační stěrka podlah pevnosti 30 MPa tl přes 3 do 5 mm</t>
  </si>
  <si>
    <t>-1159221227</t>
  </si>
  <si>
    <t>Příprava podkladu před provedením dlažby samonivelační stěrka min.pevnosti 30 MPa, tloušťky přes 3 do 5 mm</t>
  </si>
  <si>
    <t>https://podminky.urs.cz/item/CS_URS_2024_01/771151022</t>
  </si>
  <si>
    <t>328</t>
  </si>
  <si>
    <t>771151024</t>
  </si>
  <si>
    <t>Samonivelační stěrka podlah pevnosti 30 MPa tl přes 8 do 10 mm</t>
  </si>
  <si>
    <t>-810948653</t>
  </si>
  <si>
    <t>Příprava podkladu před provedením dlažby samonivelační stěrka min.pevnosti 30 MPa, tloušťky přes 8 do 10 mm</t>
  </si>
  <si>
    <t>https://podminky.urs.cz/item/CS_URS_2024_01/771151024</t>
  </si>
  <si>
    <t>329</t>
  </si>
  <si>
    <t>771161021</t>
  </si>
  <si>
    <t>Montáž profilu ukončujícího pro plynulý přechod (dlažby s kobercem apod.)</t>
  </si>
  <si>
    <t>-1584440456</t>
  </si>
  <si>
    <t>Příprava podkladu před provedením dlažby montáž profilu ukončujícího profilu pro plynulý přechod (dlažba-koberec apod.)</t>
  </si>
  <si>
    <t>https://podminky.urs.cz/item/CS_URS_2024_01/771161021</t>
  </si>
  <si>
    <t>2,4+5,7</t>
  </si>
  <si>
    <t>330</t>
  </si>
  <si>
    <t>59054101</t>
  </si>
  <si>
    <t>profil přechodový Al s pohyblivým ramenem 10x20mm</t>
  </si>
  <si>
    <t>-1115555348</t>
  </si>
  <si>
    <t>8,1*1,1 'Přepočtené koeficientem množství</t>
  </si>
  <si>
    <t>331</t>
  </si>
  <si>
    <t>771574479</t>
  </si>
  <si>
    <t>Montáž podlah keramických pro mechanické zatížení lepených cementovým flexibilním lepidlem přes 22 do 25 ks/m2</t>
  </si>
  <si>
    <t>460130696</t>
  </si>
  <si>
    <t>Montáž podlah z dlaždic keramických lepených cementovým flexibilním lepidlem pro vysoké mechanické zatížení, tloušťky přes 10 mm přes 22 do 25 ks/m2</t>
  </si>
  <si>
    <t>https://podminky.urs.cz/item/CS_URS_2024_01/771574479</t>
  </si>
  <si>
    <t>nové sociálky</t>
  </si>
  <si>
    <t>332</t>
  </si>
  <si>
    <t>59761171</t>
  </si>
  <si>
    <t>dlažba keramická slinutá mrazuvzdorná R10/A povrch hladký/matný tl do 10mm přes 22 do 25ks/m2</t>
  </si>
  <si>
    <t>2121731420</t>
  </si>
  <si>
    <t>8,4*1,2 'Přepočtené koeficientem množství</t>
  </si>
  <si>
    <t>333</t>
  </si>
  <si>
    <t>771577211</t>
  </si>
  <si>
    <t>Příplatek k montáži podlah keramických lepených cementovým flexibilním lepidlem za plochu do 5 m2</t>
  </si>
  <si>
    <t>-976446661</t>
  </si>
  <si>
    <t>Montáž podlah z dlaždic keramických lepených cementovým flexibilním lepidlem Příplatek k cenám za plochu do 5 m2 jednotlivě</t>
  </si>
  <si>
    <t>https://podminky.urs.cz/item/CS_URS_2024_01/771577211</t>
  </si>
  <si>
    <t>334</t>
  </si>
  <si>
    <t>771591112</t>
  </si>
  <si>
    <t>Izolace pod dlažbu nátěrem nebo stěrkou ve dvou vrstvách</t>
  </si>
  <si>
    <t>-385297873</t>
  </si>
  <si>
    <t>Izolace podlahy pod dlažbu nátěrem nebo stěrkou ve dvou vrstvách</t>
  </si>
  <si>
    <t>https://podminky.urs.cz/item/CS_URS_2024_01/771591112</t>
  </si>
  <si>
    <t>3,15*43,0+0,3*43</t>
  </si>
  <si>
    <t>8,4+17,2*0,2</t>
  </si>
  <si>
    <t>335</t>
  </si>
  <si>
    <t>771591115</t>
  </si>
  <si>
    <t>Podlahy spárování silikonem</t>
  </si>
  <si>
    <t>-1025671933</t>
  </si>
  <si>
    <t>Podlahy - dokončovací práce spárování silikonem</t>
  </si>
  <si>
    <t>https://podminky.urs.cz/item/CS_URS_2024_01/771591115</t>
  </si>
  <si>
    <t>(1,7*2+2,15*2)</t>
  </si>
  <si>
    <t>(0,925*2+1,125*2+1,35*4)</t>
  </si>
  <si>
    <t>336</t>
  </si>
  <si>
    <t>771591264</t>
  </si>
  <si>
    <t>Izolace těsnícími pásy mezi podlahou a stěnou</t>
  </si>
  <si>
    <t>1942202591</t>
  </si>
  <si>
    <t>Izolace podlahy pod dlažbu těsnícími izolačními pásy mezi podlahou a stěnu</t>
  </si>
  <si>
    <t>https://podminky.urs.cz/item/CS_URS_2024_01/771591264</t>
  </si>
  <si>
    <t>(3,15*2+2*43,0-5,7*2-2,4)</t>
  </si>
  <si>
    <t>20,1</t>
  </si>
  <si>
    <t>17,2</t>
  </si>
  <si>
    <t>337</t>
  </si>
  <si>
    <t>771592011</t>
  </si>
  <si>
    <t>Čištění vnitřních ploch podlah nebo schodišť po položení dlažby chemickými prostředky</t>
  </si>
  <si>
    <t>-1074299558</t>
  </si>
  <si>
    <t>Čištění vnitřních ploch po položení dlažby podlah nebo schodišť chemickými prostředky</t>
  </si>
  <si>
    <t>https://podminky.urs.cz/item/CS_URS_2024_01/771592011</t>
  </si>
  <si>
    <t>338</t>
  </si>
  <si>
    <t>998771111</t>
  </si>
  <si>
    <t>Přesun hmot tonážní pro podlahy z dlaždic s omezením mechanizace v objektech v do 6 m</t>
  </si>
  <si>
    <t>-184002363</t>
  </si>
  <si>
    <t>Přesun hmot pro podlahy z dlaždic stanovený z hmotnosti přesunovaného materiálu vodorovná dopravní vzdálenost do 50 m s omezením mechanizace v objektech výšky do 6 m</t>
  </si>
  <si>
    <t>https://podminky.urs.cz/item/CS_URS_2024_01/998771111</t>
  </si>
  <si>
    <t>772</t>
  </si>
  <si>
    <t>Podlahy z kamene</t>
  </si>
  <si>
    <t>339</t>
  </si>
  <si>
    <t>772522811</t>
  </si>
  <si>
    <t>Demontáž dlažby z kamene do suti z tvrdých kamenů kladených do malty</t>
  </si>
  <si>
    <t>-1004614461</t>
  </si>
  <si>
    <t>https://podminky.urs.cz/item/CS_URS_2024_01/772522811</t>
  </si>
  <si>
    <t>3,23*43,0-6,3*0,43</t>
  </si>
  <si>
    <t>777</t>
  </si>
  <si>
    <t>Podlahy lité</t>
  </si>
  <si>
    <t>340</t>
  </si>
  <si>
    <t>777111111</t>
  </si>
  <si>
    <t>Vysátí podkladu před provedením lité podlahy</t>
  </si>
  <si>
    <t>-2002674503</t>
  </si>
  <si>
    <t>Příprava podkladu před provedením litých podlah vysátí</t>
  </si>
  <si>
    <t>https://podminky.urs.cz/item/CS_URS_2024_01/777111111</t>
  </si>
  <si>
    <t>341</t>
  </si>
  <si>
    <t>777131111</t>
  </si>
  <si>
    <t>Penetrační epoxidový nátěr podlahy plněný pískem</t>
  </si>
  <si>
    <t>-1554915352</t>
  </si>
  <si>
    <t>Penetrační nátěr podlahy epoxidový předem plněný pískem</t>
  </si>
  <si>
    <t>https://podminky.urs.cz/item/CS_URS_2024_01/777131111</t>
  </si>
  <si>
    <t>342</t>
  </si>
  <si>
    <t>777511103</t>
  </si>
  <si>
    <t>Krycí epoxidová stěrka tloušťky přes 1 do 2 mm dekorativní lité podlahy</t>
  </si>
  <si>
    <t>1922337064</t>
  </si>
  <si>
    <t>Krycí stěrka dekorativní epoxidová, tloušťky přes 1 do 2 mm</t>
  </si>
  <si>
    <t>https://podminky.urs.cz/item/CS_URS_2024_01/777511103</t>
  </si>
  <si>
    <t>0,1*(3,15*2+2*43,0-5,7*2-2,4)</t>
  </si>
  <si>
    <t>0,1*20,1</t>
  </si>
  <si>
    <t>343</t>
  </si>
  <si>
    <t>777511107</t>
  </si>
  <si>
    <t>Protiskluzná úprava prosyp krycí stěrky lité podlahy pískem</t>
  </si>
  <si>
    <t>548633296</t>
  </si>
  <si>
    <t>Krycí stěrka dekorativní polyuretanová, tloušťky protiskluzná úprava prosyp pískem</t>
  </si>
  <si>
    <t>https://podminky.urs.cz/item/CS_URS_2024_01/777511107</t>
  </si>
  <si>
    <t>344</t>
  </si>
  <si>
    <t>777511181</t>
  </si>
  <si>
    <t>Příplatek k cenám krycí stěrky za zvýšenou pracnost provádění podlahových soklíků</t>
  </si>
  <si>
    <t>-1214856631</t>
  </si>
  <si>
    <t>Krycí stěrka Příplatek k cenám za zvýšenou pracnost provádění soklíků na svislé ploše podlahových</t>
  </si>
  <si>
    <t>https://podminky.urs.cz/item/CS_URS_2024_01/777511181</t>
  </si>
  <si>
    <t>345</t>
  </si>
  <si>
    <t>998777111</t>
  </si>
  <si>
    <t>Přesun hmot tonážní pro podlahy lité s omezením mechanizace v objektech v do 6 m</t>
  </si>
  <si>
    <t>1930926731</t>
  </si>
  <si>
    <t>Přesun hmot pro podlahy lité stanovený z hmotnosti přesunovaného materiálu vodorovná dopravní vzdálenost do 50 m s omezením mechanizace v objektech výšky do 6 m</t>
  </si>
  <si>
    <t>https://podminky.urs.cz/item/CS_URS_2024_01/998777111</t>
  </si>
  <si>
    <t>781</t>
  </si>
  <si>
    <t>Dokončovací práce - obklady</t>
  </si>
  <si>
    <t>346</t>
  </si>
  <si>
    <t>781111011</t>
  </si>
  <si>
    <t>Ometení (oprášení) stěny při přípravě podkladu</t>
  </si>
  <si>
    <t>-481015488</t>
  </si>
  <si>
    <t>Příprava podkladu před provedením obkladu oprášení (ometení) stěny</t>
  </si>
  <si>
    <t>https://podminky.urs.cz/item/CS_URS_2024_01/781111011</t>
  </si>
  <si>
    <t>347</t>
  </si>
  <si>
    <t>781121011</t>
  </si>
  <si>
    <t>Nátěr penetrační na stěnu</t>
  </si>
  <si>
    <t>1553680785</t>
  </si>
  <si>
    <t>Příprava podkladu před provedením obkladu nátěr penetrační na stěnu</t>
  </si>
  <si>
    <t>https://podminky.urs.cz/item/CS_URS_2024_01/781121011</t>
  </si>
  <si>
    <t>348</t>
  </si>
  <si>
    <t>781472219</t>
  </si>
  <si>
    <t>Montáž obkladů keramických hladkých lepených cementovým flexibilním lepidlem přes 22 do 25 ks/m2</t>
  </si>
  <si>
    <t>571353047</t>
  </si>
  <si>
    <t>Montáž keramických obkladů stěn lepených cementovým flexibilním lepidlem hladkých přes 22 do 25 ks/m2</t>
  </si>
  <si>
    <t>https://podminky.urs.cz/item/CS_URS_2024_01/781472219</t>
  </si>
  <si>
    <t>1,8*(1,7*2+2,15*2-0,8-0,7*2)</t>
  </si>
  <si>
    <t>1,8*(0,925*2+1,125*2+1,35*4-0,7*2)</t>
  </si>
  <si>
    <t>doplnění obkladů v sociálkách u dozděných oken</t>
  </si>
  <si>
    <t>0,75*1,2*9</t>
  </si>
  <si>
    <t>349</t>
  </si>
  <si>
    <t>59761704</t>
  </si>
  <si>
    <t>obklad keramický nemrazuvzdorný povrch hladký/lesklý tl do 10mm přes 22 do 25ks/m2</t>
  </si>
  <si>
    <t>847073869</t>
  </si>
  <si>
    <t>32,58*1,2 'Přepočtené koeficientem množství</t>
  </si>
  <si>
    <t>350</t>
  </si>
  <si>
    <t>781472291</t>
  </si>
  <si>
    <t>Příplatek k montáži obkladů keramických lepených cementovým flexibilním lepidlem za plochu do 10 m2</t>
  </si>
  <si>
    <t>432179525</t>
  </si>
  <si>
    <t>Montáž keramických obkladů stěn lepených cementovým flexibilním lepidlem Příplatek k cenám za plochu do 10 m2 jednotlivě</t>
  </si>
  <si>
    <t>https://podminky.urs.cz/item/CS_URS_2024_01/781472291</t>
  </si>
  <si>
    <t>351</t>
  </si>
  <si>
    <t>781472292</t>
  </si>
  <si>
    <t>Příplatek k montáži obkladů keramických lepených cementovým flexibilním lepidlem za omezený prostor</t>
  </si>
  <si>
    <t>1739663869</t>
  </si>
  <si>
    <t>Montáž keramických obkladů stěn lepených cementovým flexibilním lepidlem Příplatek k cenám za obklady v omezeném prostoru</t>
  </si>
  <si>
    <t>https://podminky.urs.cz/item/CS_URS_2024_01/781472292</t>
  </si>
  <si>
    <t>352</t>
  </si>
  <si>
    <t>781495115</t>
  </si>
  <si>
    <t>Spárování vnitřních obkladů silikonem</t>
  </si>
  <si>
    <t>1030315770</t>
  </si>
  <si>
    <t>Obklad - dokončující práce ostatní práce spárování silikonem</t>
  </si>
  <si>
    <t>https://podminky.urs.cz/item/CS_URS_2024_01/781495115</t>
  </si>
  <si>
    <t>1,8*(4+4+5)</t>
  </si>
  <si>
    <t>353</t>
  </si>
  <si>
    <t>781495141</t>
  </si>
  <si>
    <t>Průnik obkladem kruhový do DN 30</t>
  </si>
  <si>
    <t>-1265448296</t>
  </si>
  <si>
    <t>Obklad - dokončující práce průnik obkladem kruhový, bez izolace do DN 30</t>
  </si>
  <si>
    <t>https://podminky.urs.cz/item/CS_URS_2024_01/781495141</t>
  </si>
  <si>
    <t>354</t>
  </si>
  <si>
    <t>781495142</t>
  </si>
  <si>
    <t>Průnik obkladem kruhový přes DN 30 do DN 90</t>
  </si>
  <si>
    <t>-27517883</t>
  </si>
  <si>
    <t>Obklad - dokončující práce průnik obkladem kruhový, bez izolace přes DN 30 do DN 90</t>
  </si>
  <si>
    <t>https://podminky.urs.cz/item/CS_URS_2024_01/781495142</t>
  </si>
  <si>
    <t>355</t>
  </si>
  <si>
    <t>781495143</t>
  </si>
  <si>
    <t>Průnik obkladem kruhový přes DN 90</t>
  </si>
  <si>
    <t>-367280028</t>
  </si>
  <si>
    <t>Obklad - dokončující práce průnik obkladem kruhový, bez izolace přes DN 90</t>
  </si>
  <si>
    <t>https://podminky.urs.cz/item/CS_URS_2024_01/781495143</t>
  </si>
  <si>
    <t>356</t>
  </si>
  <si>
    <t>781495211</t>
  </si>
  <si>
    <t>Čištění vnitřních ploch stěn po provedení obkladu chemickými prostředky</t>
  </si>
  <si>
    <t>-892949582</t>
  </si>
  <si>
    <t>Čištění vnitřních ploch po provedení obkladu stěn chemickými prostředky</t>
  </si>
  <si>
    <t>https://podminky.urs.cz/item/CS_URS_2024_01/781495211</t>
  </si>
  <si>
    <t>357</t>
  </si>
  <si>
    <t>998781111</t>
  </si>
  <si>
    <t>Přesun hmot tonážní pro obklady keramické s omezením mechanizace v objektech v do 6 m</t>
  </si>
  <si>
    <t>-906206677</t>
  </si>
  <si>
    <t>Přesun hmot pro obklady keramické stanovený z hmotnosti přesunovaného materiálu vodorovná dopravní vzdálenost do 50 m s omezením mechanizace v objektech výšky do 6 m</t>
  </si>
  <si>
    <t>https://podminky.urs.cz/item/CS_URS_2024_01/998781111</t>
  </si>
  <si>
    <t>783</t>
  </si>
  <si>
    <t>Dokončovací práce - nátěry</t>
  </si>
  <si>
    <t>358</t>
  </si>
  <si>
    <t>783301311</t>
  </si>
  <si>
    <t>Odmaštění zámečnických konstrukcí vodou ředitelným odmašťovačem</t>
  </si>
  <si>
    <t>-466368568</t>
  </si>
  <si>
    <t>Příprava podkladu zámečnických konstrukcí před provedením nátěru odmaštění odmašťovačem vodou ředitelným</t>
  </si>
  <si>
    <t>https://podminky.urs.cz/item/CS_URS_2024_01/783301311</t>
  </si>
  <si>
    <t>359</t>
  </si>
  <si>
    <t>783301401</t>
  </si>
  <si>
    <t>Ometení zámečnických konstrukcí</t>
  </si>
  <si>
    <t>185212064</t>
  </si>
  <si>
    <t>Příprava podkladu zámečnických konstrukcí před provedením nátěru ometení</t>
  </si>
  <si>
    <t>https://podminky.urs.cz/item/CS_URS_2024_01/783301401</t>
  </si>
  <si>
    <t>360</t>
  </si>
  <si>
    <t>783314201</t>
  </si>
  <si>
    <t>Základní antikorozní jednonásobný syntetický standardní nátěr zámečnických konstrukcí</t>
  </si>
  <si>
    <t>795553794</t>
  </si>
  <si>
    <t>Základní antikorozní nátěr zámečnických konstrukcí jednonásobný syntetický standardní</t>
  </si>
  <si>
    <t>https://podminky.urs.cz/item/CS_URS_2024_01/783314201</t>
  </si>
  <si>
    <t>361</t>
  </si>
  <si>
    <t>783315101</t>
  </si>
  <si>
    <t>Mezinátěr jednonásobný syntetický standardní zámečnických konstrukcí</t>
  </si>
  <si>
    <t>-1244092047</t>
  </si>
  <si>
    <t>Mezinátěr zámečnických konstrukcí jednonásobný syntetický standardní</t>
  </si>
  <si>
    <t>https://podminky.urs.cz/item/CS_URS_2024_01/783315101</t>
  </si>
  <si>
    <t>362</t>
  </si>
  <si>
    <t>783317101</t>
  </si>
  <si>
    <t>Krycí jednonásobný syntetický standardní nátěr zámečnických konstrukcí</t>
  </si>
  <si>
    <t>-308723727</t>
  </si>
  <si>
    <t>Krycí nátěr (email) zámečnických konstrukcí jednonásobný syntetický standardní</t>
  </si>
  <si>
    <t>https://podminky.urs.cz/item/CS_URS_2024_01/783317101</t>
  </si>
  <si>
    <t>zárubně</t>
  </si>
  <si>
    <t>0,25*4,9</t>
  </si>
  <si>
    <t>0,25*4,8</t>
  </si>
  <si>
    <t>0,2*4,7*2</t>
  </si>
  <si>
    <t>363</t>
  </si>
  <si>
    <t>783801501</t>
  </si>
  <si>
    <t>Omytí omítek před provedením nátěru</t>
  </si>
  <si>
    <t>880137577</t>
  </si>
  <si>
    <t>Příprava podkladu omítek před provedením nátěru omytí</t>
  </si>
  <si>
    <t>https://podminky.urs.cz/item/CS_URS_2024_01/783801501</t>
  </si>
  <si>
    <t>364</t>
  </si>
  <si>
    <t>783823135</t>
  </si>
  <si>
    <t>Penetrační silikonový nátěr hladkých, tenkovrstvých zrnitých nebo štukových omítek</t>
  </si>
  <si>
    <t>-983528071</t>
  </si>
  <si>
    <t>Penetrační nátěr omítek hladkých omítek hladkých, zrnitých tenkovrstvých nebo štukových stupně členitosti 1 a 2 silikonový</t>
  </si>
  <si>
    <t>https://podminky.urs.cz/item/CS_URS_2024_01/783823135</t>
  </si>
  <si>
    <t>Fasádní nátěr venkovní stěny zařízení teplárny bude obnoven</t>
  </si>
  <si>
    <t>3,3*3,07-0,9*2</t>
  </si>
  <si>
    <t>3,3*2,9-0,9*2</t>
  </si>
  <si>
    <t>365</t>
  </si>
  <si>
    <t>783827425</t>
  </si>
  <si>
    <t>Krycí dvojnásobný silikonový nátěr omítek stupně členitosti 1 a 2</t>
  </si>
  <si>
    <t>-1190246561</t>
  </si>
  <si>
    <t>Krycí (ochranný ) nátěr omítek dvojnásobný hladkých omítek hladkých, zrnitých tenkovrstvých nebo štukových stupně členitosti 1 a 2 silikonový</t>
  </si>
  <si>
    <t>https://podminky.urs.cz/item/CS_URS_2024_01/783827425</t>
  </si>
  <si>
    <t>784</t>
  </si>
  <si>
    <t>Dokončovací práce - malby a tapety</t>
  </si>
  <si>
    <t>366</t>
  </si>
  <si>
    <t>784111001</t>
  </si>
  <si>
    <t>Oprášení (ometení ) podkladu v místnostech v do 3,80 m</t>
  </si>
  <si>
    <t>-1235132780</t>
  </si>
  <si>
    <t>Oprášení (ometení) podkladu v místnostech výšky do 3,80 m</t>
  </si>
  <si>
    <t>https://podminky.urs.cz/item/CS_URS_2024_01/784111001</t>
  </si>
  <si>
    <t>367</t>
  </si>
  <si>
    <t>784121001</t>
  </si>
  <si>
    <t>Oškrabání malby v místnostech v do 3,80 m</t>
  </si>
  <si>
    <t>1797034806</t>
  </si>
  <si>
    <t>Oškrabání malby v místnostech výšky do 3,80 m</t>
  </si>
  <si>
    <t>https://podminky.urs.cz/item/CS_URS_2024_01/784121001</t>
  </si>
  <si>
    <t>oprava maleb po výměně oken - vnitřní část</t>
  </si>
  <si>
    <t>(2,9+6,27)*3,3+(3,3-1,8)*(1,475+2,9+2,95+1,425+2,95+1,425+4,5+2,525+1,85)-17,325</t>
  </si>
  <si>
    <t>strop</t>
  </si>
  <si>
    <t>185,000</t>
  </si>
  <si>
    <t>sloupy</t>
  </si>
  <si>
    <t>58,8</t>
  </si>
  <si>
    <t>stěna - omítky</t>
  </si>
  <si>
    <t>3,15*3,3</t>
  </si>
  <si>
    <t>368</t>
  </si>
  <si>
    <t>784181121</t>
  </si>
  <si>
    <t>Hloubková jednonásobná bezbarvá penetrace podkladu v místnostech v do 3,80 m</t>
  </si>
  <si>
    <t>1626094382</t>
  </si>
  <si>
    <t>Penetrace podkladu jednonásobná hloubková akrylátová bezbarvá v místnostech výšky do 3,80 m</t>
  </si>
  <si>
    <t>https://podminky.urs.cz/item/CS_URS_2024_01/784181121</t>
  </si>
  <si>
    <t>369</t>
  </si>
  <si>
    <t>784211101</t>
  </si>
  <si>
    <t>Dvojnásobné bílé malby ze směsí za mokra výborně oděruvzdorných v místnostech v do 3,80 m</t>
  </si>
  <si>
    <t>-814517627</t>
  </si>
  <si>
    <t>Malby z malířských směsí oděruvzdorných za mokra dvojnásobné, bílé za mokra oděruvzdorné výborně v místnostech výšky do 3,80 m</t>
  </si>
  <si>
    <t>https://podminky.urs.cz/item/CS_URS_2024_01/784211101</t>
  </si>
  <si>
    <t>Do výše 1,4 m nad podlahu chodby bude</t>
  </si>
  <si>
    <t>nátěrové souvrství omyvatelné</t>
  </si>
  <si>
    <t>1,4*(3,3+1,9-0,8)</t>
  </si>
  <si>
    <t>šatny</t>
  </si>
  <si>
    <t>1,4*(3,15+43-5,7)</t>
  </si>
  <si>
    <t>370</t>
  </si>
  <si>
    <t>784211111</t>
  </si>
  <si>
    <t>Dvojnásobné bílé malby ze směsí za mokra velmi dobře oděruvzdorných v místnostech v do 3,80 m</t>
  </si>
  <si>
    <t>-680938705</t>
  </si>
  <si>
    <t>Malby z malířských směsí oděruvzdorných za mokra dvojnásobné, bílé za mokra oděruvzdorné velmi dobře v místnostech výšky do 3,80 m</t>
  </si>
  <si>
    <t>https://podminky.urs.cz/item/CS_URS_2024_01/784211111</t>
  </si>
  <si>
    <t>(1,7*2+2,15*2)*(2,6-1,8)</t>
  </si>
  <si>
    <t>(0,925*2+1,125*2+1,35*4)*(2,6-1,8)</t>
  </si>
  <si>
    <t>(3,3-1,4)*(1,9+3,3)-0,8*0,6</t>
  </si>
  <si>
    <t>SDK předstěna</t>
  </si>
  <si>
    <t>111,23</t>
  </si>
  <si>
    <t>omyvatelné</t>
  </si>
  <si>
    <t>-1,4*(3,15+43-5,7)</t>
  </si>
  <si>
    <t>HZS</t>
  </si>
  <si>
    <t>Hodinové zúčtovací sazby</t>
  </si>
  <si>
    <t>371</t>
  </si>
  <si>
    <t>HZS1301</t>
  </si>
  <si>
    <t>Hodinová zúčtovací sazba zedník</t>
  </si>
  <si>
    <t>hod</t>
  </si>
  <si>
    <t>512</t>
  </si>
  <si>
    <t>-1148045235</t>
  </si>
  <si>
    <t>Hodinové zúčtovací sazby profesí HSV provádění konstrukcí zedník</t>
  </si>
  <si>
    <t>https://podminky.urs.cz/item/CS_URS_2024_01/HZS1301</t>
  </si>
  <si>
    <t>stavební přípomoci</t>
  </si>
  <si>
    <t>372</t>
  </si>
  <si>
    <t>HZS2152</t>
  </si>
  <si>
    <t>Hodinová zúčtovací sazba klempíř odborný</t>
  </si>
  <si>
    <t>789962791</t>
  </si>
  <si>
    <t>Hodinové zúčtovací sazby profesí PSV provádění stavebních konstrukcí klempíř odborný</t>
  </si>
  <si>
    <t>https://podminky.urs.cz/item/CS_URS_2024_01/HZS2152</t>
  </si>
  <si>
    <t>zaříznutí oplechování</t>
  </si>
  <si>
    <t>46,4*0,5</t>
  </si>
  <si>
    <t>373</t>
  </si>
  <si>
    <t>HZS2212</t>
  </si>
  <si>
    <t>Hodinová zúčtovací sazba instalatér odborný</t>
  </si>
  <si>
    <t>-310910066</t>
  </si>
  <si>
    <t>Hodinové zúčtovací sazby profesí PSV provádění stavebních instalací instalatér odborný</t>
  </si>
  <si>
    <t>https://podminky.urs.cz/item/CS_URS_2024_01/HZS2212</t>
  </si>
  <si>
    <t>Poznámka k položce:_x000d_
Pro stávající zateplovanou plochu střechy likvidace dešťové odpadní vody_x000d_
změny beze změny, tj. odvodem do jednotné kanalizace. Okapový žlab bude min._x000d_
prům. 125, svody DN100. Svody jsou tři. Západní zůstává na původním místě,_x000d_
zbylé dva je nutné posunout.</t>
  </si>
  <si>
    <t>úpravy</t>
  </si>
  <si>
    <t>8*4</t>
  </si>
  <si>
    <t>OST</t>
  </si>
  <si>
    <t>Ostatní</t>
  </si>
  <si>
    <t>374</t>
  </si>
  <si>
    <t>N</t>
  </si>
  <si>
    <t xml:space="preserve">nápis  v 50 cm - D+M</t>
  </si>
  <si>
    <t>-1597844807</t>
  </si>
  <si>
    <t>nápis v 50 cm - D+M</t>
  </si>
  <si>
    <t>375</t>
  </si>
  <si>
    <t>Sk</t>
  </si>
  <si>
    <t>D+M šatní skříňka kovová 30x40 cm v 1,8 m</t>
  </si>
  <si>
    <t>-2055818096</t>
  </si>
  <si>
    <t>151+54</t>
  </si>
  <si>
    <t>376</t>
  </si>
  <si>
    <t>T</t>
  </si>
  <si>
    <t>D+M treláž - z nerezové sítě nebo lan vytvářející plný rastr pro zelenou plochu - viz PD</t>
  </si>
  <si>
    <t>630275558</t>
  </si>
  <si>
    <t>2 - VYTÁPĚNÍ</t>
  </si>
  <si>
    <t>722 - Vnitřní vodovod</t>
  </si>
  <si>
    <t>733 - Rozvod potrubí</t>
  </si>
  <si>
    <t>734 - Armatury</t>
  </si>
  <si>
    <t>736 - Podlahové vytápění</t>
  </si>
  <si>
    <t>90 - Hodinové zúčtovací sazby (HZS)</t>
  </si>
  <si>
    <t>97 - Prorážení otvorů a ostatní bourací práce</t>
  </si>
  <si>
    <t>Vnitřní vodovod</t>
  </si>
  <si>
    <t>722181225RT9</t>
  </si>
  <si>
    <t>Izolace návleková tl. stěny 25 mm, D28mm</t>
  </si>
  <si>
    <t>RTS II / 2023</t>
  </si>
  <si>
    <t>Poznámka k položce:_x000d_
vnitřní průměr 28 mm</t>
  </si>
  <si>
    <t>722181225RU2</t>
  </si>
  <si>
    <t>Izolace návleková tl. stěny 25 mm, D35mm</t>
  </si>
  <si>
    <t>Poznámka k položce:_x000d_
vnitřní průměr 35 mm</t>
  </si>
  <si>
    <t>998722101R00</t>
  </si>
  <si>
    <t>Přesun hmot pro vnitřní vodovod, výšky do 6 m</t>
  </si>
  <si>
    <t>733</t>
  </si>
  <si>
    <t>Rozvod potrubí</t>
  </si>
  <si>
    <t>733111104R00</t>
  </si>
  <si>
    <t>Potrubí závitové bezešvé běžné nízkotlaké DN 20</t>
  </si>
  <si>
    <t>733111105R00</t>
  </si>
  <si>
    <t>Potrubí závitové bezešvé běžné nízkotlaké DN 25</t>
  </si>
  <si>
    <t>733113114R00</t>
  </si>
  <si>
    <t>Příplatek za zhotovení přípojky DN 20</t>
  </si>
  <si>
    <t>733190106R00</t>
  </si>
  <si>
    <t xml:space="preserve">Tlaková zkouška potrubí  DN 32</t>
  </si>
  <si>
    <t>Tlaková zkouška potrubí DN 32</t>
  </si>
  <si>
    <t>733191112R00</t>
  </si>
  <si>
    <t>Manžety prostupové pro trubky do DN 32</t>
  </si>
  <si>
    <t>733191925R00</t>
  </si>
  <si>
    <t>Navaření odbočky na potrubí,DN odbočky 25</t>
  </si>
  <si>
    <t>998733101R00</t>
  </si>
  <si>
    <t>Přesun hmot pro rozvody potrubí, výšky do 6 m</t>
  </si>
  <si>
    <t>734</t>
  </si>
  <si>
    <t>Armatury</t>
  </si>
  <si>
    <t>734223812R00</t>
  </si>
  <si>
    <t>Ventil vyvažovací vnitř.z. DN 20</t>
  </si>
  <si>
    <t>734223813R00</t>
  </si>
  <si>
    <t>Ventil vyvažovací vnitř.z. DN 25</t>
  </si>
  <si>
    <t>734235122R00</t>
  </si>
  <si>
    <t>Kohout kulový,2xvnitřní záv. DN 20</t>
  </si>
  <si>
    <t>734235123R00</t>
  </si>
  <si>
    <t>Kohout kulový,2xvnitřní záv. DN 25</t>
  </si>
  <si>
    <t>734295213R00</t>
  </si>
  <si>
    <t>Filtr, vnitřní-vnitřní z. DN 25</t>
  </si>
  <si>
    <t>734293312R00</t>
  </si>
  <si>
    <t>Kohout kulový vypouštěcí, DN 15</t>
  </si>
  <si>
    <t>998734101R00</t>
  </si>
  <si>
    <t>Přesun hmot pro armatury, výšky do 6 m</t>
  </si>
  <si>
    <t>736</t>
  </si>
  <si>
    <t>Podlahové vytápění</t>
  </si>
  <si>
    <t>736316705R00</t>
  </si>
  <si>
    <t>Univerzální sestava,6 cestný rozdělovač, vč.skříně, vestavěná mísící sada</t>
  </si>
  <si>
    <t>736316701R00</t>
  </si>
  <si>
    <t>Univerzální sestava, 2 cestný rozdělovač, vč.skříně, vestavěná mísící sada</t>
  </si>
  <si>
    <t>736322112R00</t>
  </si>
  <si>
    <t>Systém. deska s výstupky, bez kroč. izolace, rozteč pokládky násobky 50 mm</t>
  </si>
  <si>
    <t>736332911R00</t>
  </si>
  <si>
    <t>Dilatační pás</t>
  </si>
  <si>
    <t>736323115RT7</t>
  </si>
  <si>
    <t>Potrubí PE-Xa, 17x2 mm, do desky</t>
  </si>
  <si>
    <t>Poznámka k položce:_x000d_
rozteč 200 mm</t>
  </si>
  <si>
    <t>736326913R00</t>
  </si>
  <si>
    <t xml:space="preserve">Šroubení svěrné pro PE-Xa  17x2,0 mm</t>
  </si>
  <si>
    <t>Šroubení svěrné pro PE-Xa 17x2,0 mm</t>
  </si>
  <si>
    <t>222611213R00</t>
  </si>
  <si>
    <t>Montáž servopohonu včetně zapojení 230/ 24 V ON-OFF</t>
  </si>
  <si>
    <t>551293311</t>
  </si>
  <si>
    <t>Termopohon pro rozdělovač podl. topení</t>
  </si>
  <si>
    <t>222611112R00</t>
  </si>
  <si>
    <t>Montáž termostatu prostorového včetně zapojení</t>
  </si>
  <si>
    <t>405417016</t>
  </si>
  <si>
    <t xml:space="preserve">Elektronický termostat  prostorový, pro podlahové topení, týdenní program</t>
  </si>
  <si>
    <t>998735101R00</t>
  </si>
  <si>
    <t>Přesun hmot pro otopná tělesa, výšky do 6 m</t>
  </si>
  <si>
    <t>Hodinové zúčtovací sazby (HZS)</t>
  </si>
  <si>
    <t xml:space="preserve">904      R02</t>
  </si>
  <si>
    <t>Hzs-zkousky v ramci montaz.praci - Topné zkoušky dle ČSN 060310</t>
  </si>
  <si>
    <t>h</t>
  </si>
  <si>
    <t xml:space="preserve">900      R01</t>
  </si>
  <si>
    <t>HZS - vypouštění a napouštění otopné soustavy</t>
  </si>
  <si>
    <t>Prorážení otvorů a ostatní bourací práce</t>
  </si>
  <si>
    <t>971033441R00</t>
  </si>
  <si>
    <t>Vybourání otv. zeď cihel. pl.0,25 m2, tl.30cm, MVC</t>
  </si>
  <si>
    <t>971033531R00</t>
  </si>
  <si>
    <t>Nika pro rozdělovač podlahového topení - Vybourání zeď cihel. pl.1 m2, tl.15 cm, MVC</t>
  </si>
  <si>
    <t>3 - VZDUCHOTECHNIKA</t>
  </si>
  <si>
    <t>713 - Izolace tepelné</t>
  </si>
  <si>
    <t>728 - Vzduchotechnika</t>
  </si>
  <si>
    <t>713411123R00</t>
  </si>
  <si>
    <t>Montáž tepelné izolace na potrubí</t>
  </si>
  <si>
    <t>283753536</t>
  </si>
  <si>
    <t>Tepelně izolační pás minerální vlny, samolepící, tl. 60 mm šířka 1000 mm</t>
  </si>
  <si>
    <t>713491142R00</t>
  </si>
  <si>
    <t>Oplechování potrubí Al plechem, vč. ohybů</t>
  </si>
  <si>
    <t>728</t>
  </si>
  <si>
    <t>Vzduchotechnika</t>
  </si>
  <si>
    <t>RF728611124R00</t>
  </si>
  <si>
    <t>Montáž kompkatní VZT jednotky ve venkovním provedení</t>
  </si>
  <si>
    <t>4284210223</t>
  </si>
  <si>
    <t>Vzduchotechnická jednotka, kompaktní, vnější střešní provedení, podrobnosti viz TZ</t>
  </si>
  <si>
    <t>728312125R00</t>
  </si>
  <si>
    <t>Montáž tlumiče kruhového do d 500 mm</t>
  </si>
  <si>
    <t>PR460100190IM</t>
  </si>
  <si>
    <t>Tlumič hluku pro kruhová potrubí, D500mm, l=900mm</t>
  </si>
  <si>
    <t>728611611R00</t>
  </si>
  <si>
    <t>Montáž ventilátoru radiálního nízkotlakého nástěnného do d 100 mm</t>
  </si>
  <si>
    <t>SP221100020IM</t>
  </si>
  <si>
    <t>Malý radiální ventilátor nástěnný, 100 m3/h (0Pa)</t>
  </si>
  <si>
    <t>728616212R00</t>
  </si>
  <si>
    <t>Montáž ventilátoru diagonálního nízkotlakého potrubního do d 200 mm</t>
  </si>
  <si>
    <t>SP200100635IM</t>
  </si>
  <si>
    <t>Diagon. vent. pro kruh. potrubí, ultratiché provedení, D=125mm, 350m3/h (0Pa)</t>
  </si>
  <si>
    <t>SP200103020IM</t>
  </si>
  <si>
    <t>Diagon. vent. pro kruh. potrubí, ultratiché provedení, D=200mm, 780m3/h (0Pa)</t>
  </si>
  <si>
    <t>SP200103035IM</t>
  </si>
  <si>
    <t>Diagon. vent. pro kruh. potrubí, ultratiché provedení, D=200mm, 910m3/h (0Pa)</t>
  </si>
  <si>
    <t>728413522R00</t>
  </si>
  <si>
    <t>Montáž talířového ventilu kruhového do d 200 mm</t>
  </si>
  <si>
    <t>4297266039</t>
  </si>
  <si>
    <t>Ventil talířový přívodní kovový D200</t>
  </si>
  <si>
    <t>4297266018</t>
  </si>
  <si>
    <t>Ventil talířový odvodní kovový D200</t>
  </si>
  <si>
    <t>4297266015</t>
  </si>
  <si>
    <t>Ventil talířový odvodní kovový D125</t>
  </si>
  <si>
    <t>4297266017</t>
  </si>
  <si>
    <t>Ventil talířový odvodní kovový D160</t>
  </si>
  <si>
    <t>4297266036</t>
  </si>
  <si>
    <t>Ventil talířový přívodní kovový D125</t>
  </si>
  <si>
    <t>728411312R00</t>
  </si>
  <si>
    <t>Montáž vyústě čtyřhranné do 0,08 m2</t>
  </si>
  <si>
    <t>BR102101090IM</t>
  </si>
  <si>
    <t xml:space="preserve">Vyústka pro kruhové ptorubí, odvodní,  600x75mm</t>
  </si>
  <si>
    <t>BR102201090IM</t>
  </si>
  <si>
    <t>Vyústka pro kruhová potrubí, přívodní, 600x75mm</t>
  </si>
  <si>
    <t>BR101201210IM</t>
  </si>
  <si>
    <t xml:space="preserve">Vyústka  pro kruhové ptorubí, odvodní 600x100mm</t>
  </si>
  <si>
    <t>BR102201210IM</t>
  </si>
  <si>
    <t xml:space="preserve">Vyústka  pro kruhové ptorubí, přívodní 600x100 mm</t>
  </si>
  <si>
    <t>728212414R00</t>
  </si>
  <si>
    <t>Montáž klapky plechové kruhové do d 400 mm</t>
  </si>
  <si>
    <t>PR420100130IM</t>
  </si>
  <si>
    <t>Škrtící klapka D315</t>
  </si>
  <si>
    <t>728212415R00</t>
  </si>
  <si>
    <t>Montáž klapky plechové kruhové do d 500 mm</t>
  </si>
  <si>
    <t>PR420100170IM</t>
  </si>
  <si>
    <t>Škrtící klapka D450</t>
  </si>
  <si>
    <t>728314121R00</t>
  </si>
  <si>
    <t>Montáž protidešťové žaluzie kruhové do d 300 mm</t>
  </si>
  <si>
    <t>SP475100020IM</t>
  </si>
  <si>
    <t>Samotížná plastová žaluziová klapka, D100</t>
  </si>
  <si>
    <t>SP475100040IM</t>
  </si>
  <si>
    <t>Samotížná plastová žaluziová klapka, D125</t>
  </si>
  <si>
    <t>SP475100060IM</t>
  </si>
  <si>
    <t>Samotížná plastová žaluziová klapka, D200</t>
  </si>
  <si>
    <t>728112111R00</t>
  </si>
  <si>
    <t>Montáž potrubí plechového kruhového do d 100 mm</t>
  </si>
  <si>
    <t>42981181</t>
  </si>
  <si>
    <t>Spiro roura hladká d 100, délka 1 m</t>
  </si>
  <si>
    <t>728112112R00</t>
  </si>
  <si>
    <t>Montáž potrubí plechového kruhového do d 200 mm</t>
  </si>
  <si>
    <t>42981162</t>
  </si>
  <si>
    <t>Potrubí SPIRO, 125 mm, vč. tvarovek</t>
  </si>
  <si>
    <t>42981164</t>
  </si>
  <si>
    <t>Potrubí SPIRO, 160 mm, vč. tvarovek</t>
  </si>
  <si>
    <t>42981166</t>
  </si>
  <si>
    <t>Potrubí SPIRO, 200 mm, vč. tvarovek</t>
  </si>
  <si>
    <t>728112114R00</t>
  </si>
  <si>
    <t>Montáž potrubí plechového kruhového do d 400 mm</t>
  </si>
  <si>
    <t>42981170</t>
  </si>
  <si>
    <t>Potrubí SPIRO, 315 mm, vč. tvarovek</t>
  </si>
  <si>
    <t>42981171</t>
  </si>
  <si>
    <t>Potrubí SPIRO, 355 mm, vč. tvarovek</t>
  </si>
  <si>
    <t>42981172</t>
  </si>
  <si>
    <t>Potrubí SPIRO, 400 mm, vč. tvarovek</t>
  </si>
  <si>
    <t>728112115R00</t>
  </si>
  <si>
    <t>Montáž potrubí plechového kruhového do d 500 mm</t>
  </si>
  <si>
    <t>42981173</t>
  </si>
  <si>
    <t>Potrubí SPIRO, 450 mm, vč. tvarovek</t>
  </si>
  <si>
    <t>42981174</t>
  </si>
  <si>
    <t>Potrubí SPIRO, 500 mm, vč. tvarovek</t>
  </si>
  <si>
    <t>728211217R00</t>
  </si>
  <si>
    <t>Montáž přechodu plechového čtyřhranného do 0,4 m2</t>
  </si>
  <si>
    <t>VT800100240IM</t>
  </si>
  <si>
    <t>Přechod symetrický 500x700-D500</t>
  </si>
  <si>
    <t xml:space="preserve">904      R01</t>
  </si>
  <si>
    <t>Hzs-zkousky v ramci montaz.praci - Komplexni vyzkouseni, vč. zaregulování</t>
  </si>
  <si>
    <t xml:space="preserve">904      R03</t>
  </si>
  <si>
    <t>Hzs-zkousky v ramci montaz.praci - vypracování protokolu o zaregulování</t>
  </si>
  <si>
    <t>4 - elektroinstalace</t>
  </si>
  <si>
    <t>D1 - Montážní materiál a práce</t>
  </si>
  <si>
    <t xml:space="preserve">    D2 - Montáž trubek elektroinstalačních-plastových ohebných</t>
  </si>
  <si>
    <t xml:space="preserve">    D3 - Montáž lišt a kanálků protahovacích, šířky</t>
  </si>
  <si>
    <t xml:space="preserve">    D4 - Montáž izolovaných vodičů, šnůr a kabelů měděných  uložených pod omítku ve stěně CYKY, CYBY, CYMY, N</t>
  </si>
  <si>
    <t xml:space="preserve">    D5 - Montáž kabelů měděných bez ukončení do 1 kV uložených pevně CYKY, NYM, NYY, YSLY, 750 V</t>
  </si>
  <si>
    <t xml:space="preserve">    D6 - Ukončení vodičů izolovaných s označením a zapojením v rozváděči nebo na přístroji</t>
  </si>
  <si>
    <t xml:space="preserve">    D7 - Montáž spínačů jedno nebo dvoupólových nástěnných se zapojením vodičů, pro prostředí obyčejné nebo v</t>
  </si>
  <si>
    <t xml:space="preserve">    D8 - Montáž zásuvek domovních se zapojením vodičů, vestavných 10 popř.16 A bez odvrtání prof.otvoru, prov</t>
  </si>
  <si>
    <t xml:space="preserve">    D9 - Montáž rozvodnic oceloplechových nebo plastových běžných, hmotnosti</t>
  </si>
  <si>
    <t xml:space="preserve">    D10 - Montáž svítidel žárovkových se zapojením vodičů bytových nebo do spol.místností stropních přisazenýc</t>
  </si>
  <si>
    <t>D11 - Dodávky</t>
  </si>
  <si>
    <t>D12 - HZS</t>
  </si>
  <si>
    <t>D1</t>
  </si>
  <si>
    <t>Montážní materiál a práce</t>
  </si>
  <si>
    <t>R001</t>
  </si>
  <si>
    <t>PPV 6,00% z montáže: materiál + práce</t>
  </si>
  <si>
    <t>1252941288</t>
  </si>
  <si>
    <t>D2</t>
  </si>
  <si>
    <t>Montáž trubek elektroinstalačních-plastových ohebných</t>
  </si>
  <si>
    <t>Pol1</t>
  </si>
  <si>
    <t>pevně, 16 mm</t>
  </si>
  <si>
    <t>D3</t>
  </si>
  <si>
    <t>Montáž lišt a kanálků protahovacích, šířky</t>
  </si>
  <si>
    <t>Pol2</t>
  </si>
  <si>
    <t>přes 20 do 40 mm</t>
  </si>
  <si>
    <t>Pol3</t>
  </si>
  <si>
    <t>do 20 mm</t>
  </si>
  <si>
    <t>D4</t>
  </si>
  <si>
    <t xml:space="preserve">Montáž izolovaných vodičů, šnůr a kabelů měděných  uložených pod omítku ve stěně CYKY, CYBY, CYMY, N</t>
  </si>
  <si>
    <t>Pol4</t>
  </si>
  <si>
    <t>3 x 1,5 mm2 O</t>
  </si>
  <si>
    <t>Pol5</t>
  </si>
  <si>
    <t>2 x 1,5 mm2 O</t>
  </si>
  <si>
    <t>Pol6</t>
  </si>
  <si>
    <t>3 x 1,5 mm2 J</t>
  </si>
  <si>
    <t>Pol7</t>
  </si>
  <si>
    <t>3 x 2,5 mm2 J</t>
  </si>
  <si>
    <t>Pol8</t>
  </si>
  <si>
    <t>5 x 4 mm2 J</t>
  </si>
  <si>
    <t>D5</t>
  </si>
  <si>
    <t>Montáž kabelů měděných bez ukončení do 1 kV uložených pevně CYKY, NYM, NYY, YSLY, 750 V</t>
  </si>
  <si>
    <t>Pol9</t>
  </si>
  <si>
    <t>4 x 10 mm2</t>
  </si>
  <si>
    <t>D6</t>
  </si>
  <si>
    <t>Ukončení vodičů izolovaných s označením a zapojením v rozváděči nebo na přístroji</t>
  </si>
  <si>
    <t>Pol10</t>
  </si>
  <si>
    <t>do 2,5 mm2</t>
  </si>
  <si>
    <t>ks</t>
  </si>
  <si>
    <t>Pol11</t>
  </si>
  <si>
    <t>10 mm2</t>
  </si>
  <si>
    <t>Pol12</t>
  </si>
  <si>
    <t>4 mm2</t>
  </si>
  <si>
    <t>D7</t>
  </si>
  <si>
    <t>Montáž spínačů jedno nebo dvoupólových nástěnných se zapojením vodičů, pro prostředí obyčejné nebo v</t>
  </si>
  <si>
    <t>Pol13</t>
  </si>
  <si>
    <t>1-jednopólových</t>
  </si>
  <si>
    <t>Pol14</t>
  </si>
  <si>
    <t>6-střídavých</t>
  </si>
  <si>
    <t>Pol15</t>
  </si>
  <si>
    <t>5-sériových</t>
  </si>
  <si>
    <t>D8</t>
  </si>
  <si>
    <t>Montáž zásuvek domovních se zapojením vodičů, vestavných 10 popř.16 A bez odvrtání prof.otvoru, prov</t>
  </si>
  <si>
    <t>Pol16</t>
  </si>
  <si>
    <t>2P + PE</t>
  </si>
  <si>
    <t>D9</t>
  </si>
  <si>
    <t>Montáž rozvodnic oceloplechových nebo plastových běžných, hmotnosti</t>
  </si>
  <si>
    <t>Pol17</t>
  </si>
  <si>
    <t>přes 20 do 50 kg</t>
  </si>
  <si>
    <t>D10</t>
  </si>
  <si>
    <t>Montáž svítidel žárovkových se zapojením vodičů bytových nebo do spol.místností stropních přisazenýc</t>
  </si>
  <si>
    <t>Pol18</t>
  </si>
  <si>
    <t>1 zdroj se sklem</t>
  </si>
  <si>
    <t>Pol19</t>
  </si>
  <si>
    <t xml:space="preserve">svítidlo LED přisazené, MODUS BRSB_KO480V5 44W  4600Lm Ra80 4000K</t>
  </si>
  <si>
    <t>svítidlo LED přisazené, MODUS BRSB_KO480V5 44W 4600Lm Ra80 4000K</t>
  </si>
  <si>
    <t>Poznámka k položce:_x000d_
Podružný materiál</t>
  </si>
  <si>
    <t>D11</t>
  </si>
  <si>
    <t>Dodávky</t>
  </si>
  <si>
    <t>Pol20</t>
  </si>
  <si>
    <t>rozvodnice R1 dle výkresové části</t>
  </si>
  <si>
    <t>Pol21</t>
  </si>
  <si>
    <t>rozvodnice R2 dle výkresové části</t>
  </si>
  <si>
    <t>D12</t>
  </si>
  <si>
    <t>Pol22</t>
  </si>
  <si>
    <t>Uprava stavajiciho rozvadece</t>
  </si>
  <si>
    <t>Pol23</t>
  </si>
  <si>
    <t>Vyhledani pripojovaciho mista</t>
  </si>
  <si>
    <t>Pol24</t>
  </si>
  <si>
    <t>výpomocné práce zednické</t>
  </si>
  <si>
    <t>Pol25</t>
  </si>
  <si>
    <t>připojení a zprovoznění VZT</t>
  </si>
  <si>
    <t>Pol26</t>
  </si>
  <si>
    <t>výchozí revize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</si>
  <si>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</si>
  <si>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</si>
  <si>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</si>
  <si>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</si>
  <si>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</si>
  <si>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</si>
  <si>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</si>
  <si>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</si>
  <si>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</si>
  <si>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</si>
  <si>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011002000</t>
  </si>
  <si>
    <t>Průzkumné práce - vytýčení inženýrských sítí</t>
  </si>
  <si>
    <t>1024</t>
  </si>
  <si>
    <t>-491392419</t>
  </si>
  <si>
    <t>Průzkumné práce</t>
  </si>
  <si>
    <t>https://podminky.urs.cz/item/CS_URS_2024_01/011002000</t>
  </si>
  <si>
    <t>012002000</t>
  </si>
  <si>
    <t>Geodetické práce</t>
  </si>
  <si>
    <t>396242795</t>
  </si>
  <si>
    <t>https://podminky.urs.cz/item/CS_URS_2024_01/012002000</t>
  </si>
  <si>
    <t>013254000</t>
  </si>
  <si>
    <t>Dokumentace skutečného provedení stavby</t>
  </si>
  <si>
    <t>1053151948</t>
  </si>
  <si>
    <t>https://podminky.urs.cz/item/CS_URS_2024_01/013254000</t>
  </si>
  <si>
    <t>VRN3</t>
  </si>
  <si>
    <t>Zařízení staveniště</t>
  </si>
  <si>
    <t>030001000</t>
  </si>
  <si>
    <t>-849512000</t>
  </si>
  <si>
    <t>https://podminky.urs.cz/item/CS_URS_2024_01/030001000</t>
  </si>
  <si>
    <t>033203000</t>
  </si>
  <si>
    <t>Energie pro zařízení staveniště</t>
  </si>
  <si>
    <t>1471691246</t>
  </si>
  <si>
    <t>https://podminky.urs.cz/item/CS_URS_2024_01/033203000</t>
  </si>
  <si>
    <t>-314202420</t>
  </si>
  <si>
    <t>034103000</t>
  </si>
  <si>
    <t>Oplocení staveniště</t>
  </si>
  <si>
    <t>1425529004</t>
  </si>
  <si>
    <t>https://podminky.urs.cz/item/CS_URS_2024_01/034103000</t>
  </si>
  <si>
    <t>034503000</t>
  </si>
  <si>
    <t>Informační tabule na staveništi</t>
  </si>
  <si>
    <t>1242936136</t>
  </si>
  <si>
    <t>https://podminky.urs.cz/item/CS_URS_2024_01/034503000</t>
  </si>
  <si>
    <t>035103001</t>
  </si>
  <si>
    <t>Pronájem ploch - zábory</t>
  </si>
  <si>
    <t>981909435</t>
  </si>
  <si>
    <t>Pronájem ploch</t>
  </si>
  <si>
    <t>https://podminky.urs.cz/item/CS_URS_2024_01/035103001</t>
  </si>
  <si>
    <t>VRN4</t>
  </si>
  <si>
    <t>Inženýrská činnost</t>
  </si>
  <si>
    <t>042503000</t>
  </si>
  <si>
    <t>Plán BOZP na staveništi</t>
  </si>
  <si>
    <t>-456886317</t>
  </si>
  <si>
    <t>https://podminky.urs.cz/item/CS_URS_2024_01/042503000</t>
  </si>
  <si>
    <t>VRN6</t>
  </si>
  <si>
    <t>Územní vlivy</t>
  </si>
  <si>
    <t>060001000</t>
  </si>
  <si>
    <t>-166773379</t>
  </si>
  <si>
    <t>https://podminky.urs.cz/item/CS_URS_2024_01/060001000</t>
  </si>
  <si>
    <t>VRN7</t>
  </si>
  <si>
    <t>Provozní vlivy</t>
  </si>
  <si>
    <t>070001000</t>
  </si>
  <si>
    <t>-986782296</t>
  </si>
  <si>
    <t>https://podminky.urs.cz/item/CS_URS_2024_01/070001000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</si>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</sst>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51354" TargetMode="External" /><Relationship Id="rId2" Type="http://schemas.openxmlformats.org/officeDocument/2006/relationships/hyperlink" Target="https://podminky.urs.cz/item/CS_URS_2024_01/112151356" TargetMode="External" /><Relationship Id="rId3" Type="http://schemas.openxmlformats.org/officeDocument/2006/relationships/hyperlink" Target="https://podminky.urs.cz/item/CS_URS_2024_01/112251102" TargetMode="External" /><Relationship Id="rId4" Type="http://schemas.openxmlformats.org/officeDocument/2006/relationships/hyperlink" Target="https://podminky.urs.cz/item/CS_URS_2024_01/112251103" TargetMode="External" /><Relationship Id="rId5" Type="http://schemas.openxmlformats.org/officeDocument/2006/relationships/hyperlink" Target="https://podminky.urs.cz/item/CS_URS_2024_01/113106121" TargetMode="External" /><Relationship Id="rId6" Type="http://schemas.openxmlformats.org/officeDocument/2006/relationships/hyperlink" Target="https://podminky.urs.cz/item/CS_URS_2024_01/113107121" TargetMode="External" /><Relationship Id="rId7" Type="http://schemas.openxmlformats.org/officeDocument/2006/relationships/hyperlink" Target="https://podminky.urs.cz/item/CS_URS_2024_01/113107130" TargetMode="External" /><Relationship Id="rId8" Type="http://schemas.openxmlformats.org/officeDocument/2006/relationships/hyperlink" Target="https://podminky.urs.cz/item/CS_URS_2024_01/122251102" TargetMode="External" /><Relationship Id="rId9" Type="http://schemas.openxmlformats.org/officeDocument/2006/relationships/hyperlink" Target="https://podminky.urs.cz/item/CS_URS_2024_01/132251102" TargetMode="External" /><Relationship Id="rId10" Type="http://schemas.openxmlformats.org/officeDocument/2006/relationships/hyperlink" Target="https://podminky.urs.cz/item/CS_URS_2024_01/139711111" TargetMode="External" /><Relationship Id="rId11" Type="http://schemas.openxmlformats.org/officeDocument/2006/relationships/hyperlink" Target="https://podminky.urs.cz/item/CS_URS_2024_01/162201402" TargetMode="External" /><Relationship Id="rId12" Type="http://schemas.openxmlformats.org/officeDocument/2006/relationships/hyperlink" Target="https://podminky.urs.cz/item/CS_URS_2024_01/162201403" TargetMode="External" /><Relationship Id="rId13" Type="http://schemas.openxmlformats.org/officeDocument/2006/relationships/hyperlink" Target="https://podminky.urs.cz/item/CS_URS_2024_01/162201412" TargetMode="External" /><Relationship Id="rId14" Type="http://schemas.openxmlformats.org/officeDocument/2006/relationships/hyperlink" Target="https://podminky.urs.cz/item/CS_URS_2024_01/162201413" TargetMode="External" /><Relationship Id="rId15" Type="http://schemas.openxmlformats.org/officeDocument/2006/relationships/hyperlink" Target="https://podminky.urs.cz/item/CS_URS_2024_01/162201422" TargetMode="External" /><Relationship Id="rId16" Type="http://schemas.openxmlformats.org/officeDocument/2006/relationships/hyperlink" Target="https://podminky.urs.cz/item/CS_URS_2024_01/162201423" TargetMode="External" /><Relationship Id="rId17" Type="http://schemas.openxmlformats.org/officeDocument/2006/relationships/hyperlink" Target="https://podminky.urs.cz/item/CS_URS_2024_01/162211311" TargetMode="External" /><Relationship Id="rId18" Type="http://schemas.openxmlformats.org/officeDocument/2006/relationships/hyperlink" Target="https://podminky.urs.cz/item/CS_URS_2024_01/162211319" TargetMode="External" /><Relationship Id="rId19" Type="http://schemas.openxmlformats.org/officeDocument/2006/relationships/hyperlink" Target="https://podminky.urs.cz/item/CS_URS_2024_01/162301932" TargetMode="External" /><Relationship Id="rId20" Type="http://schemas.openxmlformats.org/officeDocument/2006/relationships/hyperlink" Target="https://podminky.urs.cz/item/CS_URS_2024_01/162301933" TargetMode="External" /><Relationship Id="rId21" Type="http://schemas.openxmlformats.org/officeDocument/2006/relationships/hyperlink" Target="https://podminky.urs.cz/item/CS_URS_2024_01/162301952" TargetMode="External" /><Relationship Id="rId22" Type="http://schemas.openxmlformats.org/officeDocument/2006/relationships/hyperlink" Target="https://podminky.urs.cz/item/CS_URS_2024_01/162301953" TargetMode="External" /><Relationship Id="rId23" Type="http://schemas.openxmlformats.org/officeDocument/2006/relationships/hyperlink" Target="https://podminky.urs.cz/item/CS_URS_2024_01/162301972" TargetMode="External" /><Relationship Id="rId24" Type="http://schemas.openxmlformats.org/officeDocument/2006/relationships/hyperlink" Target="https://podminky.urs.cz/item/CS_URS_2024_01/162301973" TargetMode="External" /><Relationship Id="rId25" Type="http://schemas.openxmlformats.org/officeDocument/2006/relationships/hyperlink" Target="https://podminky.urs.cz/item/CS_URS_2024_01/162751117" TargetMode="External" /><Relationship Id="rId26" Type="http://schemas.openxmlformats.org/officeDocument/2006/relationships/hyperlink" Target="https://podminky.urs.cz/item/CS_URS_2024_01/162751119" TargetMode="External" /><Relationship Id="rId27" Type="http://schemas.openxmlformats.org/officeDocument/2006/relationships/hyperlink" Target="https://podminky.urs.cz/item/CS_URS_2024_01/167111101" TargetMode="External" /><Relationship Id="rId28" Type="http://schemas.openxmlformats.org/officeDocument/2006/relationships/hyperlink" Target="https://podminky.urs.cz/item/CS_URS_2024_01/171151111" TargetMode="External" /><Relationship Id="rId29" Type="http://schemas.openxmlformats.org/officeDocument/2006/relationships/hyperlink" Target="https://podminky.urs.cz/item/CS_URS_2024_01/171201231" TargetMode="External" /><Relationship Id="rId30" Type="http://schemas.openxmlformats.org/officeDocument/2006/relationships/hyperlink" Target="https://podminky.urs.cz/item/CS_URS_2024_01/171251201" TargetMode="External" /><Relationship Id="rId31" Type="http://schemas.openxmlformats.org/officeDocument/2006/relationships/hyperlink" Target="https://podminky.urs.cz/item/CS_URS_2024_01/174111102" TargetMode="External" /><Relationship Id="rId32" Type="http://schemas.openxmlformats.org/officeDocument/2006/relationships/hyperlink" Target="https://podminky.urs.cz/item/CS_URS_2024_01/174151101" TargetMode="External" /><Relationship Id="rId33" Type="http://schemas.openxmlformats.org/officeDocument/2006/relationships/hyperlink" Target="https://podminky.urs.cz/item/CS_URS_2024_01/175111101" TargetMode="External" /><Relationship Id="rId34" Type="http://schemas.openxmlformats.org/officeDocument/2006/relationships/hyperlink" Target="https://podminky.urs.cz/item/CS_URS_2024_01/181951112" TargetMode="External" /><Relationship Id="rId35" Type="http://schemas.openxmlformats.org/officeDocument/2006/relationships/hyperlink" Target="https://podminky.urs.cz/item/CS_URS_2024_01/181951112" TargetMode="External" /><Relationship Id="rId36" Type="http://schemas.openxmlformats.org/officeDocument/2006/relationships/hyperlink" Target="https://podminky.urs.cz/item/CS_URS_2024_01/271542211" TargetMode="External" /><Relationship Id="rId37" Type="http://schemas.openxmlformats.org/officeDocument/2006/relationships/hyperlink" Target="https://podminky.urs.cz/item/CS_URS_2024_01/273322511" TargetMode="External" /><Relationship Id="rId38" Type="http://schemas.openxmlformats.org/officeDocument/2006/relationships/hyperlink" Target="https://podminky.urs.cz/item/CS_URS_2024_01/273351121" TargetMode="External" /><Relationship Id="rId39" Type="http://schemas.openxmlformats.org/officeDocument/2006/relationships/hyperlink" Target="https://podminky.urs.cz/item/CS_URS_2024_01/273351122" TargetMode="External" /><Relationship Id="rId40" Type="http://schemas.openxmlformats.org/officeDocument/2006/relationships/hyperlink" Target="https://podminky.urs.cz/item/CS_URS_2024_01/273362021" TargetMode="External" /><Relationship Id="rId41" Type="http://schemas.openxmlformats.org/officeDocument/2006/relationships/hyperlink" Target="https://podminky.urs.cz/item/CS_URS_2024_01/274313611" TargetMode="External" /><Relationship Id="rId42" Type="http://schemas.openxmlformats.org/officeDocument/2006/relationships/hyperlink" Target="https://podminky.urs.cz/item/CS_URS_2024_01/274351121" TargetMode="External" /><Relationship Id="rId43" Type="http://schemas.openxmlformats.org/officeDocument/2006/relationships/hyperlink" Target="https://podminky.urs.cz/item/CS_URS_2024_01/274351122" TargetMode="External" /><Relationship Id="rId44" Type="http://schemas.openxmlformats.org/officeDocument/2006/relationships/hyperlink" Target="https://podminky.urs.cz/item/CS_URS_2024_01/279113153" TargetMode="External" /><Relationship Id="rId45" Type="http://schemas.openxmlformats.org/officeDocument/2006/relationships/hyperlink" Target="https://podminky.urs.cz/item/CS_URS_2024_01/279361821" TargetMode="External" /><Relationship Id="rId46" Type="http://schemas.openxmlformats.org/officeDocument/2006/relationships/hyperlink" Target="https://podminky.urs.cz/item/CS_URS_2024_01/310271025" TargetMode="External" /><Relationship Id="rId47" Type="http://schemas.openxmlformats.org/officeDocument/2006/relationships/hyperlink" Target="https://podminky.urs.cz/item/CS_URS_2024_01/342151111" TargetMode="External" /><Relationship Id="rId48" Type="http://schemas.openxmlformats.org/officeDocument/2006/relationships/hyperlink" Target="https://podminky.urs.cz/item/CS_URS_2024_01/346272236" TargetMode="External" /><Relationship Id="rId49" Type="http://schemas.openxmlformats.org/officeDocument/2006/relationships/hyperlink" Target="https://podminky.urs.cz/item/CS_URS_2024_01/411321414" TargetMode="External" /><Relationship Id="rId50" Type="http://schemas.openxmlformats.org/officeDocument/2006/relationships/hyperlink" Target="https://podminky.urs.cz/item/CS_URS_2024_01/411354311" TargetMode="External" /><Relationship Id="rId51" Type="http://schemas.openxmlformats.org/officeDocument/2006/relationships/hyperlink" Target="https://podminky.urs.cz/item/CS_URS_2024_01/411354312" TargetMode="External" /><Relationship Id="rId52" Type="http://schemas.openxmlformats.org/officeDocument/2006/relationships/hyperlink" Target="https://podminky.urs.cz/item/CS_URS_2024_01/411362021" TargetMode="External" /><Relationship Id="rId53" Type="http://schemas.openxmlformats.org/officeDocument/2006/relationships/hyperlink" Target="https://podminky.urs.cz/item/CS_URS_2024_01/430321414" TargetMode="External" /><Relationship Id="rId54" Type="http://schemas.openxmlformats.org/officeDocument/2006/relationships/hyperlink" Target="https://podminky.urs.cz/item/CS_URS_2024_01/430361821" TargetMode="External" /><Relationship Id="rId55" Type="http://schemas.openxmlformats.org/officeDocument/2006/relationships/hyperlink" Target="https://podminky.urs.cz/item/CS_URS_2024_01/430362021" TargetMode="External" /><Relationship Id="rId56" Type="http://schemas.openxmlformats.org/officeDocument/2006/relationships/hyperlink" Target="https://podminky.urs.cz/item/CS_URS_2024_01/431351121" TargetMode="External" /><Relationship Id="rId57" Type="http://schemas.openxmlformats.org/officeDocument/2006/relationships/hyperlink" Target="https://podminky.urs.cz/item/CS_URS_2024_01/431351122" TargetMode="External" /><Relationship Id="rId58" Type="http://schemas.openxmlformats.org/officeDocument/2006/relationships/hyperlink" Target="https://podminky.urs.cz/item/CS_URS_2024_01/434121426" TargetMode="External" /><Relationship Id="rId59" Type="http://schemas.openxmlformats.org/officeDocument/2006/relationships/hyperlink" Target="https://podminky.urs.cz/item/CS_URS_2024_01/451573111" TargetMode="External" /><Relationship Id="rId60" Type="http://schemas.openxmlformats.org/officeDocument/2006/relationships/hyperlink" Target="https://podminky.urs.cz/item/CS_URS_2024_01/564851011" TargetMode="External" /><Relationship Id="rId61" Type="http://schemas.openxmlformats.org/officeDocument/2006/relationships/hyperlink" Target="https://podminky.urs.cz/item/CS_URS_2024_01/564861011" TargetMode="External" /><Relationship Id="rId62" Type="http://schemas.openxmlformats.org/officeDocument/2006/relationships/hyperlink" Target="https://podminky.urs.cz/item/CS_URS_2024_01/596811221" TargetMode="External" /><Relationship Id="rId63" Type="http://schemas.openxmlformats.org/officeDocument/2006/relationships/hyperlink" Target="https://podminky.urs.cz/item/CS_URS_2024_01/611131111" TargetMode="External" /><Relationship Id="rId64" Type="http://schemas.openxmlformats.org/officeDocument/2006/relationships/hyperlink" Target="https://podminky.urs.cz/item/CS_URS_2024_01/611311132" TargetMode="External" /><Relationship Id="rId65" Type="http://schemas.openxmlformats.org/officeDocument/2006/relationships/hyperlink" Target="https://podminky.urs.cz/item/CS_URS_2024_01/612131111" TargetMode="External" /><Relationship Id="rId66" Type="http://schemas.openxmlformats.org/officeDocument/2006/relationships/hyperlink" Target="https://podminky.urs.cz/item/CS_URS_2024_01/613311131" TargetMode="External" /><Relationship Id="rId67" Type="http://schemas.openxmlformats.org/officeDocument/2006/relationships/hyperlink" Target="https://podminky.urs.cz/item/CS_URS_2024_01/612325213" TargetMode="External" /><Relationship Id="rId68" Type="http://schemas.openxmlformats.org/officeDocument/2006/relationships/hyperlink" Target="https://podminky.urs.cz/item/CS_URS_2024_01/612325225" TargetMode="External" /><Relationship Id="rId69" Type="http://schemas.openxmlformats.org/officeDocument/2006/relationships/hyperlink" Target="https://podminky.urs.cz/item/CS_URS_2024_01/619995001" TargetMode="External" /><Relationship Id="rId70" Type="http://schemas.openxmlformats.org/officeDocument/2006/relationships/hyperlink" Target="https://podminky.urs.cz/item/CS_URS_2024_01/621131111" TargetMode="External" /><Relationship Id="rId71" Type="http://schemas.openxmlformats.org/officeDocument/2006/relationships/hyperlink" Target="https://podminky.urs.cz/item/CS_URS_2024_01/621142001" TargetMode="External" /><Relationship Id="rId72" Type="http://schemas.openxmlformats.org/officeDocument/2006/relationships/hyperlink" Target="https://podminky.urs.cz/item/CS_URS_2024_01/621151031" TargetMode="External" /><Relationship Id="rId73" Type="http://schemas.openxmlformats.org/officeDocument/2006/relationships/hyperlink" Target="https://podminky.urs.cz/item/CS_URS_2024_01/621221111" TargetMode="External" /><Relationship Id="rId74" Type="http://schemas.openxmlformats.org/officeDocument/2006/relationships/hyperlink" Target="https://podminky.urs.cz/item/CS_URS_2024_01/621531022" TargetMode="External" /><Relationship Id="rId75" Type="http://schemas.openxmlformats.org/officeDocument/2006/relationships/hyperlink" Target="https://podminky.urs.cz/item/CS_URS_2024_01/622151021" TargetMode="External" /><Relationship Id="rId76" Type="http://schemas.openxmlformats.org/officeDocument/2006/relationships/hyperlink" Target="https://podminky.urs.cz/item/CS_URS_2024_01/622211021" TargetMode="External" /><Relationship Id="rId77" Type="http://schemas.openxmlformats.org/officeDocument/2006/relationships/hyperlink" Target="https://podminky.urs.cz/item/CS_URS_2024_01/622252002" TargetMode="External" /><Relationship Id="rId78" Type="http://schemas.openxmlformats.org/officeDocument/2006/relationships/hyperlink" Target="https://podminky.urs.cz/item/CS_URS_2024_01/622511112" TargetMode="External" /><Relationship Id="rId79" Type="http://schemas.openxmlformats.org/officeDocument/2006/relationships/hyperlink" Target="https://podminky.urs.cz/item/CS_URS_2024_01/631312141" TargetMode="External" /><Relationship Id="rId80" Type="http://schemas.openxmlformats.org/officeDocument/2006/relationships/hyperlink" Target="https://podminky.urs.cz/item/CS_URS_2024_01/632451032" TargetMode="External" /><Relationship Id="rId81" Type="http://schemas.openxmlformats.org/officeDocument/2006/relationships/hyperlink" Target="https://podminky.urs.cz/item/CS_URS_2024_01/632451212" TargetMode="External" /><Relationship Id="rId82" Type="http://schemas.openxmlformats.org/officeDocument/2006/relationships/hyperlink" Target="https://podminky.urs.cz/item/CS_URS_2024_01/632451214" TargetMode="External" /><Relationship Id="rId83" Type="http://schemas.openxmlformats.org/officeDocument/2006/relationships/hyperlink" Target="https://podminky.urs.cz/item/CS_URS_2024_01/632451291" TargetMode="External" /><Relationship Id="rId84" Type="http://schemas.openxmlformats.org/officeDocument/2006/relationships/hyperlink" Target="https://podminky.urs.cz/item/CS_URS_2024_01/632452431" TargetMode="External" /><Relationship Id="rId85" Type="http://schemas.openxmlformats.org/officeDocument/2006/relationships/hyperlink" Target="https://podminky.urs.cz/item/CS_URS_2024_01/632459125" TargetMode="External" /><Relationship Id="rId86" Type="http://schemas.openxmlformats.org/officeDocument/2006/relationships/hyperlink" Target="https://podminky.urs.cz/item/CS_URS_2024_01/632481213" TargetMode="External" /><Relationship Id="rId87" Type="http://schemas.openxmlformats.org/officeDocument/2006/relationships/hyperlink" Target="https://podminky.urs.cz/item/CS_URS_2024_01/634112113" TargetMode="External" /><Relationship Id="rId88" Type="http://schemas.openxmlformats.org/officeDocument/2006/relationships/hyperlink" Target="https://podminky.urs.cz/item/CS_URS_2024_01/637211114" TargetMode="External" /><Relationship Id="rId89" Type="http://schemas.openxmlformats.org/officeDocument/2006/relationships/hyperlink" Target="https://podminky.urs.cz/item/CS_URS_2024_01/637311131" TargetMode="External" /><Relationship Id="rId90" Type="http://schemas.openxmlformats.org/officeDocument/2006/relationships/hyperlink" Target="https://podminky.urs.cz/item/CS_URS_2024_01/642945111" TargetMode="External" /><Relationship Id="rId91" Type="http://schemas.openxmlformats.org/officeDocument/2006/relationships/hyperlink" Target="https://podminky.urs.cz/item/CS_URS_2024_01/897171111" TargetMode="External" /><Relationship Id="rId92" Type="http://schemas.openxmlformats.org/officeDocument/2006/relationships/hyperlink" Target="https://podminky.urs.cz/item/CS_URS_2024_01/897173112" TargetMode="External" /><Relationship Id="rId93" Type="http://schemas.openxmlformats.org/officeDocument/2006/relationships/hyperlink" Target="https://podminky.urs.cz/item/CS_URS_2024_01/916231213" TargetMode="External" /><Relationship Id="rId94" Type="http://schemas.openxmlformats.org/officeDocument/2006/relationships/hyperlink" Target="https://podminky.urs.cz/item/CS_URS_2024_01/916991121" TargetMode="External" /><Relationship Id="rId95" Type="http://schemas.openxmlformats.org/officeDocument/2006/relationships/hyperlink" Target="https://podminky.urs.cz/item/CS_URS_2024_01/949101111" TargetMode="External" /><Relationship Id="rId96" Type="http://schemas.openxmlformats.org/officeDocument/2006/relationships/hyperlink" Target="https://podminky.urs.cz/item/CS_URS_2024_01/952901111" TargetMode="External" /><Relationship Id="rId97" Type="http://schemas.openxmlformats.org/officeDocument/2006/relationships/hyperlink" Target="https://podminky.urs.cz/item/CS_URS_2024_01/962032241" TargetMode="External" /><Relationship Id="rId98" Type="http://schemas.openxmlformats.org/officeDocument/2006/relationships/hyperlink" Target="https://podminky.urs.cz/item/CS_URS_2024_01/965042141" TargetMode="External" /><Relationship Id="rId99" Type="http://schemas.openxmlformats.org/officeDocument/2006/relationships/hyperlink" Target="https://podminky.urs.cz/item/CS_URS_2024_01/965049111" TargetMode="External" /><Relationship Id="rId100" Type="http://schemas.openxmlformats.org/officeDocument/2006/relationships/hyperlink" Target="https://podminky.urs.cz/item/CS_URS_2024_01/965081223" TargetMode="External" /><Relationship Id="rId101" Type="http://schemas.openxmlformats.org/officeDocument/2006/relationships/hyperlink" Target="https://podminky.urs.cz/item/CS_URS_2024_01/966080103" TargetMode="External" /><Relationship Id="rId102" Type="http://schemas.openxmlformats.org/officeDocument/2006/relationships/hyperlink" Target="https://podminky.urs.cz/item/CS_URS_2024_01/968072455" TargetMode="External" /><Relationship Id="rId103" Type="http://schemas.openxmlformats.org/officeDocument/2006/relationships/hyperlink" Target="https://podminky.urs.cz/item/CS_URS_2024_01/968082017" TargetMode="External" /><Relationship Id="rId104" Type="http://schemas.openxmlformats.org/officeDocument/2006/relationships/hyperlink" Target="https://podminky.urs.cz/item/CS_URS_2024_01/968082032" TargetMode="External" /><Relationship Id="rId105" Type="http://schemas.openxmlformats.org/officeDocument/2006/relationships/hyperlink" Target="https://podminky.urs.cz/item/CS_URS_2024_01/974042567" TargetMode="External" /><Relationship Id="rId106" Type="http://schemas.openxmlformats.org/officeDocument/2006/relationships/hyperlink" Target="https://podminky.urs.cz/item/CS_URS_2024_01/974042569" TargetMode="External" /><Relationship Id="rId107" Type="http://schemas.openxmlformats.org/officeDocument/2006/relationships/hyperlink" Target="https://podminky.urs.cz/item/CS_URS_2024_01/976071111" TargetMode="External" /><Relationship Id="rId108" Type="http://schemas.openxmlformats.org/officeDocument/2006/relationships/hyperlink" Target="https://podminky.urs.cz/item/CS_URS_2024_01/977151229" TargetMode="External" /><Relationship Id="rId109" Type="http://schemas.openxmlformats.org/officeDocument/2006/relationships/hyperlink" Target="https://podminky.urs.cz/item/CS_URS_2024_01/977312113" TargetMode="External" /><Relationship Id="rId110" Type="http://schemas.openxmlformats.org/officeDocument/2006/relationships/hyperlink" Target="https://podminky.urs.cz/item/CS_URS_2024_01/985112112" TargetMode="External" /><Relationship Id="rId111" Type="http://schemas.openxmlformats.org/officeDocument/2006/relationships/hyperlink" Target="https://podminky.urs.cz/item/CS_URS_2024_01/985112113" TargetMode="External" /><Relationship Id="rId112" Type="http://schemas.openxmlformats.org/officeDocument/2006/relationships/hyperlink" Target="https://podminky.urs.cz/item/CS_URS_2024_01/985112122" TargetMode="External" /><Relationship Id="rId113" Type="http://schemas.openxmlformats.org/officeDocument/2006/relationships/hyperlink" Target="https://podminky.urs.cz/item/CS_URS_2024_01/985121101" TargetMode="External" /><Relationship Id="rId114" Type="http://schemas.openxmlformats.org/officeDocument/2006/relationships/hyperlink" Target="https://podminky.urs.cz/item/CS_URS_2024_01/985121201" TargetMode="External" /><Relationship Id="rId115" Type="http://schemas.openxmlformats.org/officeDocument/2006/relationships/hyperlink" Target="https://podminky.urs.cz/item/CS_URS_2024_01/985131311" TargetMode="External" /><Relationship Id="rId116" Type="http://schemas.openxmlformats.org/officeDocument/2006/relationships/hyperlink" Target="https://podminky.urs.cz/item/CS_URS_2024_01/985132311" TargetMode="External" /><Relationship Id="rId117" Type="http://schemas.openxmlformats.org/officeDocument/2006/relationships/hyperlink" Target="https://podminky.urs.cz/item/CS_URS_2024_01/985311112" TargetMode="External" /><Relationship Id="rId118" Type="http://schemas.openxmlformats.org/officeDocument/2006/relationships/hyperlink" Target="https://podminky.urs.cz/item/CS_URS_2024_01/985311115" TargetMode="External" /><Relationship Id="rId119" Type="http://schemas.openxmlformats.org/officeDocument/2006/relationships/hyperlink" Target="https://podminky.urs.cz/item/CS_URS_2024_01/985311212" TargetMode="External" /><Relationship Id="rId120" Type="http://schemas.openxmlformats.org/officeDocument/2006/relationships/hyperlink" Target="https://podminky.urs.cz/item/CS_URS_2024_01/985312111" TargetMode="External" /><Relationship Id="rId121" Type="http://schemas.openxmlformats.org/officeDocument/2006/relationships/hyperlink" Target="https://podminky.urs.cz/item/CS_URS_2024_01/985312121" TargetMode="External" /><Relationship Id="rId122" Type="http://schemas.openxmlformats.org/officeDocument/2006/relationships/hyperlink" Target="https://podminky.urs.cz/item/CS_URS_2024_01/985321111" TargetMode="External" /><Relationship Id="rId123" Type="http://schemas.openxmlformats.org/officeDocument/2006/relationships/hyperlink" Target="https://podminky.urs.cz/item/CS_URS_2024_01/985323111" TargetMode="External" /><Relationship Id="rId124" Type="http://schemas.openxmlformats.org/officeDocument/2006/relationships/hyperlink" Target="https://podminky.urs.cz/item/CS_URS_2024_01/985331112" TargetMode="External" /><Relationship Id="rId125" Type="http://schemas.openxmlformats.org/officeDocument/2006/relationships/hyperlink" Target="https://podminky.urs.cz/item/CS_URS_2024_01/997013211" TargetMode="External" /><Relationship Id="rId126" Type="http://schemas.openxmlformats.org/officeDocument/2006/relationships/hyperlink" Target="https://podminky.urs.cz/item/CS_URS_2024_01/997013219" TargetMode="External" /><Relationship Id="rId127" Type="http://schemas.openxmlformats.org/officeDocument/2006/relationships/hyperlink" Target="https://podminky.urs.cz/item/CS_URS_2024_01/997013501" TargetMode="External" /><Relationship Id="rId128" Type="http://schemas.openxmlformats.org/officeDocument/2006/relationships/hyperlink" Target="https://podminky.urs.cz/item/CS_URS_2024_01/997013509" TargetMode="External" /><Relationship Id="rId129" Type="http://schemas.openxmlformats.org/officeDocument/2006/relationships/hyperlink" Target="https://podminky.urs.cz/item/CS_URS_2024_01/997013631" TargetMode="External" /><Relationship Id="rId130" Type="http://schemas.openxmlformats.org/officeDocument/2006/relationships/hyperlink" Target="https://podminky.urs.cz/item/CS_URS_2024_01/997013811" TargetMode="External" /><Relationship Id="rId131" Type="http://schemas.openxmlformats.org/officeDocument/2006/relationships/hyperlink" Target="https://podminky.urs.cz/item/CS_URS_2024_01/997013847" TargetMode="External" /><Relationship Id="rId132" Type="http://schemas.openxmlformats.org/officeDocument/2006/relationships/hyperlink" Target="https://podminky.urs.cz/item/CS_URS_2024_01/998018001" TargetMode="External" /><Relationship Id="rId133" Type="http://schemas.openxmlformats.org/officeDocument/2006/relationships/hyperlink" Target="https://podminky.urs.cz/item/CS_URS_2024_01/711111001" TargetMode="External" /><Relationship Id="rId134" Type="http://schemas.openxmlformats.org/officeDocument/2006/relationships/hyperlink" Target="https://podminky.urs.cz/item/CS_URS_2024_01/711112001" TargetMode="External" /><Relationship Id="rId135" Type="http://schemas.openxmlformats.org/officeDocument/2006/relationships/hyperlink" Target="https://podminky.urs.cz/item/CS_URS_2024_01/711131811" TargetMode="External" /><Relationship Id="rId136" Type="http://schemas.openxmlformats.org/officeDocument/2006/relationships/hyperlink" Target="https://podminky.urs.cz/item/CS_URS_2024_01/711141559" TargetMode="External" /><Relationship Id="rId137" Type="http://schemas.openxmlformats.org/officeDocument/2006/relationships/hyperlink" Target="https://podminky.urs.cz/item/CS_URS_2024_01/711142559" TargetMode="External" /><Relationship Id="rId138" Type="http://schemas.openxmlformats.org/officeDocument/2006/relationships/hyperlink" Target="https://podminky.urs.cz/item/CS_URS_2024_01/711141559" TargetMode="External" /><Relationship Id="rId139" Type="http://schemas.openxmlformats.org/officeDocument/2006/relationships/hyperlink" Target="https://podminky.urs.cz/item/CS_URS_2024_01/998711111" TargetMode="External" /><Relationship Id="rId140" Type="http://schemas.openxmlformats.org/officeDocument/2006/relationships/hyperlink" Target="https://podminky.urs.cz/item/CS_URS_2024_01/712341559" TargetMode="External" /><Relationship Id="rId141" Type="http://schemas.openxmlformats.org/officeDocument/2006/relationships/hyperlink" Target="https://podminky.urs.cz/item/CS_URS_2024_01/712341559" TargetMode="External" /><Relationship Id="rId142" Type="http://schemas.openxmlformats.org/officeDocument/2006/relationships/hyperlink" Target="https://podminky.urs.cz/item/CS_URS_2024_01/712363352" TargetMode="External" /><Relationship Id="rId143" Type="http://schemas.openxmlformats.org/officeDocument/2006/relationships/hyperlink" Target="https://podminky.urs.cz/item/CS_URS_2024_01/712363356" TargetMode="External" /><Relationship Id="rId144" Type="http://schemas.openxmlformats.org/officeDocument/2006/relationships/hyperlink" Target="https://podminky.urs.cz/item/CS_URS_2024_01/712363611" TargetMode="External" /><Relationship Id="rId145" Type="http://schemas.openxmlformats.org/officeDocument/2006/relationships/hyperlink" Target="https://podminky.urs.cz/item/CS_URS_2024_01/712363612" TargetMode="External" /><Relationship Id="rId146" Type="http://schemas.openxmlformats.org/officeDocument/2006/relationships/hyperlink" Target="https://podminky.urs.cz/item/CS_URS_2024_01/712363613" TargetMode="External" /><Relationship Id="rId147" Type="http://schemas.openxmlformats.org/officeDocument/2006/relationships/hyperlink" Target="https://podminky.urs.cz/item/CS_URS_2024_01/712363681" TargetMode="External" /><Relationship Id="rId148" Type="http://schemas.openxmlformats.org/officeDocument/2006/relationships/hyperlink" Target="https://podminky.urs.cz/item/CS_URS_2024_01/712391171" TargetMode="External" /><Relationship Id="rId149" Type="http://schemas.openxmlformats.org/officeDocument/2006/relationships/hyperlink" Target="https://podminky.urs.cz/item/CS_URS_2024_01/712391175" TargetMode="External" /><Relationship Id="rId150" Type="http://schemas.openxmlformats.org/officeDocument/2006/relationships/hyperlink" Target="https://podminky.urs.cz/item/CS_URS_2024_01/712391382" TargetMode="External" /><Relationship Id="rId151" Type="http://schemas.openxmlformats.org/officeDocument/2006/relationships/hyperlink" Target="https://podminky.urs.cz/item/CS_URS_2024_01/712391482" TargetMode="External" /><Relationship Id="rId152" Type="http://schemas.openxmlformats.org/officeDocument/2006/relationships/hyperlink" Target="https://podminky.urs.cz/item/CS_URS_2024_01/712964703" TargetMode="External" /><Relationship Id="rId153" Type="http://schemas.openxmlformats.org/officeDocument/2006/relationships/hyperlink" Target="https://podminky.urs.cz/item/CS_URS_2024_01/998712111" TargetMode="External" /><Relationship Id="rId154" Type="http://schemas.openxmlformats.org/officeDocument/2006/relationships/hyperlink" Target="https://podminky.urs.cz/item/CS_URS_2024_01/713121111" TargetMode="External" /><Relationship Id="rId155" Type="http://schemas.openxmlformats.org/officeDocument/2006/relationships/hyperlink" Target="https://podminky.urs.cz/item/CS_URS_2024_01/713131141" TargetMode="External" /><Relationship Id="rId156" Type="http://schemas.openxmlformats.org/officeDocument/2006/relationships/hyperlink" Target="https://podminky.urs.cz/item/CS_URS_2024_01/713141131" TargetMode="External" /><Relationship Id="rId157" Type="http://schemas.openxmlformats.org/officeDocument/2006/relationships/hyperlink" Target="https://podminky.urs.cz/item/CS_URS_2024_01/713141132" TargetMode="External" /><Relationship Id="rId158" Type="http://schemas.openxmlformats.org/officeDocument/2006/relationships/hyperlink" Target="https://podminky.urs.cz/item/CS_URS_2024_01/998713111" TargetMode="External" /><Relationship Id="rId159" Type="http://schemas.openxmlformats.org/officeDocument/2006/relationships/hyperlink" Target="https://podminky.urs.cz/item/CS_URS_2024_01/721110953" TargetMode="External" /><Relationship Id="rId160" Type="http://schemas.openxmlformats.org/officeDocument/2006/relationships/hyperlink" Target="https://podminky.urs.cz/item/CS_URS_2024_01/721110962" TargetMode="External" /><Relationship Id="rId161" Type="http://schemas.openxmlformats.org/officeDocument/2006/relationships/hyperlink" Target="https://podminky.urs.cz/item/CS_URS_2024_01/721110963" TargetMode="External" /><Relationship Id="rId162" Type="http://schemas.openxmlformats.org/officeDocument/2006/relationships/hyperlink" Target="https://podminky.urs.cz/item/CS_URS_2024_01/721141104" TargetMode="External" /><Relationship Id="rId163" Type="http://schemas.openxmlformats.org/officeDocument/2006/relationships/hyperlink" Target="https://podminky.urs.cz/item/CS_URS_2024_01/721173316" TargetMode="External" /><Relationship Id="rId164" Type="http://schemas.openxmlformats.org/officeDocument/2006/relationships/hyperlink" Target="https://podminky.urs.cz/item/CS_URS_2024_01/721173402" TargetMode="External" /><Relationship Id="rId165" Type="http://schemas.openxmlformats.org/officeDocument/2006/relationships/hyperlink" Target="https://podminky.urs.cz/item/CS_URS_2024_01/721174043" TargetMode="External" /><Relationship Id="rId166" Type="http://schemas.openxmlformats.org/officeDocument/2006/relationships/hyperlink" Target="https://podminky.urs.cz/item/CS_URS_2024_01/721174045" TargetMode="External" /><Relationship Id="rId167" Type="http://schemas.openxmlformats.org/officeDocument/2006/relationships/hyperlink" Target="https://podminky.urs.cz/item/CS_URS_2024_01/721174063" TargetMode="External" /><Relationship Id="rId168" Type="http://schemas.openxmlformats.org/officeDocument/2006/relationships/hyperlink" Target="https://podminky.urs.cz/item/CS_URS_2024_01/721194105" TargetMode="External" /><Relationship Id="rId169" Type="http://schemas.openxmlformats.org/officeDocument/2006/relationships/hyperlink" Target="https://podminky.urs.cz/item/CS_URS_2024_01/721194109" TargetMode="External" /><Relationship Id="rId170" Type="http://schemas.openxmlformats.org/officeDocument/2006/relationships/hyperlink" Target="https://podminky.urs.cz/item/CS_URS_2024_01/721211611" TargetMode="External" /><Relationship Id="rId171" Type="http://schemas.openxmlformats.org/officeDocument/2006/relationships/hyperlink" Target="https://podminky.urs.cz/item/CS_URS_2024_01/721241102" TargetMode="External" /><Relationship Id="rId172" Type="http://schemas.openxmlformats.org/officeDocument/2006/relationships/hyperlink" Target="https://podminky.urs.cz/item/CS_URS_2024_01/721274121" TargetMode="External" /><Relationship Id="rId173" Type="http://schemas.openxmlformats.org/officeDocument/2006/relationships/hyperlink" Target="https://podminky.urs.cz/item/CS_URS_2024_01/721274123" TargetMode="External" /><Relationship Id="rId174" Type="http://schemas.openxmlformats.org/officeDocument/2006/relationships/hyperlink" Target="https://podminky.urs.cz/item/CS_URS_2024_01/721290111" TargetMode="External" /><Relationship Id="rId175" Type="http://schemas.openxmlformats.org/officeDocument/2006/relationships/hyperlink" Target="https://podminky.urs.cz/item/CS_URS_2024_01/998721111" TargetMode="External" /><Relationship Id="rId176" Type="http://schemas.openxmlformats.org/officeDocument/2006/relationships/hyperlink" Target="https://podminky.urs.cz/item/CS_URS_2024_01/722130913" TargetMode="External" /><Relationship Id="rId177" Type="http://schemas.openxmlformats.org/officeDocument/2006/relationships/hyperlink" Target="https://podminky.urs.cz/item/CS_URS_2024_01/722130993" TargetMode="External" /><Relationship Id="rId178" Type="http://schemas.openxmlformats.org/officeDocument/2006/relationships/hyperlink" Target="https://podminky.urs.cz/item/CS_URS_2024_01/722131944" TargetMode="External" /><Relationship Id="rId179" Type="http://schemas.openxmlformats.org/officeDocument/2006/relationships/hyperlink" Target="https://podminky.urs.cz/item/CS_URS_2024_01/722175003" TargetMode="External" /><Relationship Id="rId180" Type="http://schemas.openxmlformats.org/officeDocument/2006/relationships/hyperlink" Target="https://podminky.urs.cz/item/CS_URS_2024_01/722181242" TargetMode="External" /><Relationship Id="rId181" Type="http://schemas.openxmlformats.org/officeDocument/2006/relationships/hyperlink" Target="https://podminky.urs.cz/item/CS_URS_2024_01/722190401" TargetMode="External" /><Relationship Id="rId182" Type="http://schemas.openxmlformats.org/officeDocument/2006/relationships/hyperlink" Target="https://podminky.urs.cz/item/CS_URS_2024_01/722290234" TargetMode="External" /><Relationship Id="rId183" Type="http://schemas.openxmlformats.org/officeDocument/2006/relationships/hyperlink" Target="https://podminky.urs.cz/item/CS_URS_2024_01/722290246" TargetMode="External" /><Relationship Id="rId184" Type="http://schemas.openxmlformats.org/officeDocument/2006/relationships/hyperlink" Target="https://podminky.urs.cz/item/CS_URS_2024_01/998722111" TargetMode="External" /><Relationship Id="rId185" Type="http://schemas.openxmlformats.org/officeDocument/2006/relationships/hyperlink" Target="https://podminky.urs.cz/item/CS_URS_2024_01/725112182" TargetMode="External" /><Relationship Id="rId186" Type="http://schemas.openxmlformats.org/officeDocument/2006/relationships/hyperlink" Target="https://podminky.urs.cz/item/CS_URS_2024_01/725211616" TargetMode="External" /><Relationship Id="rId187" Type="http://schemas.openxmlformats.org/officeDocument/2006/relationships/hyperlink" Target="https://podminky.urs.cz/item/CS_URS_2024_01/725291652" TargetMode="External" /><Relationship Id="rId188" Type="http://schemas.openxmlformats.org/officeDocument/2006/relationships/hyperlink" Target="https://podminky.urs.cz/item/CS_URS_2024_01/725291653" TargetMode="External" /><Relationship Id="rId189" Type="http://schemas.openxmlformats.org/officeDocument/2006/relationships/hyperlink" Target="https://podminky.urs.cz/item/CS_URS_2024_01/725291654" TargetMode="External" /><Relationship Id="rId190" Type="http://schemas.openxmlformats.org/officeDocument/2006/relationships/hyperlink" Target="https://podminky.urs.cz/item/CS_URS_2024_01/725291664" TargetMode="External" /><Relationship Id="rId191" Type="http://schemas.openxmlformats.org/officeDocument/2006/relationships/hyperlink" Target="https://podminky.urs.cz/item/CS_URS_2024_01/725291666" TargetMode="External" /><Relationship Id="rId192" Type="http://schemas.openxmlformats.org/officeDocument/2006/relationships/hyperlink" Target="https://podminky.urs.cz/item/CS_URS_2024_01/725291667" TargetMode="External" /><Relationship Id="rId193" Type="http://schemas.openxmlformats.org/officeDocument/2006/relationships/hyperlink" Target="https://podminky.urs.cz/item/CS_URS_2024_01/725813111" TargetMode="External" /><Relationship Id="rId194" Type="http://schemas.openxmlformats.org/officeDocument/2006/relationships/hyperlink" Target="https://podminky.urs.cz/item/CS_URS_2024_01/725822611" TargetMode="External" /><Relationship Id="rId195" Type="http://schemas.openxmlformats.org/officeDocument/2006/relationships/hyperlink" Target="https://podminky.urs.cz/item/CS_URS_2024_01/725861102" TargetMode="External" /><Relationship Id="rId196" Type="http://schemas.openxmlformats.org/officeDocument/2006/relationships/hyperlink" Target="https://podminky.urs.cz/item/CS_URS_2024_01/725980123" TargetMode="External" /><Relationship Id="rId197" Type="http://schemas.openxmlformats.org/officeDocument/2006/relationships/hyperlink" Target="https://podminky.urs.cz/item/CS_URS_2024_01/998725111" TargetMode="External" /><Relationship Id="rId198" Type="http://schemas.openxmlformats.org/officeDocument/2006/relationships/hyperlink" Target="https://podminky.urs.cz/item/CS_URS_2024_01/741810001" TargetMode="External" /><Relationship Id="rId199" Type="http://schemas.openxmlformats.org/officeDocument/2006/relationships/hyperlink" Target="https://podminky.urs.cz/item/CS_URS_2024_01/762083121" TargetMode="External" /><Relationship Id="rId200" Type="http://schemas.openxmlformats.org/officeDocument/2006/relationships/hyperlink" Target="https://podminky.urs.cz/item/CS_URS_2024_01/762332132" TargetMode="External" /><Relationship Id="rId201" Type="http://schemas.openxmlformats.org/officeDocument/2006/relationships/hyperlink" Target="https://podminky.urs.cz/item/CS_URS_2024_01/762395000" TargetMode="External" /><Relationship Id="rId202" Type="http://schemas.openxmlformats.org/officeDocument/2006/relationships/hyperlink" Target="https://podminky.urs.cz/item/CS_URS_2024_01/762420011" TargetMode="External" /><Relationship Id="rId203" Type="http://schemas.openxmlformats.org/officeDocument/2006/relationships/hyperlink" Target="https://podminky.urs.cz/item/CS_URS_2024_01/762420038" TargetMode="External" /><Relationship Id="rId204" Type="http://schemas.openxmlformats.org/officeDocument/2006/relationships/hyperlink" Target="https://podminky.urs.cz/item/CS_URS_2024_01/762495000" TargetMode="External" /><Relationship Id="rId205" Type="http://schemas.openxmlformats.org/officeDocument/2006/relationships/hyperlink" Target="https://podminky.urs.cz/item/CS_URS_2024_01/762495000" TargetMode="External" /><Relationship Id="rId206" Type="http://schemas.openxmlformats.org/officeDocument/2006/relationships/hyperlink" Target="https://podminky.urs.cz/item/CS_URS_2024_01/998762101" TargetMode="External" /><Relationship Id="rId207" Type="http://schemas.openxmlformats.org/officeDocument/2006/relationships/hyperlink" Target="https://podminky.urs.cz/item/CS_URS_2024_01/763111333" TargetMode="External" /><Relationship Id="rId208" Type="http://schemas.openxmlformats.org/officeDocument/2006/relationships/hyperlink" Target="https://podminky.urs.cz/item/CS_URS_2024_01/763111437" TargetMode="External" /><Relationship Id="rId209" Type="http://schemas.openxmlformats.org/officeDocument/2006/relationships/hyperlink" Target="https://podminky.urs.cz/item/CS_URS_2024_01/763111717" TargetMode="External" /><Relationship Id="rId210" Type="http://schemas.openxmlformats.org/officeDocument/2006/relationships/hyperlink" Target="https://podminky.urs.cz/item/CS_URS_2024_01/763111718" TargetMode="External" /><Relationship Id="rId211" Type="http://schemas.openxmlformats.org/officeDocument/2006/relationships/hyperlink" Target="https://podminky.urs.cz/item/CS_URS_2024_01/763111722" TargetMode="External" /><Relationship Id="rId212" Type="http://schemas.openxmlformats.org/officeDocument/2006/relationships/hyperlink" Target="https://podminky.urs.cz/item/CS_URS_2024_01/763111751" TargetMode="External" /><Relationship Id="rId213" Type="http://schemas.openxmlformats.org/officeDocument/2006/relationships/hyperlink" Target="https://podminky.urs.cz/item/CS_URS_2024_01/763111771" TargetMode="External" /><Relationship Id="rId214" Type="http://schemas.openxmlformats.org/officeDocument/2006/relationships/hyperlink" Target="https://podminky.urs.cz/item/CS_URS_2024_01/763121413" TargetMode="External" /><Relationship Id="rId215" Type="http://schemas.openxmlformats.org/officeDocument/2006/relationships/hyperlink" Target="https://podminky.urs.cz/item/CS_URS_2024_01/763121426" TargetMode="External" /><Relationship Id="rId216" Type="http://schemas.openxmlformats.org/officeDocument/2006/relationships/hyperlink" Target="https://podminky.urs.cz/item/CS_URS_2024_01/763121714" TargetMode="External" /><Relationship Id="rId217" Type="http://schemas.openxmlformats.org/officeDocument/2006/relationships/hyperlink" Target="https://podminky.urs.cz/item/CS_URS_2024_01/763121715" TargetMode="External" /><Relationship Id="rId218" Type="http://schemas.openxmlformats.org/officeDocument/2006/relationships/hyperlink" Target="https://podminky.urs.cz/item/CS_URS_2024_01/763121761" TargetMode="External" /><Relationship Id="rId219" Type="http://schemas.openxmlformats.org/officeDocument/2006/relationships/hyperlink" Target="https://podminky.urs.cz/item/CS_URS_2024_01/763131451" TargetMode="External" /><Relationship Id="rId220" Type="http://schemas.openxmlformats.org/officeDocument/2006/relationships/hyperlink" Target="https://podminky.urs.cz/item/CS_URS_2024_01/763131714" TargetMode="External" /><Relationship Id="rId221" Type="http://schemas.openxmlformats.org/officeDocument/2006/relationships/hyperlink" Target="https://podminky.urs.cz/item/CS_URS_2024_01/763131761" TargetMode="External" /><Relationship Id="rId222" Type="http://schemas.openxmlformats.org/officeDocument/2006/relationships/hyperlink" Target="https://podminky.urs.cz/item/CS_URS_2024_01/763131771" TargetMode="External" /><Relationship Id="rId223" Type="http://schemas.openxmlformats.org/officeDocument/2006/relationships/hyperlink" Target="https://podminky.urs.cz/item/CS_URS_2024_01/763181311" TargetMode="External" /><Relationship Id="rId224" Type="http://schemas.openxmlformats.org/officeDocument/2006/relationships/hyperlink" Target="https://podminky.urs.cz/item/CS_URS_2024_01/998763321" TargetMode="External" /><Relationship Id="rId225" Type="http://schemas.openxmlformats.org/officeDocument/2006/relationships/hyperlink" Target="https://podminky.urs.cz/item/CS_URS_2024_01/764002841" TargetMode="External" /><Relationship Id="rId226" Type="http://schemas.openxmlformats.org/officeDocument/2006/relationships/hyperlink" Target="https://podminky.urs.cz/item/CS_URS_2024_01/764002881" TargetMode="External" /><Relationship Id="rId227" Type="http://schemas.openxmlformats.org/officeDocument/2006/relationships/hyperlink" Target="https://podminky.urs.cz/item/CS_URS_2024_01/764004801" TargetMode="External" /><Relationship Id="rId228" Type="http://schemas.openxmlformats.org/officeDocument/2006/relationships/hyperlink" Target="https://podminky.urs.cz/item/CS_URS_2024_01/764004861" TargetMode="External" /><Relationship Id="rId229" Type="http://schemas.openxmlformats.org/officeDocument/2006/relationships/hyperlink" Target="https://podminky.urs.cz/item/CS_URS_2024_01/764212634" TargetMode="External" /><Relationship Id="rId230" Type="http://schemas.openxmlformats.org/officeDocument/2006/relationships/hyperlink" Target="https://podminky.urs.cz/item/CS_URS_2024_01/764212662" TargetMode="External" /><Relationship Id="rId231" Type="http://schemas.openxmlformats.org/officeDocument/2006/relationships/hyperlink" Target="https://podminky.urs.cz/item/CS_URS_2024_01/764511602" TargetMode="External" /><Relationship Id="rId232" Type="http://schemas.openxmlformats.org/officeDocument/2006/relationships/hyperlink" Target="https://podminky.urs.cz/item/CS_URS_2024_01/764511622" TargetMode="External" /><Relationship Id="rId233" Type="http://schemas.openxmlformats.org/officeDocument/2006/relationships/hyperlink" Target="https://podminky.urs.cz/item/CS_URS_2024_01/764511642" TargetMode="External" /><Relationship Id="rId234" Type="http://schemas.openxmlformats.org/officeDocument/2006/relationships/hyperlink" Target="https://podminky.urs.cz/item/CS_URS_2024_01/764518622" TargetMode="External" /><Relationship Id="rId235" Type="http://schemas.openxmlformats.org/officeDocument/2006/relationships/hyperlink" Target="https://podminky.urs.cz/item/CS_URS_2024_01/998764111" TargetMode="External" /><Relationship Id="rId236" Type="http://schemas.openxmlformats.org/officeDocument/2006/relationships/hyperlink" Target="https://podminky.urs.cz/item/CS_URS_2024_01/766660001" TargetMode="External" /><Relationship Id="rId237" Type="http://schemas.openxmlformats.org/officeDocument/2006/relationships/hyperlink" Target="https://podminky.urs.cz/item/CS_URS_2024_01/766660022" TargetMode="External" /><Relationship Id="rId238" Type="http://schemas.openxmlformats.org/officeDocument/2006/relationships/hyperlink" Target="https://podminky.urs.cz/item/CS_URS_2024_01/766660728" TargetMode="External" /><Relationship Id="rId239" Type="http://schemas.openxmlformats.org/officeDocument/2006/relationships/hyperlink" Target="https://podminky.urs.cz/item/CS_URS_2024_01/766660729" TargetMode="External" /><Relationship Id="rId240" Type="http://schemas.openxmlformats.org/officeDocument/2006/relationships/hyperlink" Target="https://podminky.urs.cz/item/CS_URS_2024_01/766660730" TargetMode="External" /><Relationship Id="rId241" Type="http://schemas.openxmlformats.org/officeDocument/2006/relationships/hyperlink" Target="https://podminky.urs.cz/item/CS_URS_2024_01/766694116" TargetMode="External" /><Relationship Id="rId242" Type="http://schemas.openxmlformats.org/officeDocument/2006/relationships/hyperlink" Target="https://podminky.urs.cz/item/CS_URS_2024_01/998766111" TargetMode="External" /><Relationship Id="rId243" Type="http://schemas.openxmlformats.org/officeDocument/2006/relationships/hyperlink" Target="https://podminky.urs.cz/item/CS_URS_2024_01/767161114" TargetMode="External" /><Relationship Id="rId244" Type="http://schemas.openxmlformats.org/officeDocument/2006/relationships/hyperlink" Target="https://podminky.urs.cz/item/CS_URS_2024_01/767165111" TargetMode="External" /><Relationship Id="rId245" Type="http://schemas.openxmlformats.org/officeDocument/2006/relationships/hyperlink" Target="https://podminky.urs.cz/item/CS_URS_2024_01/767391113" TargetMode="External" /><Relationship Id="rId246" Type="http://schemas.openxmlformats.org/officeDocument/2006/relationships/hyperlink" Target="https://podminky.urs.cz/item/CS_URS_2024_01/767531121" TargetMode="External" /><Relationship Id="rId247" Type="http://schemas.openxmlformats.org/officeDocument/2006/relationships/hyperlink" Target="https://podminky.urs.cz/item/CS_URS_2024_01/767531215" TargetMode="External" /><Relationship Id="rId248" Type="http://schemas.openxmlformats.org/officeDocument/2006/relationships/hyperlink" Target="https://podminky.urs.cz/item/CS_URS_2024_01/767620242" TargetMode="External" /><Relationship Id="rId249" Type="http://schemas.openxmlformats.org/officeDocument/2006/relationships/hyperlink" Target="https://podminky.urs.cz/item/CS_URS_2024_01/767620252" TargetMode="External" /><Relationship Id="rId250" Type="http://schemas.openxmlformats.org/officeDocument/2006/relationships/hyperlink" Target="https://podminky.urs.cz/item/CS_URS_2024_01/767640224" TargetMode="External" /><Relationship Id="rId251" Type="http://schemas.openxmlformats.org/officeDocument/2006/relationships/hyperlink" Target="https://podminky.urs.cz/item/CS_URS_2024_01/767646523" TargetMode="External" /><Relationship Id="rId252" Type="http://schemas.openxmlformats.org/officeDocument/2006/relationships/hyperlink" Target="https://podminky.urs.cz/item/CS_URS_2024_01/767649191" TargetMode="External" /><Relationship Id="rId253" Type="http://schemas.openxmlformats.org/officeDocument/2006/relationships/hyperlink" Target="https://podminky.urs.cz/item/CS_URS_2024_01/767649198" TargetMode="External" /><Relationship Id="rId254" Type="http://schemas.openxmlformats.org/officeDocument/2006/relationships/hyperlink" Target="https://podminky.urs.cz/item/CS_URS_2024_01/767995114" TargetMode="External" /><Relationship Id="rId255" Type="http://schemas.openxmlformats.org/officeDocument/2006/relationships/hyperlink" Target="https://podminky.urs.cz/item/CS_URS_2024_01/767995115" TargetMode="External" /><Relationship Id="rId256" Type="http://schemas.openxmlformats.org/officeDocument/2006/relationships/hyperlink" Target="https://podminky.urs.cz/item/CS_URS_2024_01/767995115" TargetMode="External" /><Relationship Id="rId257" Type="http://schemas.openxmlformats.org/officeDocument/2006/relationships/hyperlink" Target="https://podminky.urs.cz/item/CS_URS_2024_01/767995117" TargetMode="External" /><Relationship Id="rId258" Type="http://schemas.openxmlformats.org/officeDocument/2006/relationships/hyperlink" Target="https://podminky.urs.cz/item/CS_URS_2024_01/998767111" TargetMode="External" /><Relationship Id="rId259" Type="http://schemas.openxmlformats.org/officeDocument/2006/relationships/hyperlink" Target="https://podminky.urs.cz/item/CS_URS_2024_01/771111011" TargetMode="External" /><Relationship Id="rId260" Type="http://schemas.openxmlformats.org/officeDocument/2006/relationships/hyperlink" Target="https://podminky.urs.cz/item/CS_URS_2024_01/771121011" TargetMode="External" /><Relationship Id="rId261" Type="http://schemas.openxmlformats.org/officeDocument/2006/relationships/hyperlink" Target="https://podminky.urs.cz/item/CS_URS_2024_01/771151022" TargetMode="External" /><Relationship Id="rId262" Type="http://schemas.openxmlformats.org/officeDocument/2006/relationships/hyperlink" Target="https://podminky.urs.cz/item/CS_URS_2024_01/771151024" TargetMode="External" /><Relationship Id="rId263" Type="http://schemas.openxmlformats.org/officeDocument/2006/relationships/hyperlink" Target="https://podminky.urs.cz/item/CS_URS_2024_01/771161021" TargetMode="External" /><Relationship Id="rId264" Type="http://schemas.openxmlformats.org/officeDocument/2006/relationships/hyperlink" Target="https://podminky.urs.cz/item/CS_URS_2024_01/771574479" TargetMode="External" /><Relationship Id="rId265" Type="http://schemas.openxmlformats.org/officeDocument/2006/relationships/hyperlink" Target="https://podminky.urs.cz/item/CS_URS_2024_01/771577211" TargetMode="External" /><Relationship Id="rId266" Type="http://schemas.openxmlformats.org/officeDocument/2006/relationships/hyperlink" Target="https://podminky.urs.cz/item/CS_URS_2024_01/771591112" TargetMode="External" /><Relationship Id="rId267" Type="http://schemas.openxmlformats.org/officeDocument/2006/relationships/hyperlink" Target="https://podminky.urs.cz/item/CS_URS_2024_01/771591115" TargetMode="External" /><Relationship Id="rId268" Type="http://schemas.openxmlformats.org/officeDocument/2006/relationships/hyperlink" Target="https://podminky.urs.cz/item/CS_URS_2024_01/771591264" TargetMode="External" /><Relationship Id="rId269" Type="http://schemas.openxmlformats.org/officeDocument/2006/relationships/hyperlink" Target="https://podminky.urs.cz/item/CS_URS_2024_01/771592011" TargetMode="External" /><Relationship Id="rId270" Type="http://schemas.openxmlformats.org/officeDocument/2006/relationships/hyperlink" Target="https://podminky.urs.cz/item/CS_URS_2024_01/998771111" TargetMode="External" /><Relationship Id="rId271" Type="http://schemas.openxmlformats.org/officeDocument/2006/relationships/hyperlink" Target="https://podminky.urs.cz/item/CS_URS_2024_01/772522811" TargetMode="External" /><Relationship Id="rId272" Type="http://schemas.openxmlformats.org/officeDocument/2006/relationships/hyperlink" Target="https://podminky.urs.cz/item/CS_URS_2024_01/777111111" TargetMode="External" /><Relationship Id="rId273" Type="http://schemas.openxmlformats.org/officeDocument/2006/relationships/hyperlink" Target="https://podminky.urs.cz/item/CS_URS_2024_01/777131111" TargetMode="External" /><Relationship Id="rId274" Type="http://schemas.openxmlformats.org/officeDocument/2006/relationships/hyperlink" Target="https://podminky.urs.cz/item/CS_URS_2024_01/777511103" TargetMode="External" /><Relationship Id="rId275" Type="http://schemas.openxmlformats.org/officeDocument/2006/relationships/hyperlink" Target="https://podminky.urs.cz/item/CS_URS_2024_01/777511107" TargetMode="External" /><Relationship Id="rId276" Type="http://schemas.openxmlformats.org/officeDocument/2006/relationships/hyperlink" Target="https://podminky.urs.cz/item/CS_URS_2024_01/777511181" TargetMode="External" /><Relationship Id="rId277" Type="http://schemas.openxmlformats.org/officeDocument/2006/relationships/hyperlink" Target="https://podminky.urs.cz/item/CS_URS_2024_01/998777111" TargetMode="External" /><Relationship Id="rId278" Type="http://schemas.openxmlformats.org/officeDocument/2006/relationships/hyperlink" Target="https://podminky.urs.cz/item/CS_URS_2024_01/781111011" TargetMode="External" /><Relationship Id="rId279" Type="http://schemas.openxmlformats.org/officeDocument/2006/relationships/hyperlink" Target="https://podminky.urs.cz/item/CS_URS_2024_01/781121011" TargetMode="External" /><Relationship Id="rId280" Type="http://schemas.openxmlformats.org/officeDocument/2006/relationships/hyperlink" Target="https://podminky.urs.cz/item/CS_URS_2024_01/781472219" TargetMode="External" /><Relationship Id="rId281" Type="http://schemas.openxmlformats.org/officeDocument/2006/relationships/hyperlink" Target="https://podminky.urs.cz/item/CS_URS_2024_01/781472291" TargetMode="External" /><Relationship Id="rId282" Type="http://schemas.openxmlformats.org/officeDocument/2006/relationships/hyperlink" Target="https://podminky.urs.cz/item/CS_URS_2024_01/781472292" TargetMode="External" /><Relationship Id="rId283" Type="http://schemas.openxmlformats.org/officeDocument/2006/relationships/hyperlink" Target="https://podminky.urs.cz/item/CS_URS_2024_01/781495115" TargetMode="External" /><Relationship Id="rId284" Type="http://schemas.openxmlformats.org/officeDocument/2006/relationships/hyperlink" Target="https://podminky.urs.cz/item/CS_URS_2024_01/781495141" TargetMode="External" /><Relationship Id="rId285" Type="http://schemas.openxmlformats.org/officeDocument/2006/relationships/hyperlink" Target="https://podminky.urs.cz/item/CS_URS_2024_01/781495142" TargetMode="External" /><Relationship Id="rId286" Type="http://schemas.openxmlformats.org/officeDocument/2006/relationships/hyperlink" Target="https://podminky.urs.cz/item/CS_URS_2024_01/781495143" TargetMode="External" /><Relationship Id="rId287" Type="http://schemas.openxmlformats.org/officeDocument/2006/relationships/hyperlink" Target="https://podminky.urs.cz/item/CS_URS_2024_01/781495211" TargetMode="External" /><Relationship Id="rId288" Type="http://schemas.openxmlformats.org/officeDocument/2006/relationships/hyperlink" Target="https://podminky.urs.cz/item/CS_URS_2024_01/998781111" TargetMode="External" /><Relationship Id="rId289" Type="http://schemas.openxmlformats.org/officeDocument/2006/relationships/hyperlink" Target="https://podminky.urs.cz/item/CS_URS_2024_01/783301311" TargetMode="External" /><Relationship Id="rId290" Type="http://schemas.openxmlformats.org/officeDocument/2006/relationships/hyperlink" Target="https://podminky.urs.cz/item/CS_URS_2024_01/783301401" TargetMode="External" /><Relationship Id="rId291" Type="http://schemas.openxmlformats.org/officeDocument/2006/relationships/hyperlink" Target="https://podminky.urs.cz/item/CS_URS_2024_01/783314201" TargetMode="External" /><Relationship Id="rId292" Type="http://schemas.openxmlformats.org/officeDocument/2006/relationships/hyperlink" Target="https://podminky.urs.cz/item/CS_URS_2024_01/783315101" TargetMode="External" /><Relationship Id="rId293" Type="http://schemas.openxmlformats.org/officeDocument/2006/relationships/hyperlink" Target="https://podminky.urs.cz/item/CS_URS_2024_01/783317101" TargetMode="External" /><Relationship Id="rId294" Type="http://schemas.openxmlformats.org/officeDocument/2006/relationships/hyperlink" Target="https://podminky.urs.cz/item/CS_URS_2024_01/783801501" TargetMode="External" /><Relationship Id="rId295" Type="http://schemas.openxmlformats.org/officeDocument/2006/relationships/hyperlink" Target="https://podminky.urs.cz/item/CS_URS_2024_01/783823135" TargetMode="External" /><Relationship Id="rId296" Type="http://schemas.openxmlformats.org/officeDocument/2006/relationships/hyperlink" Target="https://podminky.urs.cz/item/CS_URS_2024_01/783827425" TargetMode="External" /><Relationship Id="rId297" Type="http://schemas.openxmlformats.org/officeDocument/2006/relationships/hyperlink" Target="https://podminky.urs.cz/item/CS_URS_2024_01/784111001" TargetMode="External" /><Relationship Id="rId298" Type="http://schemas.openxmlformats.org/officeDocument/2006/relationships/hyperlink" Target="https://podminky.urs.cz/item/CS_URS_2024_01/784121001" TargetMode="External" /><Relationship Id="rId299" Type="http://schemas.openxmlformats.org/officeDocument/2006/relationships/hyperlink" Target="https://podminky.urs.cz/item/CS_URS_2024_01/784181121" TargetMode="External" /><Relationship Id="rId300" Type="http://schemas.openxmlformats.org/officeDocument/2006/relationships/hyperlink" Target="https://podminky.urs.cz/item/CS_URS_2024_01/784211101" TargetMode="External" /><Relationship Id="rId301" Type="http://schemas.openxmlformats.org/officeDocument/2006/relationships/hyperlink" Target="https://podminky.urs.cz/item/CS_URS_2024_01/784211111" TargetMode="External" /><Relationship Id="rId302" Type="http://schemas.openxmlformats.org/officeDocument/2006/relationships/hyperlink" Target="https://podminky.urs.cz/item/CS_URS_2024_01/HZS1301" TargetMode="External" /><Relationship Id="rId303" Type="http://schemas.openxmlformats.org/officeDocument/2006/relationships/hyperlink" Target="https://podminky.urs.cz/item/CS_URS_2024_01/HZS2152" TargetMode="External" /><Relationship Id="rId304" Type="http://schemas.openxmlformats.org/officeDocument/2006/relationships/hyperlink" Target="https://podminky.urs.cz/item/CS_URS_2024_01/HZS2212" TargetMode="External" /><Relationship Id="rId30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002000" TargetMode="External" /><Relationship Id="rId2" Type="http://schemas.openxmlformats.org/officeDocument/2006/relationships/hyperlink" Target="https://podminky.urs.cz/item/CS_URS_2024_01/012002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30001000" TargetMode="External" /><Relationship Id="rId5" Type="http://schemas.openxmlformats.org/officeDocument/2006/relationships/hyperlink" Target="https://podminky.urs.cz/item/CS_URS_2024_01/033203000" TargetMode="External" /><Relationship Id="rId6" Type="http://schemas.openxmlformats.org/officeDocument/2006/relationships/hyperlink" Target="https://podminky.urs.cz/item/CS_URS_2024_01/033203000" TargetMode="External" /><Relationship Id="rId7" Type="http://schemas.openxmlformats.org/officeDocument/2006/relationships/hyperlink" Target="https://podminky.urs.cz/item/CS_URS_2024_01/034103000" TargetMode="External" /><Relationship Id="rId8" Type="http://schemas.openxmlformats.org/officeDocument/2006/relationships/hyperlink" Target="https://podminky.urs.cz/item/CS_URS_2024_01/034503000" TargetMode="External" /><Relationship Id="rId9" Type="http://schemas.openxmlformats.org/officeDocument/2006/relationships/hyperlink" Target="https://podminky.urs.cz/item/CS_URS_2024_01/035103001" TargetMode="External" /><Relationship Id="rId10" Type="http://schemas.openxmlformats.org/officeDocument/2006/relationships/hyperlink" Target="https://podminky.urs.cz/item/CS_URS_2024_01/042503000" TargetMode="External" /><Relationship Id="rId11" Type="http://schemas.openxmlformats.org/officeDocument/2006/relationships/hyperlink" Target="https://podminky.urs.cz/item/CS_URS_2024_01/060001000" TargetMode="External" /><Relationship Id="rId12" Type="http://schemas.openxmlformats.org/officeDocument/2006/relationships/hyperlink" Target="https://podminky.urs.cz/item/CS_URS_2024_01/070001000" TargetMode="External" /><Relationship Id="rId1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33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35</v>
      </c>
      <c r="AO17" s="25"/>
      <c r="AP17" s="25"/>
      <c r="AQ17" s="25"/>
      <c r="AR17" s="23"/>
      <c r="BE17" s="34"/>
      <c r="BS17" s="20" t="s">
        <v>36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36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42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43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44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45</v>
      </c>
      <c r="E29" s="50"/>
      <c r="F29" s="35" t="s">
        <v>46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47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48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49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50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2023-160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ÚPRAVA TERASY HLAVNÍHO VSTUPU ZŠ Louny, Přemyslovců 2209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Přemyslovců 2209, 440 01 Louny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29. 1. 2024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40.0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Louny, Mírové náměstí 35, 440 01 Louny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RYSIK Design s.r.o.,Chudenická 1059/30,Praha 10</v>
      </c>
      <c r="AN49" s="67"/>
      <c r="AO49" s="67"/>
      <c r="AP49" s="67"/>
      <c r="AQ49" s="43"/>
      <c r="AR49" s="47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37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7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ROUND(SUM(AS55:AS59),2)</f>
        <v>0</v>
      </c>
      <c r="AT54" s="109">
        <f>ROUND(SUM(AV54:AW54),2)</f>
        <v>0</v>
      </c>
      <c r="AU54" s="110">
        <f>ROUND(SUM(AU55:AU59),5)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ROUND(SUM(AZ55:AZ59),2)</f>
        <v>0</v>
      </c>
      <c r="BA54" s="109">
        <f>ROUND(SUM(BA55:BA59),2)</f>
        <v>0</v>
      </c>
      <c r="BB54" s="109">
        <f>ROUND(SUM(BB55:BB59),2)</f>
        <v>0</v>
      </c>
      <c r="BC54" s="109">
        <f>ROUND(SUM(BC55:BC59),2)</f>
        <v>0</v>
      </c>
      <c r="BD54" s="111">
        <f>ROUND(SUM(BD55:BD59),2)</f>
        <v>0</v>
      </c>
      <c r="BE54" s="6"/>
      <c r="BS54" s="112" t="s">
        <v>74</v>
      </c>
      <c r="BT54" s="112" t="s">
        <v>75</v>
      </c>
      <c r="BU54" s="113" t="s">
        <v>76</v>
      </c>
      <c r="BV54" s="112" t="s">
        <v>77</v>
      </c>
      <c r="BW54" s="112" t="s">
        <v>5</v>
      </c>
      <c r="BX54" s="112" t="s">
        <v>78</v>
      </c>
      <c r="CL54" s="112" t="s">
        <v>19</v>
      </c>
    </row>
    <row r="55" s="7" customFormat="1" ht="16.5" customHeight="1">
      <c r="A55" s="114" t="s">
        <v>79</v>
      </c>
      <c r="B55" s="115"/>
      <c r="C55" s="116"/>
      <c r="D55" s="117" t="s">
        <v>80</v>
      </c>
      <c r="E55" s="117"/>
      <c r="F55" s="117"/>
      <c r="G55" s="117"/>
      <c r="H55" s="117"/>
      <c r="I55" s="118"/>
      <c r="J55" s="117" t="s">
        <v>81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'1 - stavební úpravy'!J30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82</v>
      </c>
      <c r="AR55" s="121"/>
      <c r="AS55" s="122">
        <v>0</v>
      </c>
      <c r="AT55" s="123">
        <f>ROUND(SUM(AV55:AW55),2)</f>
        <v>0</v>
      </c>
      <c r="AU55" s="124">
        <f>'1 - stavební úpravy'!P111</f>
        <v>0</v>
      </c>
      <c r="AV55" s="123">
        <f>'1 - stavební úpravy'!J33</f>
        <v>0</v>
      </c>
      <c r="AW55" s="123">
        <f>'1 - stavební úpravy'!J34</f>
        <v>0</v>
      </c>
      <c r="AX55" s="123">
        <f>'1 - stavební úpravy'!J35</f>
        <v>0</v>
      </c>
      <c r="AY55" s="123">
        <f>'1 - stavební úpravy'!J36</f>
        <v>0</v>
      </c>
      <c r="AZ55" s="123">
        <f>'1 - stavební úpravy'!F33</f>
        <v>0</v>
      </c>
      <c r="BA55" s="123">
        <f>'1 - stavební úpravy'!F34</f>
        <v>0</v>
      </c>
      <c r="BB55" s="123">
        <f>'1 - stavební úpravy'!F35</f>
        <v>0</v>
      </c>
      <c r="BC55" s="123">
        <f>'1 - stavební úpravy'!F36</f>
        <v>0</v>
      </c>
      <c r="BD55" s="125">
        <f>'1 - stavební úpravy'!F37</f>
        <v>0</v>
      </c>
      <c r="BE55" s="7"/>
      <c r="BT55" s="126" t="s">
        <v>80</v>
      </c>
      <c r="BV55" s="126" t="s">
        <v>77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16.5" customHeight="1">
      <c r="A56" s="114" t="s">
        <v>79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'2 - VYTÁPĚNÍ'!J30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82</v>
      </c>
      <c r="AR56" s="121"/>
      <c r="AS56" s="122">
        <v>0</v>
      </c>
      <c r="AT56" s="123">
        <f>ROUND(SUM(AV56:AW56),2)</f>
        <v>0</v>
      </c>
      <c r="AU56" s="124">
        <f>'2 - VYTÁPĚNÍ'!P85</f>
        <v>0</v>
      </c>
      <c r="AV56" s="123">
        <f>'2 - VYTÁPĚNÍ'!J33</f>
        <v>0</v>
      </c>
      <c r="AW56" s="123">
        <f>'2 - VYTÁPĚNÍ'!J34</f>
        <v>0</v>
      </c>
      <c r="AX56" s="123">
        <f>'2 - VYTÁPĚNÍ'!J35</f>
        <v>0</v>
      </c>
      <c r="AY56" s="123">
        <f>'2 - VYTÁPĚNÍ'!J36</f>
        <v>0</v>
      </c>
      <c r="AZ56" s="123">
        <f>'2 - VYTÁPĚNÍ'!F33</f>
        <v>0</v>
      </c>
      <c r="BA56" s="123">
        <f>'2 - VYTÁPĚNÍ'!F34</f>
        <v>0</v>
      </c>
      <c r="BB56" s="123">
        <f>'2 - VYTÁPĚNÍ'!F35</f>
        <v>0</v>
      </c>
      <c r="BC56" s="123">
        <f>'2 - VYTÁPĚNÍ'!F36</f>
        <v>0</v>
      </c>
      <c r="BD56" s="125">
        <f>'2 - VYTÁPĚNÍ'!F37</f>
        <v>0</v>
      </c>
      <c r="BE56" s="7"/>
      <c r="BT56" s="126" t="s">
        <v>80</v>
      </c>
      <c r="BV56" s="126" t="s">
        <v>77</v>
      </c>
      <c r="BW56" s="126" t="s">
        <v>86</v>
      </c>
      <c r="BX56" s="126" t="s">
        <v>5</v>
      </c>
      <c r="CL56" s="126" t="s">
        <v>19</v>
      </c>
      <c r="CM56" s="126" t="s">
        <v>84</v>
      </c>
    </row>
    <row r="57" s="7" customFormat="1" ht="16.5" customHeight="1">
      <c r="A57" s="114" t="s">
        <v>79</v>
      </c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'3 - VZDUCHOTECHNIKA'!J30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82</v>
      </c>
      <c r="AR57" s="121"/>
      <c r="AS57" s="122">
        <v>0</v>
      </c>
      <c r="AT57" s="123">
        <f>ROUND(SUM(AV57:AW57),2)</f>
        <v>0</v>
      </c>
      <c r="AU57" s="124">
        <f>'3 - VZDUCHOTECHNIKA'!P82</f>
        <v>0</v>
      </c>
      <c r="AV57" s="123">
        <f>'3 - VZDUCHOTECHNIKA'!J33</f>
        <v>0</v>
      </c>
      <c r="AW57" s="123">
        <f>'3 - VZDUCHOTECHNIKA'!J34</f>
        <v>0</v>
      </c>
      <c r="AX57" s="123">
        <f>'3 - VZDUCHOTECHNIKA'!J35</f>
        <v>0</v>
      </c>
      <c r="AY57" s="123">
        <f>'3 - VZDUCHOTECHNIKA'!J36</f>
        <v>0</v>
      </c>
      <c r="AZ57" s="123">
        <f>'3 - VZDUCHOTECHNIKA'!F33</f>
        <v>0</v>
      </c>
      <c r="BA57" s="123">
        <f>'3 - VZDUCHOTECHNIKA'!F34</f>
        <v>0</v>
      </c>
      <c r="BB57" s="123">
        <f>'3 - VZDUCHOTECHNIKA'!F35</f>
        <v>0</v>
      </c>
      <c r="BC57" s="123">
        <f>'3 - VZDUCHOTECHNIKA'!F36</f>
        <v>0</v>
      </c>
      <c r="BD57" s="125">
        <f>'3 - VZDUCHOTECHNIKA'!F37</f>
        <v>0</v>
      </c>
      <c r="BE57" s="7"/>
      <c r="BT57" s="126" t="s">
        <v>80</v>
      </c>
      <c r="BV57" s="126" t="s">
        <v>77</v>
      </c>
      <c r="BW57" s="126" t="s">
        <v>89</v>
      </c>
      <c r="BX57" s="126" t="s">
        <v>5</v>
      </c>
      <c r="CL57" s="126" t="s">
        <v>19</v>
      </c>
      <c r="CM57" s="126" t="s">
        <v>84</v>
      </c>
    </row>
    <row r="58" s="7" customFormat="1" ht="16.5" customHeight="1">
      <c r="A58" s="114" t="s">
        <v>79</v>
      </c>
      <c r="B58" s="115"/>
      <c r="C58" s="116"/>
      <c r="D58" s="117" t="s">
        <v>90</v>
      </c>
      <c r="E58" s="117"/>
      <c r="F58" s="117"/>
      <c r="G58" s="117"/>
      <c r="H58" s="117"/>
      <c r="I58" s="118"/>
      <c r="J58" s="117" t="s">
        <v>91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'4 - elektroinstalace'!J30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82</v>
      </c>
      <c r="AR58" s="121"/>
      <c r="AS58" s="122">
        <v>0</v>
      </c>
      <c r="AT58" s="123">
        <f>ROUND(SUM(AV58:AW58),2)</f>
        <v>0</v>
      </c>
      <c r="AU58" s="124">
        <f>'4 - elektroinstalace'!P92</f>
        <v>0</v>
      </c>
      <c r="AV58" s="123">
        <f>'4 - elektroinstalace'!J33</f>
        <v>0</v>
      </c>
      <c r="AW58" s="123">
        <f>'4 - elektroinstalace'!J34</f>
        <v>0</v>
      </c>
      <c r="AX58" s="123">
        <f>'4 - elektroinstalace'!J35</f>
        <v>0</v>
      </c>
      <c r="AY58" s="123">
        <f>'4 - elektroinstalace'!J36</f>
        <v>0</v>
      </c>
      <c r="AZ58" s="123">
        <f>'4 - elektroinstalace'!F33</f>
        <v>0</v>
      </c>
      <c r="BA58" s="123">
        <f>'4 - elektroinstalace'!F34</f>
        <v>0</v>
      </c>
      <c r="BB58" s="123">
        <f>'4 - elektroinstalace'!F35</f>
        <v>0</v>
      </c>
      <c r="BC58" s="123">
        <f>'4 - elektroinstalace'!F36</f>
        <v>0</v>
      </c>
      <c r="BD58" s="125">
        <f>'4 - elektroinstalace'!F37</f>
        <v>0</v>
      </c>
      <c r="BE58" s="7"/>
      <c r="BT58" s="126" t="s">
        <v>80</v>
      </c>
      <c r="BV58" s="126" t="s">
        <v>77</v>
      </c>
      <c r="BW58" s="126" t="s">
        <v>92</v>
      </c>
      <c r="BX58" s="126" t="s">
        <v>5</v>
      </c>
      <c r="CL58" s="126" t="s">
        <v>19</v>
      </c>
      <c r="CM58" s="126" t="s">
        <v>84</v>
      </c>
    </row>
    <row r="59" s="7" customFormat="1" ht="16.5" customHeight="1">
      <c r="A59" s="114" t="s">
        <v>79</v>
      </c>
      <c r="B59" s="115"/>
      <c r="C59" s="116"/>
      <c r="D59" s="117" t="s">
        <v>93</v>
      </c>
      <c r="E59" s="117"/>
      <c r="F59" s="117"/>
      <c r="G59" s="117"/>
      <c r="H59" s="117"/>
      <c r="I59" s="118"/>
      <c r="J59" s="117" t="s">
        <v>93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'VRN - VRN'!J30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82</v>
      </c>
      <c r="AR59" s="121"/>
      <c r="AS59" s="127">
        <v>0</v>
      </c>
      <c r="AT59" s="128">
        <f>ROUND(SUM(AV59:AW59),2)</f>
        <v>0</v>
      </c>
      <c r="AU59" s="129">
        <f>'VRN - VRN'!P85</f>
        <v>0</v>
      </c>
      <c r="AV59" s="128">
        <f>'VRN - VRN'!J33</f>
        <v>0</v>
      </c>
      <c r="AW59" s="128">
        <f>'VRN - VRN'!J34</f>
        <v>0</v>
      </c>
      <c r="AX59" s="128">
        <f>'VRN - VRN'!J35</f>
        <v>0</v>
      </c>
      <c r="AY59" s="128">
        <f>'VRN - VRN'!J36</f>
        <v>0</v>
      </c>
      <c r="AZ59" s="128">
        <f>'VRN - VRN'!F33</f>
        <v>0</v>
      </c>
      <c r="BA59" s="128">
        <f>'VRN - VRN'!F34</f>
        <v>0</v>
      </c>
      <c r="BB59" s="128">
        <f>'VRN - VRN'!F35</f>
        <v>0</v>
      </c>
      <c r="BC59" s="128">
        <f>'VRN - VRN'!F36</f>
        <v>0</v>
      </c>
      <c r="BD59" s="130">
        <f>'VRN - VRN'!F37</f>
        <v>0</v>
      </c>
      <c r="BE59" s="7"/>
      <c r="BT59" s="126" t="s">
        <v>80</v>
      </c>
      <c r="BV59" s="126" t="s">
        <v>77</v>
      </c>
      <c r="BW59" s="126" t="s">
        <v>94</v>
      </c>
      <c r="BX59" s="126" t="s">
        <v>5</v>
      </c>
      <c r="CL59" s="126" t="s">
        <v>19</v>
      </c>
      <c r="CM59" s="126" t="s">
        <v>84</v>
      </c>
    </row>
    <row r="60" s="2" customFormat="1" ht="30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</sheetData>
  <sheetProtection sheet="1" formatColumns="0" formatRows="0" objects="1" scenarios="1" spinCount="100000" saltValue="1IfMoMXBflpMWun2IoBgXyrnLAXviXxtTSBMTC2J/+G5DHVRRmUc3+hYxOxFBBCDcMjRhMEaFCUjez5A0p7URA==" hashValue="5r/yWhvqjOiCy6mOb8OTPd7Ix/1MFn/Loqrnw+Im4SKCA7Sil2OOsXmcPFaQDx/JSi7FUw+pqvnWgOjW38taSg==" algorithmName="SHA-512" password="CB6D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 - stavební úpravy'!C2" display="/"/>
    <hyperlink ref="A56" location="'2 - VYTÁPĚNÍ'!C2" display="/"/>
    <hyperlink ref="A57" location="'3 - VZDUCHOTECHNIKA'!C2" display="/"/>
    <hyperlink ref="A58" location="'4 - elektroinstalace'!C2" display="/"/>
    <hyperlink ref="A59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ÚPRAVA TERASY HLAVNÍHO VSTUPU ZŠ Louny, Přemyslovců 2209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35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37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ROUND(J111,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ROUND((SUM(BE111:BE1680)),  2)</f>
        <v>0</v>
      </c>
      <c r="G33" s="41"/>
      <c r="H33" s="41"/>
      <c r="I33" s="151">
        <v>0.20999999999999999</v>
      </c>
      <c r="J33" s="150">
        <f>ROUND(((SUM(BE111:BE1680))*I33),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ROUND((SUM(BF111:BF1680)),  2)</f>
        <v>0</v>
      </c>
      <c r="G34" s="41"/>
      <c r="H34" s="41"/>
      <c r="I34" s="151">
        <v>0.12</v>
      </c>
      <c r="J34" s="150">
        <f>ROUND(((SUM(BF111:BF1680))*I34),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ROUND((SUM(BG111:BG1680)),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ROUND((SUM(BH111:BH1680)),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ROUND((SUM(BI111:BI1680)),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ÚPRAVA TERASY HLAVNÍHO VSTUPU ZŠ Louny, Přemyslovců 2209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1 - stavební úpravy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Přemyslovců 2209, 440 01 Louny</v>
      </c>
      <c r="G52" s="43"/>
      <c r="H52" s="43"/>
      <c r="I52" s="35" t="s">
        <v>23</v>
      </c>
      <c r="J52" s="75" t="str">
        <f>IF(J12="","",J12)</f>
        <v>29. 1. 2024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Louny, Mírové náměstí 35, 440 01 Louny</v>
      </c>
      <c r="G54" s="43"/>
      <c r="H54" s="43"/>
      <c r="I54" s="35" t="s">
        <v>32</v>
      </c>
      <c r="J54" s="39" t="str">
        <f>E21</f>
        <v>RYSIK Design s.r.o.,Chudenická 1059/30,Praha 10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J111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102</v>
      </c>
      <c r="E60" s="171"/>
      <c r="F60" s="171"/>
      <c r="G60" s="171"/>
      <c r="H60" s="171"/>
      <c r="I60" s="171"/>
      <c r="J60" s="172">
        <f>J112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103</v>
      </c>
      <c r="E61" s="177"/>
      <c r="F61" s="177"/>
      <c r="G61" s="177"/>
      <c r="H61" s="177"/>
      <c r="I61" s="177"/>
      <c r="J61" s="178">
        <f>J113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104</v>
      </c>
      <c r="E62" s="177"/>
      <c r="F62" s="177"/>
      <c r="G62" s="177"/>
      <c r="H62" s="177"/>
      <c r="I62" s="177"/>
      <c r="J62" s="178">
        <f>J282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105</v>
      </c>
      <c r="E63" s="177"/>
      <c r="F63" s="177"/>
      <c r="G63" s="177"/>
      <c r="H63" s="177"/>
      <c r="I63" s="177"/>
      <c r="J63" s="178">
        <f>J330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106</v>
      </c>
      <c r="E64" s="177"/>
      <c r="F64" s="177"/>
      <c r="G64" s="177"/>
      <c r="H64" s="177"/>
      <c r="I64" s="177"/>
      <c r="J64" s="178">
        <f>J354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107</v>
      </c>
      <c r="E65" s="177"/>
      <c r="F65" s="177"/>
      <c r="G65" s="177"/>
      <c r="H65" s="177"/>
      <c r="I65" s="177"/>
      <c r="J65" s="178">
        <f>J412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108</v>
      </c>
      <c r="E66" s="177"/>
      <c r="F66" s="177"/>
      <c r="G66" s="177"/>
      <c r="H66" s="177"/>
      <c r="I66" s="177"/>
      <c r="J66" s="178">
        <f>J430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109</v>
      </c>
      <c r="E67" s="177"/>
      <c r="F67" s="177"/>
      <c r="G67" s="177"/>
      <c r="H67" s="177"/>
      <c r="I67" s="177"/>
      <c r="J67" s="178">
        <f>J572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110</v>
      </c>
      <c r="E68" s="177"/>
      <c r="F68" s="177"/>
      <c r="G68" s="177"/>
      <c r="H68" s="177"/>
      <c r="I68" s="177"/>
      <c r="J68" s="178">
        <f>J581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111</v>
      </c>
      <c r="E69" s="177"/>
      <c r="F69" s="177"/>
      <c r="G69" s="177"/>
      <c r="H69" s="177"/>
      <c r="I69" s="177"/>
      <c r="J69" s="178">
        <f>J739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112</v>
      </c>
      <c r="E70" s="177"/>
      <c r="F70" s="177"/>
      <c r="G70" s="177"/>
      <c r="H70" s="177"/>
      <c r="I70" s="177"/>
      <c r="J70" s="178">
        <f>J767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113</v>
      </c>
      <c r="E71" s="171"/>
      <c r="F71" s="171"/>
      <c r="G71" s="171"/>
      <c r="H71" s="171"/>
      <c r="I71" s="171"/>
      <c r="J71" s="172">
        <f>J771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114</v>
      </c>
      <c r="E72" s="177"/>
      <c r="F72" s="177"/>
      <c r="G72" s="177"/>
      <c r="H72" s="177"/>
      <c r="I72" s="177"/>
      <c r="J72" s="178">
        <f>J772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115</v>
      </c>
      <c r="E73" s="177"/>
      <c r="F73" s="177"/>
      <c r="G73" s="177"/>
      <c r="H73" s="177"/>
      <c r="I73" s="177"/>
      <c r="J73" s="178">
        <f>J817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116</v>
      </c>
      <c r="E74" s="177"/>
      <c r="F74" s="177"/>
      <c r="G74" s="177"/>
      <c r="H74" s="177"/>
      <c r="I74" s="177"/>
      <c r="J74" s="178">
        <f>J902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117</v>
      </c>
      <c r="E75" s="177"/>
      <c r="F75" s="177"/>
      <c r="G75" s="177"/>
      <c r="H75" s="177"/>
      <c r="I75" s="177"/>
      <c r="J75" s="178">
        <f>J942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118</v>
      </c>
      <c r="E76" s="177"/>
      <c r="F76" s="177"/>
      <c r="G76" s="177"/>
      <c r="H76" s="177"/>
      <c r="I76" s="177"/>
      <c r="J76" s="178">
        <f>J997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119</v>
      </c>
      <c r="E77" s="177"/>
      <c r="F77" s="177"/>
      <c r="G77" s="177"/>
      <c r="H77" s="177"/>
      <c r="I77" s="177"/>
      <c r="J77" s="178">
        <f>J1029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120</v>
      </c>
      <c r="E78" s="177"/>
      <c r="F78" s="177"/>
      <c r="G78" s="177"/>
      <c r="H78" s="177"/>
      <c r="I78" s="177"/>
      <c r="J78" s="178">
        <f>J1085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121</v>
      </c>
      <c r="E79" s="177"/>
      <c r="F79" s="177"/>
      <c r="G79" s="177"/>
      <c r="H79" s="177"/>
      <c r="I79" s="177"/>
      <c r="J79" s="178">
        <f>J1095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122</v>
      </c>
      <c r="E80" s="177"/>
      <c r="F80" s="177"/>
      <c r="G80" s="177"/>
      <c r="H80" s="177"/>
      <c r="I80" s="177"/>
      <c r="J80" s="178">
        <f>J1132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123</v>
      </c>
      <c r="E81" s="177"/>
      <c r="F81" s="177"/>
      <c r="G81" s="177"/>
      <c r="H81" s="177"/>
      <c r="I81" s="177"/>
      <c r="J81" s="178">
        <f>J1202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124</v>
      </c>
      <c r="E82" s="177"/>
      <c r="F82" s="177"/>
      <c r="G82" s="177"/>
      <c r="H82" s="177"/>
      <c r="I82" s="177"/>
      <c r="J82" s="178">
        <f>J1242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125</v>
      </c>
      <c r="E83" s="177"/>
      <c r="F83" s="177"/>
      <c r="G83" s="177"/>
      <c r="H83" s="177"/>
      <c r="I83" s="177"/>
      <c r="J83" s="178">
        <f>J1283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126</v>
      </c>
      <c r="E84" s="177"/>
      <c r="F84" s="177"/>
      <c r="G84" s="177"/>
      <c r="H84" s="177"/>
      <c r="I84" s="177"/>
      <c r="J84" s="178">
        <f>J1420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127</v>
      </c>
      <c r="E85" s="177"/>
      <c r="F85" s="177"/>
      <c r="G85" s="177"/>
      <c r="H85" s="177"/>
      <c r="I85" s="177"/>
      <c r="J85" s="178">
        <f>J1487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128</v>
      </c>
      <c r="E86" s="177"/>
      <c r="F86" s="177"/>
      <c r="G86" s="177"/>
      <c r="H86" s="177"/>
      <c r="I86" s="177"/>
      <c r="J86" s="178">
        <f>J1492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129</v>
      </c>
      <c r="E87" s="177"/>
      <c r="F87" s="177"/>
      <c r="G87" s="177"/>
      <c r="H87" s="177"/>
      <c r="I87" s="177"/>
      <c r="J87" s="178">
        <f>J1527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4"/>
      <c r="C88" s="175"/>
      <c r="D88" s="176" t="s">
        <v>130</v>
      </c>
      <c r="E88" s="177"/>
      <c r="F88" s="177"/>
      <c r="G88" s="177"/>
      <c r="H88" s="177"/>
      <c r="I88" s="177"/>
      <c r="J88" s="178">
        <f>J1571</f>
        <v>0</v>
      </c>
      <c r="K88" s="175"/>
      <c r="L88" s="17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4"/>
      <c r="C89" s="175"/>
      <c r="D89" s="176" t="s">
        <v>131</v>
      </c>
      <c r="E89" s="177"/>
      <c r="F89" s="177"/>
      <c r="G89" s="177"/>
      <c r="H89" s="177"/>
      <c r="I89" s="177"/>
      <c r="J89" s="178">
        <f>J1605</f>
        <v>0</v>
      </c>
      <c r="K89" s="175"/>
      <c r="L89" s="17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68"/>
      <c r="C90" s="169"/>
      <c r="D90" s="170" t="s">
        <v>132</v>
      </c>
      <c r="E90" s="171"/>
      <c r="F90" s="171"/>
      <c r="G90" s="171"/>
      <c r="H90" s="171"/>
      <c r="I90" s="171"/>
      <c r="J90" s="172">
        <f>J1656</f>
        <v>0</v>
      </c>
      <c r="K90" s="169"/>
      <c r="L90" s="17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68"/>
      <c r="C91" s="169"/>
      <c r="D91" s="170" t="s">
        <v>133</v>
      </c>
      <c r="E91" s="171"/>
      <c r="F91" s="171"/>
      <c r="G91" s="171"/>
      <c r="H91" s="171"/>
      <c r="I91" s="171"/>
      <c r="J91" s="172">
        <f>J1673</f>
        <v>0</v>
      </c>
      <c r="K91" s="169"/>
      <c r="L91" s="173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134</v>
      </c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6.25" customHeight="1">
      <c r="A101" s="41"/>
      <c r="B101" s="42"/>
      <c r="C101" s="43"/>
      <c r="D101" s="43"/>
      <c r="E101" s="163" t="str">
        <f>E7</f>
        <v>ÚPRAVA TERASY HLAVNÍHO VSTUPU ZŠ Louny, Přemyslovců 2209</v>
      </c>
      <c r="F101" s="35"/>
      <c r="G101" s="35"/>
      <c r="H101" s="35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96</v>
      </c>
      <c r="D102" s="43"/>
      <c r="E102" s="43"/>
      <c r="F102" s="43"/>
      <c r="G102" s="43"/>
      <c r="H102" s="43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6.5" customHeight="1">
      <c r="A103" s="41"/>
      <c r="B103" s="42"/>
      <c r="C103" s="43"/>
      <c r="D103" s="43"/>
      <c r="E103" s="72" t="str">
        <f>E9</f>
        <v>1 - stavební úpravy</v>
      </c>
      <c r="F103" s="43"/>
      <c r="G103" s="43"/>
      <c r="H103" s="43"/>
      <c r="I103" s="43"/>
      <c r="J103" s="43"/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2" customHeight="1">
      <c r="A105" s="41"/>
      <c r="B105" s="42"/>
      <c r="C105" s="35" t="s">
        <v>21</v>
      </c>
      <c r="D105" s="43"/>
      <c r="E105" s="43"/>
      <c r="F105" s="30" t="str">
        <f>F12</f>
        <v>Přemyslovců 2209, 440 01 Louny</v>
      </c>
      <c r="G105" s="43"/>
      <c r="H105" s="43"/>
      <c r="I105" s="35" t="s">
        <v>23</v>
      </c>
      <c r="J105" s="75" t="str">
        <f>IF(J12="","",J12)</f>
        <v>29. 1. 2024</v>
      </c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3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40.05" customHeight="1">
      <c r="A107" s="41"/>
      <c r="B107" s="42"/>
      <c r="C107" s="35" t="s">
        <v>25</v>
      </c>
      <c r="D107" s="43"/>
      <c r="E107" s="43"/>
      <c r="F107" s="30" t="str">
        <f>E15</f>
        <v>Město Louny, Mírové náměstí 35, 440 01 Louny</v>
      </c>
      <c r="G107" s="43"/>
      <c r="H107" s="43"/>
      <c r="I107" s="35" t="s">
        <v>32</v>
      </c>
      <c r="J107" s="39" t="str">
        <f>E21</f>
        <v>RYSIK Design s.r.o.,Chudenická 1059/30,Praha 10</v>
      </c>
      <c r="K107" s="43"/>
      <c r="L107" s="13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5.15" customHeight="1">
      <c r="A108" s="41"/>
      <c r="B108" s="42"/>
      <c r="C108" s="35" t="s">
        <v>30</v>
      </c>
      <c r="D108" s="43"/>
      <c r="E108" s="43"/>
      <c r="F108" s="30" t="str">
        <f>IF(E18="","",E18)</f>
        <v>Vyplň údaj</v>
      </c>
      <c r="G108" s="43"/>
      <c r="H108" s="43"/>
      <c r="I108" s="35" t="s">
        <v>37</v>
      </c>
      <c r="J108" s="39" t="str">
        <f>E24</f>
        <v xml:space="preserve"> </v>
      </c>
      <c r="K108" s="43"/>
      <c r="L108" s="13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0.32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13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1" customFormat="1" ht="29.28" customHeight="1">
      <c r="A110" s="180"/>
      <c r="B110" s="181"/>
      <c r="C110" s="182" t="s">
        <v>135</v>
      </c>
      <c r="D110" s="183" t="s">
        <v>60</v>
      </c>
      <c r="E110" s="183" t="s">
        <v>56</v>
      </c>
      <c r="F110" s="183" t="s">
        <v>57</v>
      </c>
      <c r="G110" s="183" t="s">
        <v>136</v>
      </c>
      <c r="H110" s="183" t="s">
        <v>137</v>
      </c>
      <c r="I110" s="183" t="s">
        <v>138</v>
      </c>
      <c r="J110" s="183" t="s">
        <v>100</v>
      </c>
      <c r="K110" s="184" t="s">
        <v>139</v>
      </c>
      <c r="L110" s="185"/>
      <c r="M110" s="95" t="s">
        <v>19</v>
      </c>
      <c r="N110" s="96" t="s">
        <v>45</v>
      </c>
      <c r="O110" s="96" t="s">
        <v>140</v>
      </c>
      <c r="P110" s="96" t="s">
        <v>141</v>
      </c>
      <c r="Q110" s="96" t="s">
        <v>142</v>
      </c>
      <c r="R110" s="96" t="s">
        <v>143</v>
      </c>
      <c r="S110" s="96" t="s">
        <v>144</v>
      </c>
      <c r="T110" s="97" t="s">
        <v>145</v>
      </c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</row>
    <row r="111" s="2" customFormat="1" ht="22.8" customHeight="1">
      <c r="A111" s="41"/>
      <c r="B111" s="42"/>
      <c r="C111" s="102" t="s">
        <v>146</v>
      </c>
      <c r="D111" s="43"/>
      <c r="E111" s="43"/>
      <c r="F111" s="43"/>
      <c r="G111" s="43"/>
      <c r="H111" s="43"/>
      <c r="I111" s="43"/>
      <c r="J111" s="186">
        <f>BK111</f>
        <v>0</v>
      </c>
      <c r="K111" s="43"/>
      <c r="L111" s="47"/>
      <c r="M111" s="98"/>
      <c r="N111" s="187"/>
      <c r="O111" s="99"/>
      <c r="P111" s="188">
        <f>P112+P771+P1656+P1673</f>
        <v>0</v>
      </c>
      <c r="Q111" s="99"/>
      <c r="R111" s="188">
        <f>R112+R771+R1656+R1673</f>
        <v>345.94873841999998</v>
      </c>
      <c r="S111" s="99"/>
      <c r="T111" s="189">
        <f>T112+T771+T1656+T1673</f>
        <v>114.16076781000001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74</v>
      </c>
      <c r="AU111" s="20" t="s">
        <v>101</v>
      </c>
      <c r="BK111" s="190">
        <f>BK112+BK771+BK1656+BK1673</f>
        <v>0</v>
      </c>
    </row>
    <row r="112" s="12" customFormat="1" ht="25.92" customHeight="1">
      <c r="A112" s="12"/>
      <c r="B112" s="191"/>
      <c r="C112" s="192"/>
      <c r="D112" s="193" t="s">
        <v>74</v>
      </c>
      <c r="E112" s="194" t="s">
        <v>147</v>
      </c>
      <c r="F112" s="194" t="s">
        <v>148</v>
      </c>
      <c r="G112" s="192"/>
      <c r="H112" s="192"/>
      <c r="I112" s="195"/>
      <c r="J112" s="196">
        <f>BK112</f>
        <v>0</v>
      </c>
      <c r="K112" s="192"/>
      <c r="L112" s="197"/>
      <c r="M112" s="198"/>
      <c r="N112" s="199"/>
      <c r="O112" s="199"/>
      <c r="P112" s="200">
        <f>P113+P282+P330+P354+P412+P430+P572+P581+P739+P767</f>
        <v>0</v>
      </c>
      <c r="Q112" s="199"/>
      <c r="R112" s="200">
        <f>R113+R282+R330+R354+R412+R430+R572+R581+R739+R767</f>
        <v>319.67539948999996</v>
      </c>
      <c r="S112" s="199"/>
      <c r="T112" s="201">
        <f>T113+T282+T330+T354+T412+T430+T572+T581+T739+T767</f>
        <v>88.527656000000007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80</v>
      </c>
      <c r="AT112" s="203" t="s">
        <v>74</v>
      </c>
      <c r="AU112" s="203" t="s">
        <v>75</v>
      </c>
      <c r="AY112" s="202" t="s">
        <v>149</v>
      </c>
      <c r="BK112" s="204">
        <f>BK113+BK282+BK330+BK354+BK412+BK430+BK572+BK581+BK739+BK767</f>
        <v>0</v>
      </c>
    </row>
    <row r="113" s="12" customFormat="1" ht="22.8" customHeight="1">
      <c r="A113" s="12"/>
      <c r="B113" s="191"/>
      <c r="C113" s="192"/>
      <c r="D113" s="193" t="s">
        <v>74</v>
      </c>
      <c r="E113" s="205" t="s">
        <v>80</v>
      </c>
      <c r="F113" s="205" t="s">
        <v>150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SUM(P114:P281)</f>
        <v>0</v>
      </c>
      <c r="Q113" s="199"/>
      <c r="R113" s="200">
        <f>SUM(R114:R281)</f>
        <v>8.7040000000000006</v>
      </c>
      <c r="S113" s="199"/>
      <c r="T113" s="201">
        <f>SUM(T114:T281)</f>
        <v>13.127099999999999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80</v>
      </c>
      <c r="AT113" s="203" t="s">
        <v>74</v>
      </c>
      <c r="AU113" s="203" t="s">
        <v>80</v>
      </c>
      <c r="AY113" s="202" t="s">
        <v>149</v>
      </c>
      <c r="BK113" s="204">
        <f>SUM(BK114:BK281)</f>
        <v>0</v>
      </c>
    </row>
    <row r="114" s="2" customFormat="1" ht="24.15" customHeight="1">
      <c r="A114" s="41"/>
      <c r="B114" s="42"/>
      <c r="C114" s="207" t="s">
        <v>80</v>
      </c>
      <c r="D114" s="207" t="s">
        <v>151</v>
      </c>
      <c r="E114" s="208" t="s">
        <v>152</v>
      </c>
      <c r="F114" s="209" t="s">
        <v>153</v>
      </c>
      <c r="G114" s="210" t="s">
        <v>154</v>
      </c>
      <c r="H114" s="211">
        <v>1</v>
      </c>
      <c r="I114" s="212"/>
      <c r="J114" s="213">
        <f>ROUND(I114*H114,2)</f>
        <v>0</v>
      </c>
      <c r="K114" s="209" t="s">
        <v>155</v>
      </c>
      <c r="L114" s="47"/>
      <c r="M114" s="214" t="s">
        <v>19</v>
      </c>
      <c r="N114" s="215" t="s">
        <v>46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90</v>
      </c>
      <c r="AT114" s="218" t="s">
        <v>151</v>
      </c>
      <c r="AU114" s="218" t="s">
        <v>84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90</v>
      </c>
      <c r="BM114" s="218" t="s">
        <v>156</v>
      </c>
    </row>
    <row r="115" s="2" customFormat="1">
      <c r="A115" s="41"/>
      <c r="B115" s="42"/>
      <c r="C115" s="43"/>
      <c r="D115" s="220" t="s">
        <v>157</v>
      </c>
      <c r="E115" s="43"/>
      <c r="F115" s="221" t="s">
        <v>158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157</v>
      </c>
      <c r="AU115" s="20" t="s">
        <v>84</v>
      </c>
    </row>
    <row r="116" s="2" customFormat="1">
      <c r="A116" s="41"/>
      <c r="B116" s="42"/>
      <c r="C116" s="43"/>
      <c r="D116" s="225" t="s">
        <v>159</v>
      </c>
      <c r="E116" s="43"/>
      <c r="F116" s="226" t="s">
        <v>160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159</v>
      </c>
      <c r="AU116" s="20" t="s">
        <v>84</v>
      </c>
    </row>
    <row r="117" s="2" customFormat="1" ht="24.15" customHeight="1">
      <c r="A117" s="41"/>
      <c r="B117" s="42"/>
      <c r="C117" s="207" t="s">
        <v>84</v>
      </c>
      <c r="D117" s="207" t="s">
        <v>151</v>
      </c>
      <c r="E117" s="208" t="s">
        <v>161</v>
      </c>
      <c r="F117" s="209" t="s">
        <v>162</v>
      </c>
      <c r="G117" s="210" t="s">
        <v>154</v>
      </c>
      <c r="H117" s="211">
        <v>1</v>
      </c>
      <c r="I117" s="212"/>
      <c r="J117" s="213">
        <f>ROUND(I117*H117,2)</f>
        <v>0</v>
      </c>
      <c r="K117" s="209" t="s">
        <v>155</v>
      </c>
      <c r="L117" s="47"/>
      <c r="M117" s="214" t="s">
        <v>19</v>
      </c>
      <c r="N117" s="215" t="s">
        <v>46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90</v>
      </c>
      <c r="AT117" s="218" t="s">
        <v>151</v>
      </c>
      <c r="AU117" s="218" t="s">
        <v>84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90</v>
      </c>
      <c r="BM117" s="218" t="s">
        <v>163</v>
      </c>
    </row>
    <row r="118" s="2" customFormat="1">
      <c r="A118" s="41"/>
      <c r="B118" s="42"/>
      <c r="C118" s="43"/>
      <c r="D118" s="220" t="s">
        <v>157</v>
      </c>
      <c r="E118" s="43"/>
      <c r="F118" s="221" t="s">
        <v>164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157</v>
      </c>
      <c r="AU118" s="20" t="s">
        <v>84</v>
      </c>
    </row>
    <row r="119" s="2" customFormat="1">
      <c r="A119" s="41"/>
      <c r="B119" s="42"/>
      <c r="C119" s="43"/>
      <c r="D119" s="225" t="s">
        <v>159</v>
      </c>
      <c r="E119" s="43"/>
      <c r="F119" s="226" t="s">
        <v>165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159</v>
      </c>
      <c r="AU119" s="20" t="s">
        <v>84</v>
      </c>
    </row>
    <row r="120" s="2" customFormat="1" ht="21.75" customHeight="1">
      <c r="A120" s="41"/>
      <c r="B120" s="42"/>
      <c r="C120" s="207" t="s">
        <v>87</v>
      </c>
      <c r="D120" s="207" t="s">
        <v>151</v>
      </c>
      <c r="E120" s="208" t="s">
        <v>166</v>
      </c>
      <c r="F120" s="209" t="s">
        <v>167</v>
      </c>
      <c r="G120" s="210" t="s">
        <v>154</v>
      </c>
      <c r="H120" s="211">
        <v>1</v>
      </c>
      <c r="I120" s="212"/>
      <c r="J120" s="213">
        <f>ROUND(I120*H120,2)</f>
        <v>0</v>
      </c>
      <c r="K120" s="209" t="s">
        <v>155</v>
      </c>
      <c r="L120" s="47"/>
      <c r="M120" s="214" t="s">
        <v>19</v>
      </c>
      <c r="N120" s="215" t="s">
        <v>46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90</v>
      </c>
      <c r="AT120" s="218" t="s">
        <v>151</v>
      </c>
      <c r="AU120" s="218" t="s">
        <v>84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90</v>
      </c>
      <c r="BM120" s="218" t="s">
        <v>168</v>
      </c>
    </row>
    <row r="121" s="2" customFormat="1">
      <c r="A121" s="41"/>
      <c r="B121" s="42"/>
      <c r="C121" s="43"/>
      <c r="D121" s="220" t="s">
        <v>157</v>
      </c>
      <c r="E121" s="43"/>
      <c r="F121" s="221" t="s">
        <v>169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157</v>
      </c>
      <c r="AU121" s="20" t="s">
        <v>84</v>
      </c>
    </row>
    <row r="122" s="2" customFormat="1">
      <c r="A122" s="41"/>
      <c r="B122" s="42"/>
      <c r="C122" s="43"/>
      <c r="D122" s="225" t="s">
        <v>159</v>
      </c>
      <c r="E122" s="43"/>
      <c r="F122" s="226" t="s">
        <v>170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159</v>
      </c>
      <c r="AU122" s="20" t="s">
        <v>84</v>
      </c>
    </row>
    <row r="123" s="2" customFormat="1" ht="21.75" customHeight="1">
      <c r="A123" s="41"/>
      <c r="B123" s="42"/>
      <c r="C123" s="207" t="s">
        <v>90</v>
      </c>
      <c r="D123" s="207" t="s">
        <v>151</v>
      </c>
      <c r="E123" s="208" t="s">
        <v>171</v>
      </c>
      <c r="F123" s="209" t="s">
        <v>172</v>
      </c>
      <c r="G123" s="210" t="s">
        <v>154</v>
      </c>
      <c r="H123" s="211">
        <v>1</v>
      </c>
      <c r="I123" s="212"/>
      <c r="J123" s="213">
        <f>ROUND(I123*H123,2)</f>
        <v>0</v>
      </c>
      <c r="K123" s="209" t="s">
        <v>155</v>
      </c>
      <c r="L123" s="47"/>
      <c r="M123" s="214" t="s">
        <v>19</v>
      </c>
      <c r="N123" s="215" t="s">
        <v>46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90</v>
      </c>
      <c r="AT123" s="218" t="s">
        <v>151</v>
      </c>
      <c r="AU123" s="218" t="s">
        <v>84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90</v>
      </c>
      <c r="BM123" s="218" t="s">
        <v>173</v>
      </c>
    </row>
    <row r="124" s="2" customFormat="1">
      <c r="A124" s="41"/>
      <c r="B124" s="42"/>
      <c r="C124" s="43"/>
      <c r="D124" s="220" t="s">
        <v>157</v>
      </c>
      <c r="E124" s="43"/>
      <c r="F124" s="221" t="s">
        <v>174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157</v>
      </c>
      <c r="AU124" s="20" t="s">
        <v>84</v>
      </c>
    </row>
    <row r="125" s="2" customFormat="1">
      <c r="A125" s="41"/>
      <c r="B125" s="42"/>
      <c r="C125" s="43"/>
      <c r="D125" s="225" t="s">
        <v>159</v>
      </c>
      <c r="E125" s="43"/>
      <c r="F125" s="226" t="s">
        <v>175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159</v>
      </c>
      <c r="AU125" s="20" t="s">
        <v>84</v>
      </c>
    </row>
    <row r="126" s="2" customFormat="1" ht="24.15" customHeight="1">
      <c r="A126" s="41"/>
      <c r="B126" s="42"/>
      <c r="C126" s="207" t="s">
        <v>176</v>
      </c>
      <c r="D126" s="207" t="s">
        <v>151</v>
      </c>
      <c r="E126" s="208" t="s">
        <v>177</v>
      </c>
      <c r="F126" s="209" t="s">
        <v>178</v>
      </c>
      <c r="G126" s="210" t="s">
        <v>179</v>
      </c>
      <c r="H126" s="211">
        <v>19.739999999999998</v>
      </c>
      <c r="I126" s="212"/>
      <c r="J126" s="213">
        <f>ROUND(I126*H126,2)</f>
        <v>0</v>
      </c>
      <c r="K126" s="209" t="s">
        <v>155</v>
      </c>
      <c r="L126" s="47"/>
      <c r="M126" s="214" t="s">
        <v>19</v>
      </c>
      <c r="N126" s="215" t="s">
        <v>46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0.255</v>
      </c>
      <c r="T126" s="217">
        <f>S126*H126</f>
        <v>5.0336999999999996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90</v>
      </c>
      <c r="AT126" s="218" t="s">
        <v>151</v>
      </c>
      <c r="AU126" s="218" t="s">
        <v>84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90</v>
      </c>
      <c r="BM126" s="218" t="s">
        <v>180</v>
      </c>
    </row>
    <row r="127" s="2" customFormat="1">
      <c r="A127" s="41"/>
      <c r="B127" s="42"/>
      <c r="C127" s="43"/>
      <c r="D127" s="220" t="s">
        <v>157</v>
      </c>
      <c r="E127" s="43"/>
      <c r="F127" s="221" t="s">
        <v>181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157</v>
      </c>
      <c r="AU127" s="20" t="s">
        <v>84</v>
      </c>
    </row>
    <row r="128" s="2" customFormat="1">
      <c r="A128" s="41"/>
      <c r="B128" s="42"/>
      <c r="C128" s="43"/>
      <c r="D128" s="225" t="s">
        <v>159</v>
      </c>
      <c r="E128" s="43"/>
      <c r="F128" s="226" t="s">
        <v>182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159</v>
      </c>
      <c r="AU128" s="20" t="s">
        <v>84</v>
      </c>
    </row>
    <row r="129" s="13" customFormat="1">
      <c r="A129" s="13"/>
      <c r="B129" s="227"/>
      <c r="C129" s="228"/>
      <c r="D129" s="220" t="s">
        <v>183</v>
      </c>
      <c r="E129" s="229" t="s">
        <v>19</v>
      </c>
      <c r="F129" s="230" t="s">
        <v>184</v>
      </c>
      <c r="G129" s="228"/>
      <c r="H129" s="229" t="s">
        <v>19</v>
      </c>
      <c r="I129" s="231"/>
      <c r="J129" s="228"/>
      <c r="K129" s="228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183</v>
      </c>
      <c r="AU129" s="236" t="s">
        <v>84</v>
      </c>
      <c r="AV129" s="13" t="s">
        <v>80</v>
      </c>
      <c r="AW129" s="13" t="s">
        <v>36</v>
      </c>
      <c r="AX129" s="13" t="s">
        <v>75</v>
      </c>
      <c r="AY129" s="236" t="s">
        <v>149</v>
      </c>
    </row>
    <row r="130" s="14" customFormat="1">
      <c r="A130" s="14"/>
      <c r="B130" s="237"/>
      <c r="C130" s="238"/>
      <c r="D130" s="220" t="s">
        <v>183</v>
      </c>
      <c r="E130" s="239" t="s">
        <v>19</v>
      </c>
      <c r="F130" s="240" t="s">
        <v>185</v>
      </c>
      <c r="G130" s="238"/>
      <c r="H130" s="241">
        <v>19.739999999999998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183</v>
      </c>
      <c r="AU130" s="247" t="s">
        <v>84</v>
      </c>
      <c r="AV130" s="14" t="s">
        <v>84</v>
      </c>
      <c r="AW130" s="14" t="s">
        <v>36</v>
      </c>
      <c r="AX130" s="14" t="s">
        <v>80</v>
      </c>
      <c r="AY130" s="247" t="s">
        <v>149</v>
      </c>
    </row>
    <row r="131" s="2" customFormat="1" ht="24.15" customHeight="1">
      <c r="A131" s="41"/>
      <c r="B131" s="42"/>
      <c r="C131" s="207" t="s">
        <v>186</v>
      </c>
      <c r="D131" s="207" t="s">
        <v>151</v>
      </c>
      <c r="E131" s="208" t="s">
        <v>187</v>
      </c>
      <c r="F131" s="209" t="s">
        <v>188</v>
      </c>
      <c r="G131" s="210" t="s">
        <v>179</v>
      </c>
      <c r="H131" s="211">
        <v>19.739999999999998</v>
      </c>
      <c r="I131" s="212"/>
      <c r="J131" s="213">
        <f>ROUND(I131*H131,2)</f>
        <v>0</v>
      </c>
      <c r="K131" s="209" t="s">
        <v>155</v>
      </c>
      <c r="L131" s="47"/>
      <c r="M131" s="214" t="s">
        <v>19</v>
      </c>
      <c r="N131" s="215" t="s">
        <v>46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0.17000000000000001</v>
      </c>
      <c r="T131" s="217">
        <f>S131*H131</f>
        <v>3.3557999999999999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90</v>
      </c>
      <c r="AT131" s="218" t="s">
        <v>151</v>
      </c>
      <c r="AU131" s="218" t="s">
        <v>84</v>
      </c>
      <c r="AY131" s="20" t="s">
        <v>149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90</v>
      </c>
      <c r="BM131" s="218" t="s">
        <v>189</v>
      </c>
    </row>
    <row r="132" s="2" customFormat="1">
      <c r="A132" s="41"/>
      <c r="B132" s="42"/>
      <c r="C132" s="43"/>
      <c r="D132" s="220" t="s">
        <v>157</v>
      </c>
      <c r="E132" s="43"/>
      <c r="F132" s="221" t="s">
        <v>190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157</v>
      </c>
      <c r="AU132" s="20" t="s">
        <v>84</v>
      </c>
    </row>
    <row r="133" s="2" customFormat="1">
      <c r="A133" s="41"/>
      <c r="B133" s="42"/>
      <c r="C133" s="43"/>
      <c r="D133" s="225" t="s">
        <v>159</v>
      </c>
      <c r="E133" s="43"/>
      <c r="F133" s="226" t="s">
        <v>191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159</v>
      </c>
      <c r="AU133" s="20" t="s">
        <v>84</v>
      </c>
    </row>
    <row r="134" s="2" customFormat="1" ht="24.15" customHeight="1">
      <c r="A134" s="41"/>
      <c r="B134" s="42"/>
      <c r="C134" s="207" t="s">
        <v>192</v>
      </c>
      <c r="D134" s="207" t="s">
        <v>151</v>
      </c>
      <c r="E134" s="208" t="s">
        <v>193</v>
      </c>
      <c r="F134" s="209" t="s">
        <v>194</v>
      </c>
      <c r="G134" s="210" t="s">
        <v>179</v>
      </c>
      <c r="H134" s="211">
        <v>19.739999999999998</v>
      </c>
      <c r="I134" s="212"/>
      <c r="J134" s="213">
        <f>ROUND(I134*H134,2)</f>
        <v>0</v>
      </c>
      <c r="K134" s="209" t="s">
        <v>155</v>
      </c>
      <c r="L134" s="47"/>
      <c r="M134" s="214" t="s">
        <v>19</v>
      </c>
      <c r="N134" s="215" t="s">
        <v>46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0.23999999999999999</v>
      </c>
      <c r="T134" s="217">
        <f>S134*H134</f>
        <v>4.7375999999999996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90</v>
      </c>
      <c r="AT134" s="218" t="s">
        <v>151</v>
      </c>
      <c r="AU134" s="218" t="s">
        <v>84</v>
      </c>
      <c r="AY134" s="20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90</v>
      </c>
      <c r="BM134" s="218" t="s">
        <v>195</v>
      </c>
    </row>
    <row r="135" s="2" customFormat="1">
      <c r="A135" s="41"/>
      <c r="B135" s="42"/>
      <c r="C135" s="43"/>
      <c r="D135" s="220" t="s">
        <v>157</v>
      </c>
      <c r="E135" s="43"/>
      <c r="F135" s="221" t="s">
        <v>196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157</v>
      </c>
      <c r="AU135" s="20" t="s">
        <v>84</v>
      </c>
    </row>
    <row r="136" s="2" customFormat="1">
      <c r="A136" s="41"/>
      <c r="B136" s="42"/>
      <c r="C136" s="43"/>
      <c r="D136" s="225" t="s">
        <v>159</v>
      </c>
      <c r="E136" s="43"/>
      <c r="F136" s="226" t="s">
        <v>197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159</v>
      </c>
      <c r="AU136" s="20" t="s">
        <v>84</v>
      </c>
    </row>
    <row r="137" s="2" customFormat="1" ht="33" customHeight="1">
      <c r="A137" s="41"/>
      <c r="B137" s="42"/>
      <c r="C137" s="207" t="s">
        <v>198</v>
      </c>
      <c r="D137" s="207" t="s">
        <v>151</v>
      </c>
      <c r="E137" s="208" t="s">
        <v>199</v>
      </c>
      <c r="F137" s="209" t="s">
        <v>200</v>
      </c>
      <c r="G137" s="210" t="s">
        <v>201</v>
      </c>
      <c r="H137" s="211">
        <v>26.085000000000001</v>
      </c>
      <c r="I137" s="212"/>
      <c r="J137" s="213">
        <f>ROUND(I137*H137,2)</f>
        <v>0</v>
      </c>
      <c r="K137" s="209" t="s">
        <v>155</v>
      </c>
      <c r="L137" s="47"/>
      <c r="M137" s="214" t="s">
        <v>19</v>
      </c>
      <c r="N137" s="215" t="s">
        <v>46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90</v>
      </c>
      <c r="AT137" s="218" t="s">
        <v>151</v>
      </c>
      <c r="AU137" s="218" t="s">
        <v>84</v>
      </c>
      <c r="AY137" s="20" t="s">
        <v>149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90</v>
      </c>
      <c r="BM137" s="218" t="s">
        <v>202</v>
      </c>
    </row>
    <row r="138" s="2" customFormat="1">
      <c r="A138" s="41"/>
      <c r="B138" s="42"/>
      <c r="C138" s="43"/>
      <c r="D138" s="220" t="s">
        <v>157</v>
      </c>
      <c r="E138" s="43"/>
      <c r="F138" s="221" t="s">
        <v>203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157</v>
      </c>
      <c r="AU138" s="20" t="s">
        <v>84</v>
      </c>
    </row>
    <row r="139" s="2" customFormat="1">
      <c r="A139" s="41"/>
      <c r="B139" s="42"/>
      <c r="C139" s="43"/>
      <c r="D139" s="225" t="s">
        <v>159</v>
      </c>
      <c r="E139" s="43"/>
      <c r="F139" s="226" t="s">
        <v>204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159</v>
      </c>
      <c r="AU139" s="20" t="s">
        <v>84</v>
      </c>
    </row>
    <row r="140" s="13" customFormat="1">
      <c r="A140" s="13"/>
      <c r="B140" s="227"/>
      <c r="C140" s="228"/>
      <c r="D140" s="220" t="s">
        <v>183</v>
      </c>
      <c r="E140" s="229" t="s">
        <v>19</v>
      </c>
      <c r="F140" s="230" t="s">
        <v>205</v>
      </c>
      <c r="G140" s="228"/>
      <c r="H140" s="229" t="s">
        <v>19</v>
      </c>
      <c r="I140" s="231"/>
      <c r="J140" s="228"/>
      <c r="K140" s="228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183</v>
      </c>
      <c r="AU140" s="236" t="s">
        <v>84</v>
      </c>
      <c r="AV140" s="13" t="s">
        <v>80</v>
      </c>
      <c r="AW140" s="13" t="s">
        <v>36</v>
      </c>
      <c r="AX140" s="13" t="s">
        <v>75</v>
      </c>
      <c r="AY140" s="236" t="s">
        <v>149</v>
      </c>
    </row>
    <row r="141" s="14" customFormat="1">
      <c r="A141" s="14"/>
      <c r="B141" s="237"/>
      <c r="C141" s="238"/>
      <c r="D141" s="220" t="s">
        <v>183</v>
      </c>
      <c r="E141" s="239" t="s">
        <v>19</v>
      </c>
      <c r="F141" s="240" t="s">
        <v>206</v>
      </c>
      <c r="G141" s="238"/>
      <c r="H141" s="241">
        <v>26.085000000000001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84</v>
      </c>
      <c r="AV141" s="14" t="s">
        <v>84</v>
      </c>
      <c r="AW141" s="14" t="s">
        <v>36</v>
      </c>
      <c r="AX141" s="14" t="s">
        <v>80</v>
      </c>
      <c r="AY141" s="247" t="s">
        <v>149</v>
      </c>
    </row>
    <row r="142" s="2" customFormat="1" ht="33" customHeight="1">
      <c r="A142" s="41"/>
      <c r="B142" s="42"/>
      <c r="C142" s="207" t="s">
        <v>207</v>
      </c>
      <c r="D142" s="207" t="s">
        <v>151</v>
      </c>
      <c r="E142" s="208" t="s">
        <v>208</v>
      </c>
      <c r="F142" s="209" t="s">
        <v>209</v>
      </c>
      <c r="G142" s="210" t="s">
        <v>201</v>
      </c>
      <c r="H142" s="211">
        <v>58.380000000000003</v>
      </c>
      <c r="I142" s="212"/>
      <c r="J142" s="213">
        <f>ROUND(I142*H142,2)</f>
        <v>0</v>
      </c>
      <c r="K142" s="209" t="s">
        <v>155</v>
      </c>
      <c r="L142" s="47"/>
      <c r="M142" s="214" t="s">
        <v>19</v>
      </c>
      <c r="N142" s="215" t="s">
        <v>46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90</v>
      </c>
      <c r="AT142" s="218" t="s">
        <v>151</v>
      </c>
      <c r="AU142" s="218" t="s">
        <v>84</v>
      </c>
      <c r="AY142" s="20" t="s">
        <v>149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90</v>
      </c>
      <c r="BM142" s="218" t="s">
        <v>210</v>
      </c>
    </row>
    <row r="143" s="2" customFormat="1">
      <c r="A143" s="41"/>
      <c r="B143" s="42"/>
      <c r="C143" s="43"/>
      <c r="D143" s="220" t="s">
        <v>157</v>
      </c>
      <c r="E143" s="43"/>
      <c r="F143" s="221" t="s">
        <v>211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157</v>
      </c>
      <c r="AU143" s="20" t="s">
        <v>84</v>
      </c>
    </row>
    <row r="144" s="2" customFormat="1">
      <c r="A144" s="41"/>
      <c r="B144" s="42"/>
      <c r="C144" s="43"/>
      <c r="D144" s="225" t="s">
        <v>159</v>
      </c>
      <c r="E144" s="43"/>
      <c r="F144" s="226" t="s">
        <v>212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159</v>
      </c>
      <c r="AU144" s="20" t="s">
        <v>84</v>
      </c>
    </row>
    <row r="145" s="13" customFormat="1">
      <c r="A145" s="13"/>
      <c r="B145" s="227"/>
      <c r="C145" s="228"/>
      <c r="D145" s="220" t="s">
        <v>183</v>
      </c>
      <c r="E145" s="229" t="s">
        <v>19</v>
      </c>
      <c r="F145" s="230" t="s">
        <v>213</v>
      </c>
      <c r="G145" s="228"/>
      <c r="H145" s="229" t="s">
        <v>19</v>
      </c>
      <c r="I145" s="231"/>
      <c r="J145" s="228"/>
      <c r="K145" s="228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183</v>
      </c>
      <c r="AU145" s="236" t="s">
        <v>84</v>
      </c>
      <c r="AV145" s="13" t="s">
        <v>80</v>
      </c>
      <c r="AW145" s="13" t="s">
        <v>36</v>
      </c>
      <c r="AX145" s="13" t="s">
        <v>75</v>
      </c>
      <c r="AY145" s="236" t="s">
        <v>149</v>
      </c>
    </row>
    <row r="146" s="14" customFormat="1">
      <c r="A146" s="14"/>
      <c r="B146" s="237"/>
      <c r="C146" s="238"/>
      <c r="D146" s="220" t="s">
        <v>183</v>
      </c>
      <c r="E146" s="239" t="s">
        <v>19</v>
      </c>
      <c r="F146" s="240" t="s">
        <v>214</v>
      </c>
      <c r="G146" s="238"/>
      <c r="H146" s="241">
        <v>13.6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183</v>
      </c>
      <c r="AU146" s="247" t="s">
        <v>84</v>
      </c>
      <c r="AV146" s="14" t="s">
        <v>84</v>
      </c>
      <c r="AW146" s="14" t="s">
        <v>36</v>
      </c>
      <c r="AX146" s="14" t="s">
        <v>75</v>
      </c>
      <c r="AY146" s="247" t="s">
        <v>149</v>
      </c>
    </row>
    <row r="147" s="13" customFormat="1">
      <c r="A147" s="13"/>
      <c r="B147" s="227"/>
      <c r="C147" s="228"/>
      <c r="D147" s="220" t="s">
        <v>183</v>
      </c>
      <c r="E147" s="229" t="s">
        <v>19</v>
      </c>
      <c r="F147" s="230" t="s">
        <v>215</v>
      </c>
      <c r="G147" s="228"/>
      <c r="H147" s="229" t="s">
        <v>19</v>
      </c>
      <c r="I147" s="231"/>
      <c r="J147" s="228"/>
      <c r="K147" s="228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183</v>
      </c>
      <c r="AU147" s="236" t="s">
        <v>84</v>
      </c>
      <c r="AV147" s="13" t="s">
        <v>80</v>
      </c>
      <c r="AW147" s="13" t="s">
        <v>36</v>
      </c>
      <c r="AX147" s="13" t="s">
        <v>75</v>
      </c>
      <c r="AY147" s="236" t="s">
        <v>149</v>
      </c>
    </row>
    <row r="148" s="14" customFormat="1">
      <c r="A148" s="14"/>
      <c r="B148" s="237"/>
      <c r="C148" s="238"/>
      <c r="D148" s="220" t="s">
        <v>183</v>
      </c>
      <c r="E148" s="239" t="s">
        <v>19</v>
      </c>
      <c r="F148" s="240" t="s">
        <v>216</v>
      </c>
      <c r="G148" s="238"/>
      <c r="H148" s="241">
        <v>9.9600000000000009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84</v>
      </c>
      <c r="AV148" s="14" t="s">
        <v>84</v>
      </c>
      <c r="AW148" s="14" t="s">
        <v>36</v>
      </c>
      <c r="AX148" s="14" t="s">
        <v>75</v>
      </c>
      <c r="AY148" s="247" t="s">
        <v>149</v>
      </c>
    </row>
    <row r="149" s="13" customFormat="1">
      <c r="A149" s="13"/>
      <c r="B149" s="227"/>
      <c r="C149" s="228"/>
      <c r="D149" s="220" t="s">
        <v>183</v>
      </c>
      <c r="E149" s="229" t="s">
        <v>19</v>
      </c>
      <c r="F149" s="230" t="s">
        <v>217</v>
      </c>
      <c r="G149" s="228"/>
      <c r="H149" s="229" t="s">
        <v>19</v>
      </c>
      <c r="I149" s="231"/>
      <c r="J149" s="228"/>
      <c r="K149" s="228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183</v>
      </c>
      <c r="AU149" s="236" t="s">
        <v>84</v>
      </c>
      <c r="AV149" s="13" t="s">
        <v>80</v>
      </c>
      <c r="AW149" s="13" t="s">
        <v>36</v>
      </c>
      <c r="AX149" s="13" t="s">
        <v>75</v>
      </c>
      <c r="AY149" s="236" t="s">
        <v>149</v>
      </c>
    </row>
    <row r="150" s="14" customFormat="1">
      <c r="A150" s="14"/>
      <c r="B150" s="237"/>
      <c r="C150" s="238"/>
      <c r="D150" s="220" t="s">
        <v>183</v>
      </c>
      <c r="E150" s="239" t="s">
        <v>19</v>
      </c>
      <c r="F150" s="240" t="s">
        <v>218</v>
      </c>
      <c r="G150" s="238"/>
      <c r="H150" s="241">
        <v>28.98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183</v>
      </c>
      <c r="AU150" s="247" t="s">
        <v>84</v>
      </c>
      <c r="AV150" s="14" t="s">
        <v>84</v>
      </c>
      <c r="AW150" s="14" t="s">
        <v>36</v>
      </c>
      <c r="AX150" s="14" t="s">
        <v>75</v>
      </c>
      <c r="AY150" s="247" t="s">
        <v>149</v>
      </c>
    </row>
    <row r="151" s="13" customFormat="1">
      <c r="A151" s="13"/>
      <c r="B151" s="227"/>
      <c r="C151" s="228"/>
      <c r="D151" s="220" t="s">
        <v>183</v>
      </c>
      <c r="E151" s="229" t="s">
        <v>19</v>
      </c>
      <c r="F151" s="230" t="s">
        <v>219</v>
      </c>
      <c r="G151" s="228"/>
      <c r="H151" s="229" t="s">
        <v>19</v>
      </c>
      <c r="I151" s="231"/>
      <c r="J151" s="228"/>
      <c r="K151" s="228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183</v>
      </c>
      <c r="AU151" s="236" t="s">
        <v>84</v>
      </c>
      <c r="AV151" s="13" t="s">
        <v>80</v>
      </c>
      <c r="AW151" s="13" t="s">
        <v>36</v>
      </c>
      <c r="AX151" s="13" t="s">
        <v>75</v>
      </c>
      <c r="AY151" s="236" t="s">
        <v>149</v>
      </c>
    </row>
    <row r="152" s="14" customFormat="1">
      <c r="A152" s="14"/>
      <c r="B152" s="237"/>
      <c r="C152" s="238"/>
      <c r="D152" s="220" t="s">
        <v>183</v>
      </c>
      <c r="E152" s="239" t="s">
        <v>19</v>
      </c>
      <c r="F152" s="240" t="s">
        <v>220</v>
      </c>
      <c r="G152" s="238"/>
      <c r="H152" s="241">
        <v>5.8399999999999999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183</v>
      </c>
      <c r="AU152" s="247" t="s">
        <v>84</v>
      </c>
      <c r="AV152" s="14" t="s">
        <v>84</v>
      </c>
      <c r="AW152" s="14" t="s">
        <v>36</v>
      </c>
      <c r="AX152" s="14" t="s">
        <v>75</v>
      </c>
      <c r="AY152" s="247" t="s">
        <v>149</v>
      </c>
    </row>
    <row r="153" s="15" customFormat="1">
      <c r="A153" s="15"/>
      <c r="B153" s="248"/>
      <c r="C153" s="249"/>
      <c r="D153" s="220" t="s">
        <v>183</v>
      </c>
      <c r="E153" s="250" t="s">
        <v>19</v>
      </c>
      <c r="F153" s="251" t="s">
        <v>221</v>
      </c>
      <c r="G153" s="249"/>
      <c r="H153" s="252">
        <v>58.38000000000001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183</v>
      </c>
      <c r="AU153" s="258" t="s">
        <v>84</v>
      </c>
      <c r="AV153" s="15" t="s">
        <v>90</v>
      </c>
      <c r="AW153" s="15" t="s">
        <v>36</v>
      </c>
      <c r="AX153" s="15" t="s">
        <v>80</v>
      </c>
      <c r="AY153" s="258" t="s">
        <v>149</v>
      </c>
    </row>
    <row r="154" s="2" customFormat="1" ht="24.15" customHeight="1">
      <c r="A154" s="41"/>
      <c r="B154" s="42"/>
      <c r="C154" s="207" t="s">
        <v>222</v>
      </c>
      <c r="D154" s="207" t="s">
        <v>151</v>
      </c>
      <c r="E154" s="208" t="s">
        <v>223</v>
      </c>
      <c r="F154" s="209" t="s">
        <v>224</v>
      </c>
      <c r="G154" s="210" t="s">
        <v>201</v>
      </c>
      <c r="H154" s="211">
        <v>2.8799999999999999</v>
      </c>
      <c r="I154" s="212"/>
      <c r="J154" s="213">
        <f>ROUND(I154*H154,2)</f>
        <v>0</v>
      </c>
      <c r="K154" s="209" t="s">
        <v>155</v>
      </c>
      <c r="L154" s="47"/>
      <c r="M154" s="214" t="s">
        <v>19</v>
      </c>
      <c r="N154" s="215" t="s">
        <v>46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90</v>
      </c>
      <c r="AT154" s="218" t="s">
        <v>151</v>
      </c>
      <c r="AU154" s="218" t="s">
        <v>84</v>
      </c>
      <c r="AY154" s="20" t="s">
        <v>149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90</v>
      </c>
      <c r="BM154" s="218" t="s">
        <v>225</v>
      </c>
    </row>
    <row r="155" s="2" customFormat="1">
      <c r="A155" s="41"/>
      <c r="B155" s="42"/>
      <c r="C155" s="43"/>
      <c r="D155" s="220" t="s">
        <v>157</v>
      </c>
      <c r="E155" s="43"/>
      <c r="F155" s="221" t="s">
        <v>226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157</v>
      </c>
      <c r="AU155" s="20" t="s">
        <v>84</v>
      </c>
    </row>
    <row r="156" s="2" customFormat="1">
      <c r="A156" s="41"/>
      <c r="B156" s="42"/>
      <c r="C156" s="43"/>
      <c r="D156" s="225" t="s">
        <v>159</v>
      </c>
      <c r="E156" s="43"/>
      <c r="F156" s="226" t="s">
        <v>227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159</v>
      </c>
      <c r="AU156" s="20" t="s">
        <v>84</v>
      </c>
    </row>
    <row r="157" s="14" customFormat="1">
      <c r="A157" s="14"/>
      <c r="B157" s="237"/>
      <c r="C157" s="238"/>
      <c r="D157" s="220" t="s">
        <v>183</v>
      </c>
      <c r="E157" s="239" t="s">
        <v>19</v>
      </c>
      <c r="F157" s="240" t="s">
        <v>228</v>
      </c>
      <c r="G157" s="238"/>
      <c r="H157" s="241">
        <v>2.8799999999999999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84</v>
      </c>
      <c r="AV157" s="14" t="s">
        <v>84</v>
      </c>
      <c r="AW157" s="14" t="s">
        <v>36</v>
      </c>
      <c r="AX157" s="14" t="s">
        <v>80</v>
      </c>
      <c r="AY157" s="247" t="s">
        <v>149</v>
      </c>
    </row>
    <row r="158" s="2" customFormat="1" ht="24.15" customHeight="1">
      <c r="A158" s="41"/>
      <c r="B158" s="42"/>
      <c r="C158" s="207" t="s">
        <v>229</v>
      </c>
      <c r="D158" s="207" t="s">
        <v>151</v>
      </c>
      <c r="E158" s="208" t="s">
        <v>230</v>
      </c>
      <c r="F158" s="209" t="s">
        <v>231</v>
      </c>
      <c r="G158" s="210" t="s">
        <v>154</v>
      </c>
      <c r="H158" s="211">
        <v>1</v>
      </c>
      <c r="I158" s="212"/>
      <c r="J158" s="213">
        <f>ROUND(I158*H158,2)</f>
        <v>0</v>
      </c>
      <c r="K158" s="209" t="s">
        <v>155</v>
      </c>
      <c r="L158" s="47"/>
      <c r="M158" s="214" t="s">
        <v>19</v>
      </c>
      <c r="N158" s="215" t="s">
        <v>46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90</v>
      </c>
      <c r="AT158" s="218" t="s">
        <v>151</v>
      </c>
      <c r="AU158" s="218" t="s">
        <v>84</v>
      </c>
      <c r="AY158" s="20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90</v>
      </c>
      <c r="BM158" s="218" t="s">
        <v>232</v>
      </c>
    </row>
    <row r="159" s="2" customFormat="1">
      <c r="A159" s="41"/>
      <c r="B159" s="42"/>
      <c r="C159" s="43"/>
      <c r="D159" s="220" t="s">
        <v>157</v>
      </c>
      <c r="E159" s="43"/>
      <c r="F159" s="221" t="s">
        <v>233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157</v>
      </c>
      <c r="AU159" s="20" t="s">
        <v>84</v>
      </c>
    </row>
    <row r="160" s="2" customFormat="1">
      <c r="A160" s="41"/>
      <c r="B160" s="42"/>
      <c r="C160" s="43"/>
      <c r="D160" s="225" t="s">
        <v>159</v>
      </c>
      <c r="E160" s="43"/>
      <c r="F160" s="226" t="s">
        <v>234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159</v>
      </c>
      <c r="AU160" s="20" t="s">
        <v>84</v>
      </c>
    </row>
    <row r="161" s="2" customFormat="1" ht="24.15" customHeight="1">
      <c r="A161" s="41"/>
      <c r="B161" s="42"/>
      <c r="C161" s="207" t="s">
        <v>8</v>
      </c>
      <c r="D161" s="207" t="s">
        <v>151</v>
      </c>
      <c r="E161" s="208" t="s">
        <v>235</v>
      </c>
      <c r="F161" s="209" t="s">
        <v>236</v>
      </c>
      <c r="G161" s="210" t="s">
        <v>154</v>
      </c>
      <c r="H161" s="211">
        <v>1</v>
      </c>
      <c r="I161" s="212"/>
      <c r="J161" s="213">
        <f>ROUND(I161*H161,2)</f>
        <v>0</v>
      </c>
      <c r="K161" s="209" t="s">
        <v>155</v>
      </c>
      <c r="L161" s="47"/>
      <c r="M161" s="214" t="s">
        <v>19</v>
      </c>
      <c r="N161" s="215" t="s">
        <v>46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90</v>
      </c>
      <c r="AT161" s="218" t="s">
        <v>151</v>
      </c>
      <c r="AU161" s="218" t="s">
        <v>84</v>
      </c>
      <c r="AY161" s="20" t="s">
        <v>149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90</v>
      </c>
      <c r="BM161" s="218" t="s">
        <v>237</v>
      </c>
    </row>
    <row r="162" s="2" customFormat="1">
      <c r="A162" s="41"/>
      <c r="B162" s="42"/>
      <c r="C162" s="43"/>
      <c r="D162" s="220" t="s">
        <v>157</v>
      </c>
      <c r="E162" s="43"/>
      <c r="F162" s="221" t="s">
        <v>238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157</v>
      </c>
      <c r="AU162" s="20" t="s">
        <v>84</v>
      </c>
    </row>
    <row r="163" s="2" customFormat="1">
      <c r="A163" s="41"/>
      <c r="B163" s="42"/>
      <c r="C163" s="43"/>
      <c r="D163" s="225" t="s">
        <v>159</v>
      </c>
      <c r="E163" s="43"/>
      <c r="F163" s="226" t="s">
        <v>239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159</v>
      </c>
      <c r="AU163" s="20" t="s">
        <v>84</v>
      </c>
    </row>
    <row r="164" s="2" customFormat="1" ht="24.15" customHeight="1">
      <c r="A164" s="41"/>
      <c r="B164" s="42"/>
      <c r="C164" s="207" t="s">
        <v>240</v>
      </c>
      <c r="D164" s="207" t="s">
        <v>151</v>
      </c>
      <c r="E164" s="208" t="s">
        <v>241</v>
      </c>
      <c r="F164" s="209" t="s">
        <v>242</v>
      </c>
      <c r="G164" s="210" t="s">
        <v>154</v>
      </c>
      <c r="H164" s="211">
        <v>1</v>
      </c>
      <c r="I164" s="212"/>
      <c r="J164" s="213">
        <f>ROUND(I164*H164,2)</f>
        <v>0</v>
      </c>
      <c r="K164" s="209" t="s">
        <v>155</v>
      </c>
      <c r="L164" s="47"/>
      <c r="M164" s="214" t="s">
        <v>19</v>
      </c>
      <c r="N164" s="215" t="s">
        <v>46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90</v>
      </c>
      <c r="AT164" s="218" t="s">
        <v>151</v>
      </c>
      <c r="AU164" s="218" t="s">
        <v>84</v>
      </c>
      <c r="AY164" s="20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90</v>
      </c>
      <c r="BM164" s="218" t="s">
        <v>243</v>
      </c>
    </row>
    <row r="165" s="2" customFormat="1">
      <c r="A165" s="41"/>
      <c r="B165" s="42"/>
      <c r="C165" s="43"/>
      <c r="D165" s="220" t="s">
        <v>157</v>
      </c>
      <c r="E165" s="43"/>
      <c r="F165" s="221" t="s">
        <v>244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157</v>
      </c>
      <c r="AU165" s="20" t="s">
        <v>84</v>
      </c>
    </row>
    <row r="166" s="2" customFormat="1">
      <c r="A166" s="41"/>
      <c r="B166" s="42"/>
      <c r="C166" s="43"/>
      <c r="D166" s="225" t="s">
        <v>159</v>
      </c>
      <c r="E166" s="43"/>
      <c r="F166" s="226" t="s">
        <v>245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159</v>
      </c>
      <c r="AU166" s="20" t="s">
        <v>84</v>
      </c>
    </row>
    <row r="167" s="2" customFormat="1" ht="24.15" customHeight="1">
      <c r="A167" s="41"/>
      <c r="B167" s="42"/>
      <c r="C167" s="207" t="s">
        <v>246</v>
      </c>
      <c r="D167" s="207" t="s">
        <v>151</v>
      </c>
      <c r="E167" s="208" t="s">
        <v>247</v>
      </c>
      <c r="F167" s="209" t="s">
        <v>248</v>
      </c>
      <c r="G167" s="210" t="s">
        <v>154</v>
      </c>
      <c r="H167" s="211">
        <v>1</v>
      </c>
      <c r="I167" s="212"/>
      <c r="J167" s="213">
        <f>ROUND(I167*H167,2)</f>
        <v>0</v>
      </c>
      <c r="K167" s="209" t="s">
        <v>155</v>
      </c>
      <c r="L167" s="47"/>
      <c r="M167" s="214" t="s">
        <v>19</v>
      </c>
      <c r="N167" s="215" t="s">
        <v>46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90</v>
      </c>
      <c r="AT167" s="218" t="s">
        <v>151</v>
      </c>
      <c r="AU167" s="218" t="s">
        <v>84</v>
      </c>
      <c r="AY167" s="20" t="s">
        <v>149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90</v>
      </c>
      <c r="BM167" s="218" t="s">
        <v>249</v>
      </c>
    </row>
    <row r="168" s="2" customFormat="1">
      <c r="A168" s="41"/>
      <c r="B168" s="42"/>
      <c r="C168" s="43"/>
      <c r="D168" s="220" t="s">
        <v>157</v>
      </c>
      <c r="E168" s="43"/>
      <c r="F168" s="221" t="s">
        <v>250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157</v>
      </c>
      <c r="AU168" s="20" t="s">
        <v>84</v>
      </c>
    </row>
    <row r="169" s="2" customFormat="1">
      <c r="A169" s="41"/>
      <c r="B169" s="42"/>
      <c r="C169" s="43"/>
      <c r="D169" s="225" t="s">
        <v>159</v>
      </c>
      <c r="E169" s="43"/>
      <c r="F169" s="226" t="s">
        <v>251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159</v>
      </c>
      <c r="AU169" s="20" t="s">
        <v>84</v>
      </c>
    </row>
    <row r="170" s="2" customFormat="1" ht="24.15" customHeight="1">
      <c r="A170" s="41"/>
      <c r="B170" s="42"/>
      <c r="C170" s="207" t="s">
        <v>252</v>
      </c>
      <c r="D170" s="207" t="s">
        <v>151</v>
      </c>
      <c r="E170" s="208" t="s">
        <v>253</v>
      </c>
      <c r="F170" s="209" t="s">
        <v>254</v>
      </c>
      <c r="G170" s="210" t="s">
        <v>154</v>
      </c>
      <c r="H170" s="211">
        <v>1</v>
      </c>
      <c r="I170" s="212"/>
      <c r="J170" s="213">
        <f>ROUND(I170*H170,2)</f>
        <v>0</v>
      </c>
      <c r="K170" s="209" t="s">
        <v>155</v>
      </c>
      <c r="L170" s="47"/>
      <c r="M170" s="214" t="s">
        <v>19</v>
      </c>
      <c r="N170" s="215" t="s">
        <v>46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90</v>
      </c>
      <c r="AT170" s="218" t="s">
        <v>151</v>
      </c>
      <c r="AU170" s="218" t="s">
        <v>84</v>
      </c>
      <c r="AY170" s="20" t="s">
        <v>149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90</v>
      </c>
      <c r="BM170" s="218" t="s">
        <v>255</v>
      </c>
    </row>
    <row r="171" s="2" customFormat="1">
      <c r="A171" s="41"/>
      <c r="B171" s="42"/>
      <c r="C171" s="43"/>
      <c r="D171" s="220" t="s">
        <v>157</v>
      </c>
      <c r="E171" s="43"/>
      <c r="F171" s="221" t="s">
        <v>256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157</v>
      </c>
      <c r="AU171" s="20" t="s">
        <v>84</v>
      </c>
    </row>
    <row r="172" s="2" customFormat="1">
      <c r="A172" s="41"/>
      <c r="B172" s="42"/>
      <c r="C172" s="43"/>
      <c r="D172" s="225" t="s">
        <v>159</v>
      </c>
      <c r="E172" s="43"/>
      <c r="F172" s="226" t="s">
        <v>257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159</v>
      </c>
      <c r="AU172" s="20" t="s">
        <v>84</v>
      </c>
    </row>
    <row r="173" s="2" customFormat="1" ht="24.15" customHeight="1">
      <c r="A173" s="41"/>
      <c r="B173" s="42"/>
      <c r="C173" s="207" t="s">
        <v>258</v>
      </c>
      <c r="D173" s="207" t="s">
        <v>151</v>
      </c>
      <c r="E173" s="208" t="s">
        <v>259</v>
      </c>
      <c r="F173" s="209" t="s">
        <v>260</v>
      </c>
      <c r="G173" s="210" t="s">
        <v>154</v>
      </c>
      <c r="H173" s="211">
        <v>1</v>
      </c>
      <c r="I173" s="212"/>
      <c r="J173" s="213">
        <f>ROUND(I173*H173,2)</f>
        <v>0</v>
      </c>
      <c r="K173" s="209" t="s">
        <v>155</v>
      </c>
      <c r="L173" s="47"/>
      <c r="M173" s="214" t="s">
        <v>19</v>
      </c>
      <c r="N173" s="215" t="s">
        <v>46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90</v>
      </c>
      <c r="AT173" s="218" t="s">
        <v>151</v>
      </c>
      <c r="AU173" s="218" t="s">
        <v>84</v>
      </c>
      <c r="AY173" s="20" t="s">
        <v>149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90</v>
      </c>
      <c r="BM173" s="218" t="s">
        <v>261</v>
      </c>
    </row>
    <row r="174" s="2" customFormat="1">
      <c r="A174" s="41"/>
      <c r="B174" s="42"/>
      <c r="C174" s="43"/>
      <c r="D174" s="220" t="s">
        <v>157</v>
      </c>
      <c r="E174" s="43"/>
      <c r="F174" s="221" t="s">
        <v>262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157</v>
      </c>
      <c r="AU174" s="20" t="s">
        <v>84</v>
      </c>
    </row>
    <row r="175" s="2" customFormat="1">
      <c r="A175" s="41"/>
      <c r="B175" s="42"/>
      <c r="C175" s="43"/>
      <c r="D175" s="225" t="s">
        <v>159</v>
      </c>
      <c r="E175" s="43"/>
      <c r="F175" s="226" t="s">
        <v>263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159</v>
      </c>
      <c r="AU175" s="20" t="s">
        <v>84</v>
      </c>
    </row>
    <row r="176" s="2" customFormat="1" ht="37.8" customHeight="1">
      <c r="A176" s="41"/>
      <c r="B176" s="42"/>
      <c r="C176" s="207" t="s">
        <v>264</v>
      </c>
      <c r="D176" s="207" t="s">
        <v>151</v>
      </c>
      <c r="E176" s="208" t="s">
        <v>265</v>
      </c>
      <c r="F176" s="209" t="s">
        <v>266</v>
      </c>
      <c r="G176" s="210" t="s">
        <v>201</v>
      </c>
      <c r="H176" s="211">
        <v>3.7799999999999998</v>
      </c>
      <c r="I176" s="212"/>
      <c r="J176" s="213">
        <f>ROUND(I176*H176,2)</f>
        <v>0</v>
      </c>
      <c r="K176" s="209" t="s">
        <v>155</v>
      </c>
      <c r="L176" s="47"/>
      <c r="M176" s="214" t="s">
        <v>19</v>
      </c>
      <c r="N176" s="215" t="s">
        <v>46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90</v>
      </c>
      <c r="AT176" s="218" t="s">
        <v>151</v>
      </c>
      <c r="AU176" s="218" t="s">
        <v>84</v>
      </c>
      <c r="AY176" s="20" t="s">
        <v>149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90</v>
      </c>
      <c r="BM176" s="218" t="s">
        <v>267</v>
      </c>
    </row>
    <row r="177" s="2" customFormat="1">
      <c r="A177" s="41"/>
      <c r="B177" s="42"/>
      <c r="C177" s="43"/>
      <c r="D177" s="220" t="s">
        <v>157</v>
      </c>
      <c r="E177" s="43"/>
      <c r="F177" s="221" t="s">
        <v>268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157</v>
      </c>
      <c r="AU177" s="20" t="s">
        <v>84</v>
      </c>
    </row>
    <row r="178" s="2" customFormat="1">
      <c r="A178" s="41"/>
      <c r="B178" s="42"/>
      <c r="C178" s="43"/>
      <c r="D178" s="225" t="s">
        <v>159</v>
      </c>
      <c r="E178" s="43"/>
      <c r="F178" s="226" t="s">
        <v>269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159</v>
      </c>
      <c r="AU178" s="20" t="s">
        <v>84</v>
      </c>
    </row>
    <row r="179" s="13" customFormat="1">
      <c r="A179" s="13"/>
      <c r="B179" s="227"/>
      <c r="C179" s="228"/>
      <c r="D179" s="220" t="s">
        <v>183</v>
      </c>
      <c r="E179" s="229" t="s">
        <v>19</v>
      </c>
      <c r="F179" s="230" t="s">
        <v>270</v>
      </c>
      <c r="G179" s="228"/>
      <c r="H179" s="229" t="s">
        <v>19</v>
      </c>
      <c r="I179" s="231"/>
      <c r="J179" s="228"/>
      <c r="K179" s="228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183</v>
      </c>
      <c r="AU179" s="236" t="s">
        <v>84</v>
      </c>
      <c r="AV179" s="13" t="s">
        <v>80</v>
      </c>
      <c r="AW179" s="13" t="s">
        <v>36</v>
      </c>
      <c r="AX179" s="13" t="s">
        <v>75</v>
      </c>
      <c r="AY179" s="236" t="s">
        <v>149</v>
      </c>
    </row>
    <row r="180" s="14" customFormat="1">
      <c r="A180" s="14"/>
      <c r="B180" s="237"/>
      <c r="C180" s="238"/>
      <c r="D180" s="220" t="s">
        <v>183</v>
      </c>
      <c r="E180" s="239" t="s">
        <v>19</v>
      </c>
      <c r="F180" s="240" t="s">
        <v>271</v>
      </c>
      <c r="G180" s="238"/>
      <c r="H180" s="241">
        <v>1.8899999999999999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183</v>
      </c>
      <c r="AU180" s="247" t="s">
        <v>84</v>
      </c>
      <c r="AV180" s="14" t="s">
        <v>84</v>
      </c>
      <c r="AW180" s="14" t="s">
        <v>36</v>
      </c>
      <c r="AX180" s="14" t="s">
        <v>75</v>
      </c>
      <c r="AY180" s="247" t="s">
        <v>149</v>
      </c>
    </row>
    <row r="181" s="13" customFormat="1">
      <c r="A181" s="13"/>
      <c r="B181" s="227"/>
      <c r="C181" s="228"/>
      <c r="D181" s="220" t="s">
        <v>183</v>
      </c>
      <c r="E181" s="229" t="s">
        <v>19</v>
      </c>
      <c r="F181" s="230" t="s">
        <v>272</v>
      </c>
      <c r="G181" s="228"/>
      <c r="H181" s="229" t="s">
        <v>19</v>
      </c>
      <c r="I181" s="231"/>
      <c r="J181" s="228"/>
      <c r="K181" s="228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183</v>
      </c>
      <c r="AU181" s="236" t="s">
        <v>84</v>
      </c>
      <c r="AV181" s="13" t="s">
        <v>80</v>
      </c>
      <c r="AW181" s="13" t="s">
        <v>36</v>
      </c>
      <c r="AX181" s="13" t="s">
        <v>75</v>
      </c>
      <c r="AY181" s="236" t="s">
        <v>149</v>
      </c>
    </row>
    <row r="182" s="14" customFormat="1">
      <c r="A182" s="14"/>
      <c r="B182" s="237"/>
      <c r="C182" s="238"/>
      <c r="D182" s="220" t="s">
        <v>183</v>
      </c>
      <c r="E182" s="239" t="s">
        <v>19</v>
      </c>
      <c r="F182" s="240" t="s">
        <v>271</v>
      </c>
      <c r="G182" s="238"/>
      <c r="H182" s="241">
        <v>1.8899999999999999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84</v>
      </c>
      <c r="AV182" s="14" t="s">
        <v>84</v>
      </c>
      <c r="AW182" s="14" t="s">
        <v>36</v>
      </c>
      <c r="AX182" s="14" t="s">
        <v>75</v>
      </c>
      <c r="AY182" s="247" t="s">
        <v>149</v>
      </c>
    </row>
    <row r="183" s="15" customFormat="1">
      <c r="A183" s="15"/>
      <c r="B183" s="248"/>
      <c r="C183" s="249"/>
      <c r="D183" s="220" t="s">
        <v>183</v>
      </c>
      <c r="E183" s="250" t="s">
        <v>19</v>
      </c>
      <c r="F183" s="251" t="s">
        <v>221</v>
      </c>
      <c r="G183" s="249"/>
      <c r="H183" s="252">
        <v>3.7799999999999998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8" t="s">
        <v>183</v>
      </c>
      <c r="AU183" s="258" t="s">
        <v>84</v>
      </c>
      <c r="AV183" s="15" t="s">
        <v>90</v>
      </c>
      <c r="AW183" s="15" t="s">
        <v>36</v>
      </c>
      <c r="AX183" s="15" t="s">
        <v>80</v>
      </c>
      <c r="AY183" s="258" t="s">
        <v>149</v>
      </c>
    </row>
    <row r="184" s="2" customFormat="1" ht="37.8" customHeight="1">
      <c r="A184" s="41"/>
      <c r="B184" s="42"/>
      <c r="C184" s="207" t="s">
        <v>273</v>
      </c>
      <c r="D184" s="207" t="s">
        <v>151</v>
      </c>
      <c r="E184" s="208" t="s">
        <v>274</v>
      </c>
      <c r="F184" s="209" t="s">
        <v>275</v>
      </c>
      <c r="G184" s="210" t="s">
        <v>201</v>
      </c>
      <c r="H184" s="211">
        <v>7.5599999999999996</v>
      </c>
      <c r="I184" s="212"/>
      <c r="J184" s="213">
        <f>ROUND(I184*H184,2)</f>
        <v>0</v>
      </c>
      <c r="K184" s="209" t="s">
        <v>155</v>
      </c>
      <c r="L184" s="47"/>
      <c r="M184" s="214" t="s">
        <v>19</v>
      </c>
      <c r="N184" s="215" t="s">
        <v>46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90</v>
      </c>
      <c r="AT184" s="218" t="s">
        <v>151</v>
      </c>
      <c r="AU184" s="218" t="s">
        <v>84</v>
      </c>
      <c r="AY184" s="20" t="s">
        <v>149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90</v>
      </c>
      <c r="BM184" s="218" t="s">
        <v>276</v>
      </c>
    </row>
    <row r="185" s="2" customFormat="1">
      <c r="A185" s="41"/>
      <c r="B185" s="42"/>
      <c r="C185" s="43"/>
      <c r="D185" s="220" t="s">
        <v>157</v>
      </c>
      <c r="E185" s="43"/>
      <c r="F185" s="221" t="s">
        <v>277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157</v>
      </c>
      <c r="AU185" s="20" t="s">
        <v>84</v>
      </c>
    </row>
    <row r="186" s="2" customFormat="1">
      <c r="A186" s="41"/>
      <c r="B186" s="42"/>
      <c r="C186" s="43"/>
      <c r="D186" s="225" t="s">
        <v>159</v>
      </c>
      <c r="E186" s="43"/>
      <c r="F186" s="226" t="s">
        <v>278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159</v>
      </c>
      <c r="AU186" s="20" t="s">
        <v>84</v>
      </c>
    </row>
    <row r="187" s="14" customFormat="1">
      <c r="A187" s="14"/>
      <c r="B187" s="237"/>
      <c r="C187" s="238"/>
      <c r="D187" s="220" t="s">
        <v>183</v>
      </c>
      <c r="E187" s="238"/>
      <c r="F187" s="240" t="s">
        <v>279</v>
      </c>
      <c r="G187" s="238"/>
      <c r="H187" s="241">
        <v>7.5599999999999996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84</v>
      </c>
      <c r="AV187" s="14" t="s">
        <v>84</v>
      </c>
      <c r="AW187" s="14" t="s">
        <v>4</v>
      </c>
      <c r="AX187" s="14" t="s">
        <v>80</v>
      </c>
      <c r="AY187" s="247" t="s">
        <v>149</v>
      </c>
    </row>
    <row r="188" s="2" customFormat="1" ht="33" customHeight="1">
      <c r="A188" s="41"/>
      <c r="B188" s="42"/>
      <c r="C188" s="207" t="s">
        <v>280</v>
      </c>
      <c r="D188" s="207" t="s">
        <v>151</v>
      </c>
      <c r="E188" s="208" t="s">
        <v>281</v>
      </c>
      <c r="F188" s="209" t="s">
        <v>282</v>
      </c>
      <c r="G188" s="210" t="s">
        <v>154</v>
      </c>
      <c r="H188" s="211">
        <v>14</v>
      </c>
      <c r="I188" s="212"/>
      <c r="J188" s="213">
        <f>ROUND(I188*H188,2)</f>
        <v>0</v>
      </c>
      <c r="K188" s="209" t="s">
        <v>155</v>
      </c>
      <c r="L188" s="47"/>
      <c r="M188" s="214" t="s">
        <v>19</v>
      </c>
      <c r="N188" s="215" t="s">
        <v>46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90</v>
      </c>
      <c r="AT188" s="218" t="s">
        <v>151</v>
      </c>
      <c r="AU188" s="218" t="s">
        <v>84</v>
      </c>
      <c r="AY188" s="20" t="s">
        <v>149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90</v>
      </c>
      <c r="BM188" s="218" t="s">
        <v>283</v>
      </c>
    </row>
    <row r="189" s="2" customFormat="1">
      <c r="A189" s="41"/>
      <c r="B189" s="42"/>
      <c r="C189" s="43"/>
      <c r="D189" s="220" t="s">
        <v>157</v>
      </c>
      <c r="E189" s="43"/>
      <c r="F189" s="221" t="s">
        <v>284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157</v>
      </c>
      <c r="AU189" s="20" t="s">
        <v>84</v>
      </c>
    </row>
    <row r="190" s="2" customFormat="1">
      <c r="A190" s="41"/>
      <c r="B190" s="42"/>
      <c r="C190" s="43"/>
      <c r="D190" s="225" t="s">
        <v>159</v>
      </c>
      <c r="E190" s="43"/>
      <c r="F190" s="226" t="s">
        <v>285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159</v>
      </c>
      <c r="AU190" s="20" t="s">
        <v>84</v>
      </c>
    </row>
    <row r="191" s="14" customFormat="1">
      <c r="A191" s="14"/>
      <c r="B191" s="237"/>
      <c r="C191" s="238"/>
      <c r="D191" s="220" t="s">
        <v>183</v>
      </c>
      <c r="E191" s="238"/>
      <c r="F191" s="240" t="s">
        <v>286</v>
      </c>
      <c r="G191" s="238"/>
      <c r="H191" s="241">
        <v>14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183</v>
      </c>
      <c r="AU191" s="247" t="s">
        <v>84</v>
      </c>
      <c r="AV191" s="14" t="s">
        <v>84</v>
      </c>
      <c r="AW191" s="14" t="s">
        <v>4</v>
      </c>
      <c r="AX191" s="14" t="s">
        <v>80</v>
      </c>
      <c r="AY191" s="247" t="s">
        <v>149</v>
      </c>
    </row>
    <row r="192" s="2" customFormat="1" ht="33" customHeight="1">
      <c r="A192" s="41"/>
      <c r="B192" s="42"/>
      <c r="C192" s="207" t="s">
        <v>287</v>
      </c>
      <c r="D192" s="207" t="s">
        <v>151</v>
      </c>
      <c r="E192" s="208" t="s">
        <v>288</v>
      </c>
      <c r="F192" s="209" t="s">
        <v>289</v>
      </c>
      <c r="G192" s="210" t="s">
        <v>154</v>
      </c>
      <c r="H192" s="211">
        <v>14</v>
      </c>
      <c r="I192" s="212"/>
      <c r="J192" s="213">
        <f>ROUND(I192*H192,2)</f>
        <v>0</v>
      </c>
      <c r="K192" s="209" t="s">
        <v>155</v>
      </c>
      <c r="L192" s="47"/>
      <c r="M192" s="214" t="s">
        <v>19</v>
      </c>
      <c r="N192" s="215" t="s">
        <v>46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90</v>
      </c>
      <c r="AT192" s="218" t="s">
        <v>151</v>
      </c>
      <c r="AU192" s="218" t="s">
        <v>84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90</v>
      </c>
      <c r="BM192" s="218" t="s">
        <v>290</v>
      </c>
    </row>
    <row r="193" s="2" customFormat="1">
      <c r="A193" s="41"/>
      <c r="B193" s="42"/>
      <c r="C193" s="43"/>
      <c r="D193" s="220" t="s">
        <v>157</v>
      </c>
      <c r="E193" s="43"/>
      <c r="F193" s="221" t="s">
        <v>291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157</v>
      </c>
      <c r="AU193" s="20" t="s">
        <v>84</v>
      </c>
    </row>
    <row r="194" s="2" customFormat="1">
      <c r="A194" s="41"/>
      <c r="B194" s="42"/>
      <c r="C194" s="43"/>
      <c r="D194" s="225" t="s">
        <v>159</v>
      </c>
      <c r="E194" s="43"/>
      <c r="F194" s="226" t="s">
        <v>292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159</v>
      </c>
      <c r="AU194" s="20" t="s">
        <v>84</v>
      </c>
    </row>
    <row r="195" s="14" customFormat="1">
      <c r="A195" s="14"/>
      <c r="B195" s="237"/>
      <c r="C195" s="238"/>
      <c r="D195" s="220" t="s">
        <v>183</v>
      </c>
      <c r="E195" s="238"/>
      <c r="F195" s="240" t="s">
        <v>286</v>
      </c>
      <c r="G195" s="238"/>
      <c r="H195" s="241">
        <v>14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183</v>
      </c>
      <c r="AU195" s="247" t="s">
        <v>84</v>
      </c>
      <c r="AV195" s="14" t="s">
        <v>84</v>
      </c>
      <c r="AW195" s="14" t="s">
        <v>4</v>
      </c>
      <c r="AX195" s="14" t="s">
        <v>80</v>
      </c>
      <c r="AY195" s="247" t="s">
        <v>149</v>
      </c>
    </row>
    <row r="196" s="2" customFormat="1" ht="33" customHeight="1">
      <c r="A196" s="41"/>
      <c r="B196" s="42"/>
      <c r="C196" s="207" t="s">
        <v>7</v>
      </c>
      <c r="D196" s="207" t="s">
        <v>151</v>
      </c>
      <c r="E196" s="208" t="s">
        <v>293</v>
      </c>
      <c r="F196" s="209" t="s">
        <v>294</v>
      </c>
      <c r="G196" s="210" t="s">
        <v>154</v>
      </c>
      <c r="H196" s="211">
        <v>14</v>
      </c>
      <c r="I196" s="212"/>
      <c r="J196" s="213">
        <f>ROUND(I196*H196,2)</f>
        <v>0</v>
      </c>
      <c r="K196" s="209" t="s">
        <v>155</v>
      </c>
      <c r="L196" s="47"/>
      <c r="M196" s="214" t="s">
        <v>19</v>
      </c>
      <c r="N196" s="215" t="s">
        <v>46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90</v>
      </c>
      <c r="AT196" s="218" t="s">
        <v>151</v>
      </c>
      <c r="AU196" s="218" t="s">
        <v>84</v>
      </c>
      <c r="AY196" s="20" t="s">
        <v>149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90</v>
      </c>
      <c r="BM196" s="218" t="s">
        <v>295</v>
      </c>
    </row>
    <row r="197" s="2" customFormat="1">
      <c r="A197" s="41"/>
      <c r="B197" s="42"/>
      <c r="C197" s="43"/>
      <c r="D197" s="220" t="s">
        <v>157</v>
      </c>
      <c r="E197" s="43"/>
      <c r="F197" s="221" t="s">
        <v>296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157</v>
      </c>
      <c r="AU197" s="20" t="s">
        <v>84</v>
      </c>
    </row>
    <row r="198" s="2" customFormat="1">
      <c r="A198" s="41"/>
      <c r="B198" s="42"/>
      <c r="C198" s="43"/>
      <c r="D198" s="225" t="s">
        <v>159</v>
      </c>
      <c r="E198" s="43"/>
      <c r="F198" s="226" t="s">
        <v>297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159</v>
      </c>
      <c r="AU198" s="20" t="s">
        <v>84</v>
      </c>
    </row>
    <row r="199" s="14" customFormat="1">
      <c r="A199" s="14"/>
      <c r="B199" s="237"/>
      <c r="C199" s="238"/>
      <c r="D199" s="220" t="s">
        <v>183</v>
      </c>
      <c r="E199" s="238"/>
      <c r="F199" s="240" t="s">
        <v>286</v>
      </c>
      <c r="G199" s="238"/>
      <c r="H199" s="241">
        <v>14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84</v>
      </c>
      <c r="AV199" s="14" t="s">
        <v>84</v>
      </c>
      <c r="AW199" s="14" t="s">
        <v>4</v>
      </c>
      <c r="AX199" s="14" t="s">
        <v>80</v>
      </c>
      <c r="AY199" s="247" t="s">
        <v>149</v>
      </c>
    </row>
    <row r="200" s="2" customFormat="1" ht="33" customHeight="1">
      <c r="A200" s="41"/>
      <c r="B200" s="42"/>
      <c r="C200" s="207" t="s">
        <v>298</v>
      </c>
      <c r="D200" s="207" t="s">
        <v>151</v>
      </c>
      <c r="E200" s="208" t="s">
        <v>299</v>
      </c>
      <c r="F200" s="209" t="s">
        <v>300</v>
      </c>
      <c r="G200" s="210" t="s">
        <v>154</v>
      </c>
      <c r="H200" s="211">
        <v>14</v>
      </c>
      <c r="I200" s="212"/>
      <c r="J200" s="213">
        <f>ROUND(I200*H200,2)</f>
        <v>0</v>
      </c>
      <c r="K200" s="209" t="s">
        <v>155</v>
      </c>
      <c r="L200" s="47"/>
      <c r="M200" s="214" t="s">
        <v>19</v>
      </c>
      <c r="N200" s="215" t="s">
        <v>46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90</v>
      </c>
      <c r="AT200" s="218" t="s">
        <v>151</v>
      </c>
      <c r="AU200" s="218" t="s">
        <v>84</v>
      </c>
      <c r="AY200" s="20" t="s">
        <v>149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90</v>
      </c>
      <c r="BM200" s="218" t="s">
        <v>301</v>
      </c>
    </row>
    <row r="201" s="2" customFormat="1">
      <c r="A201" s="41"/>
      <c r="B201" s="42"/>
      <c r="C201" s="43"/>
      <c r="D201" s="220" t="s">
        <v>157</v>
      </c>
      <c r="E201" s="43"/>
      <c r="F201" s="221" t="s">
        <v>302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157</v>
      </c>
      <c r="AU201" s="20" t="s">
        <v>84</v>
      </c>
    </row>
    <row r="202" s="2" customFormat="1">
      <c r="A202" s="41"/>
      <c r="B202" s="42"/>
      <c r="C202" s="43"/>
      <c r="D202" s="225" t="s">
        <v>159</v>
      </c>
      <c r="E202" s="43"/>
      <c r="F202" s="226" t="s">
        <v>303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159</v>
      </c>
      <c r="AU202" s="20" t="s">
        <v>84</v>
      </c>
    </row>
    <row r="203" s="14" customFormat="1">
      <c r="A203" s="14"/>
      <c r="B203" s="237"/>
      <c r="C203" s="238"/>
      <c r="D203" s="220" t="s">
        <v>183</v>
      </c>
      <c r="E203" s="238"/>
      <c r="F203" s="240" t="s">
        <v>286</v>
      </c>
      <c r="G203" s="238"/>
      <c r="H203" s="241">
        <v>14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183</v>
      </c>
      <c r="AU203" s="247" t="s">
        <v>84</v>
      </c>
      <c r="AV203" s="14" t="s">
        <v>84</v>
      </c>
      <c r="AW203" s="14" t="s">
        <v>4</v>
      </c>
      <c r="AX203" s="14" t="s">
        <v>80</v>
      </c>
      <c r="AY203" s="247" t="s">
        <v>149</v>
      </c>
    </row>
    <row r="204" s="2" customFormat="1" ht="24.15" customHeight="1">
      <c r="A204" s="41"/>
      <c r="B204" s="42"/>
      <c r="C204" s="207" t="s">
        <v>304</v>
      </c>
      <c r="D204" s="207" t="s">
        <v>151</v>
      </c>
      <c r="E204" s="208" t="s">
        <v>305</v>
      </c>
      <c r="F204" s="209" t="s">
        <v>306</v>
      </c>
      <c r="G204" s="210" t="s">
        <v>154</v>
      </c>
      <c r="H204" s="211">
        <v>14</v>
      </c>
      <c r="I204" s="212"/>
      <c r="J204" s="213">
        <f>ROUND(I204*H204,2)</f>
        <v>0</v>
      </c>
      <c r="K204" s="209" t="s">
        <v>155</v>
      </c>
      <c r="L204" s="47"/>
      <c r="M204" s="214" t="s">
        <v>19</v>
      </c>
      <c r="N204" s="215" t="s">
        <v>46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90</v>
      </c>
      <c r="AT204" s="218" t="s">
        <v>151</v>
      </c>
      <c r="AU204" s="218" t="s">
        <v>84</v>
      </c>
      <c r="AY204" s="20" t="s">
        <v>149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90</v>
      </c>
      <c r="BM204" s="218" t="s">
        <v>307</v>
      </c>
    </row>
    <row r="205" s="2" customFormat="1">
      <c r="A205" s="41"/>
      <c r="B205" s="42"/>
      <c r="C205" s="43"/>
      <c r="D205" s="220" t="s">
        <v>157</v>
      </c>
      <c r="E205" s="43"/>
      <c r="F205" s="221" t="s">
        <v>308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157</v>
      </c>
      <c r="AU205" s="20" t="s">
        <v>84</v>
      </c>
    </row>
    <row r="206" s="2" customFormat="1">
      <c r="A206" s="41"/>
      <c r="B206" s="42"/>
      <c r="C206" s="43"/>
      <c r="D206" s="225" t="s">
        <v>159</v>
      </c>
      <c r="E206" s="43"/>
      <c r="F206" s="226" t="s">
        <v>309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159</v>
      </c>
      <c r="AU206" s="20" t="s">
        <v>84</v>
      </c>
    </row>
    <row r="207" s="14" customFormat="1">
      <c r="A207" s="14"/>
      <c r="B207" s="237"/>
      <c r="C207" s="238"/>
      <c r="D207" s="220" t="s">
        <v>183</v>
      </c>
      <c r="E207" s="238"/>
      <c r="F207" s="240" t="s">
        <v>286</v>
      </c>
      <c r="G207" s="238"/>
      <c r="H207" s="241">
        <v>14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84</v>
      </c>
      <c r="AV207" s="14" t="s">
        <v>84</v>
      </c>
      <c r="AW207" s="14" t="s">
        <v>4</v>
      </c>
      <c r="AX207" s="14" t="s">
        <v>80</v>
      </c>
      <c r="AY207" s="247" t="s">
        <v>149</v>
      </c>
    </row>
    <row r="208" s="2" customFormat="1" ht="24.15" customHeight="1">
      <c r="A208" s="41"/>
      <c r="B208" s="42"/>
      <c r="C208" s="207" t="s">
        <v>310</v>
      </c>
      <c r="D208" s="207" t="s">
        <v>151</v>
      </c>
      <c r="E208" s="208" t="s">
        <v>311</v>
      </c>
      <c r="F208" s="209" t="s">
        <v>312</v>
      </c>
      <c r="G208" s="210" t="s">
        <v>154</v>
      </c>
      <c r="H208" s="211">
        <v>14</v>
      </c>
      <c r="I208" s="212"/>
      <c r="J208" s="213">
        <f>ROUND(I208*H208,2)</f>
        <v>0</v>
      </c>
      <c r="K208" s="209" t="s">
        <v>155</v>
      </c>
      <c r="L208" s="47"/>
      <c r="M208" s="214" t="s">
        <v>19</v>
      </c>
      <c r="N208" s="215" t="s">
        <v>46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90</v>
      </c>
      <c r="AT208" s="218" t="s">
        <v>151</v>
      </c>
      <c r="AU208" s="218" t="s">
        <v>84</v>
      </c>
      <c r="AY208" s="20" t="s">
        <v>149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90</v>
      </c>
      <c r="BM208" s="218" t="s">
        <v>313</v>
      </c>
    </row>
    <row r="209" s="2" customFormat="1">
      <c r="A209" s="41"/>
      <c r="B209" s="42"/>
      <c r="C209" s="43"/>
      <c r="D209" s="220" t="s">
        <v>157</v>
      </c>
      <c r="E209" s="43"/>
      <c r="F209" s="221" t="s">
        <v>314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157</v>
      </c>
      <c r="AU209" s="20" t="s">
        <v>84</v>
      </c>
    </row>
    <row r="210" s="2" customFormat="1">
      <c r="A210" s="41"/>
      <c r="B210" s="42"/>
      <c r="C210" s="43"/>
      <c r="D210" s="225" t="s">
        <v>159</v>
      </c>
      <c r="E210" s="43"/>
      <c r="F210" s="226" t="s">
        <v>315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159</v>
      </c>
      <c r="AU210" s="20" t="s">
        <v>84</v>
      </c>
    </row>
    <row r="211" s="14" customFormat="1">
      <c r="A211" s="14"/>
      <c r="B211" s="237"/>
      <c r="C211" s="238"/>
      <c r="D211" s="220" t="s">
        <v>183</v>
      </c>
      <c r="E211" s="238"/>
      <c r="F211" s="240" t="s">
        <v>286</v>
      </c>
      <c r="G211" s="238"/>
      <c r="H211" s="241">
        <v>14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84</v>
      </c>
      <c r="AV211" s="14" t="s">
        <v>84</v>
      </c>
      <c r="AW211" s="14" t="s">
        <v>4</v>
      </c>
      <c r="AX211" s="14" t="s">
        <v>80</v>
      </c>
      <c r="AY211" s="247" t="s">
        <v>149</v>
      </c>
    </row>
    <row r="212" s="2" customFormat="1" ht="37.8" customHeight="1">
      <c r="A212" s="41"/>
      <c r="B212" s="42"/>
      <c r="C212" s="207" t="s">
        <v>316</v>
      </c>
      <c r="D212" s="207" t="s">
        <v>151</v>
      </c>
      <c r="E212" s="208" t="s">
        <v>317</v>
      </c>
      <c r="F212" s="209" t="s">
        <v>318</v>
      </c>
      <c r="G212" s="210" t="s">
        <v>201</v>
      </c>
      <c r="H212" s="211">
        <v>38.188000000000002</v>
      </c>
      <c r="I212" s="212"/>
      <c r="J212" s="213">
        <f>ROUND(I212*H212,2)</f>
        <v>0</v>
      </c>
      <c r="K212" s="209" t="s">
        <v>155</v>
      </c>
      <c r="L212" s="47"/>
      <c r="M212" s="214" t="s">
        <v>19</v>
      </c>
      <c r="N212" s="215" t="s">
        <v>46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90</v>
      </c>
      <c r="AT212" s="218" t="s">
        <v>151</v>
      </c>
      <c r="AU212" s="218" t="s">
        <v>84</v>
      </c>
      <c r="AY212" s="20" t="s">
        <v>149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90</v>
      </c>
      <c r="BM212" s="218" t="s">
        <v>319</v>
      </c>
    </row>
    <row r="213" s="2" customFormat="1">
      <c r="A213" s="41"/>
      <c r="B213" s="42"/>
      <c r="C213" s="43"/>
      <c r="D213" s="220" t="s">
        <v>157</v>
      </c>
      <c r="E213" s="43"/>
      <c r="F213" s="221" t="s">
        <v>320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157</v>
      </c>
      <c r="AU213" s="20" t="s">
        <v>84</v>
      </c>
    </row>
    <row r="214" s="2" customFormat="1">
      <c r="A214" s="41"/>
      <c r="B214" s="42"/>
      <c r="C214" s="43"/>
      <c r="D214" s="225" t="s">
        <v>159</v>
      </c>
      <c r="E214" s="43"/>
      <c r="F214" s="226" t="s">
        <v>321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159</v>
      </c>
      <c r="AU214" s="20" t="s">
        <v>84</v>
      </c>
    </row>
    <row r="215" s="2" customFormat="1" ht="37.8" customHeight="1">
      <c r="A215" s="41"/>
      <c r="B215" s="42"/>
      <c r="C215" s="207" t="s">
        <v>322</v>
      </c>
      <c r="D215" s="207" t="s">
        <v>151</v>
      </c>
      <c r="E215" s="208" t="s">
        <v>323</v>
      </c>
      <c r="F215" s="209" t="s">
        <v>324</v>
      </c>
      <c r="G215" s="210" t="s">
        <v>201</v>
      </c>
      <c r="H215" s="211">
        <v>381.88</v>
      </c>
      <c r="I215" s="212"/>
      <c r="J215" s="213">
        <f>ROUND(I215*H215,2)</f>
        <v>0</v>
      </c>
      <c r="K215" s="209" t="s">
        <v>155</v>
      </c>
      <c r="L215" s="47"/>
      <c r="M215" s="214" t="s">
        <v>19</v>
      </c>
      <c r="N215" s="215" t="s">
        <v>46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90</v>
      </c>
      <c r="AT215" s="218" t="s">
        <v>151</v>
      </c>
      <c r="AU215" s="218" t="s">
        <v>84</v>
      </c>
      <c r="AY215" s="20" t="s">
        <v>149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90</v>
      </c>
      <c r="BM215" s="218" t="s">
        <v>325</v>
      </c>
    </row>
    <row r="216" s="2" customFormat="1">
      <c r="A216" s="41"/>
      <c r="B216" s="42"/>
      <c r="C216" s="43"/>
      <c r="D216" s="220" t="s">
        <v>157</v>
      </c>
      <c r="E216" s="43"/>
      <c r="F216" s="221" t="s">
        <v>326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157</v>
      </c>
      <c r="AU216" s="20" t="s">
        <v>84</v>
      </c>
    </row>
    <row r="217" s="2" customFormat="1">
      <c r="A217" s="41"/>
      <c r="B217" s="42"/>
      <c r="C217" s="43"/>
      <c r="D217" s="225" t="s">
        <v>159</v>
      </c>
      <c r="E217" s="43"/>
      <c r="F217" s="226" t="s">
        <v>327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159</v>
      </c>
      <c r="AU217" s="20" t="s">
        <v>84</v>
      </c>
    </row>
    <row r="218" s="14" customFormat="1">
      <c r="A218" s="14"/>
      <c r="B218" s="237"/>
      <c r="C218" s="238"/>
      <c r="D218" s="220" t="s">
        <v>183</v>
      </c>
      <c r="E218" s="238"/>
      <c r="F218" s="240" t="s">
        <v>328</v>
      </c>
      <c r="G218" s="238"/>
      <c r="H218" s="241">
        <v>381.88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183</v>
      </c>
      <c r="AU218" s="247" t="s">
        <v>84</v>
      </c>
      <c r="AV218" s="14" t="s">
        <v>84</v>
      </c>
      <c r="AW218" s="14" t="s">
        <v>4</v>
      </c>
      <c r="AX218" s="14" t="s">
        <v>80</v>
      </c>
      <c r="AY218" s="247" t="s">
        <v>149</v>
      </c>
    </row>
    <row r="219" s="2" customFormat="1" ht="24.15" customHeight="1">
      <c r="A219" s="41"/>
      <c r="B219" s="42"/>
      <c r="C219" s="207" t="s">
        <v>329</v>
      </c>
      <c r="D219" s="207" t="s">
        <v>151</v>
      </c>
      <c r="E219" s="208" t="s">
        <v>330</v>
      </c>
      <c r="F219" s="209" t="s">
        <v>331</v>
      </c>
      <c r="G219" s="210" t="s">
        <v>201</v>
      </c>
      <c r="H219" s="211">
        <v>1.8899999999999999</v>
      </c>
      <c r="I219" s="212"/>
      <c r="J219" s="213">
        <f>ROUND(I219*H219,2)</f>
        <v>0</v>
      </c>
      <c r="K219" s="209" t="s">
        <v>155</v>
      </c>
      <c r="L219" s="47"/>
      <c r="M219" s="214" t="s">
        <v>19</v>
      </c>
      <c r="N219" s="215" t="s">
        <v>46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90</v>
      </c>
      <c r="AT219" s="218" t="s">
        <v>151</v>
      </c>
      <c r="AU219" s="218" t="s">
        <v>84</v>
      </c>
      <c r="AY219" s="20" t="s">
        <v>149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90</v>
      </c>
      <c r="BM219" s="218" t="s">
        <v>332</v>
      </c>
    </row>
    <row r="220" s="2" customFormat="1">
      <c r="A220" s="41"/>
      <c r="B220" s="42"/>
      <c r="C220" s="43"/>
      <c r="D220" s="220" t="s">
        <v>157</v>
      </c>
      <c r="E220" s="43"/>
      <c r="F220" s="221" t="s">
        <v>333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157</v>
      </c>
      <c r="AU220" s="20" t="s">
        <v>84</v>
      </c>
    </row>
    <row r="221" s="2" customFormat="1">
      <c r="A221" s="41"/>
      <c r="B221" s="42"/>
      <c r="C221" s="43"/>
      <c r="D221" s="225" t="s">
        <v>159</v>
      </c>
      <c r="E221" s="43"/>
      <c r="F221" s="226" t="s">
        <v>334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159</v>
      </c>
      <c r="AU221" s="20" t="s">
        <v>84</v>
      </c>
    </row>
    <row r="222" s="13" customFormat="1">
      <c r="A222" s="13"/>
      <c r="B222" s="227"/>
      <c r="C222" s="228"/>
      <c r="D222" s="220" t="s">
        <v>183</v>
      </c>
      <c r="E222" s="229" t="s">
        <v>19</v>
      </c>
      <c r="F222" s="230" t="s">
        <v>270</v>
      </c>
      <c r="G222" s="228"/>
      <c r="H222" s="229" t="s">
        <v>19</v>
      </c>
      <c r="I222" s="231"/>
      <c r="J222" s="228"/>
      <c r="K222" s="228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183</v>
      </c>
      <c r="AU222" s="236" t="s">
        <v>84</v>
      </c>
      <c r="AV222" s="13" t="s">
        <v>80</v>
      </c>
      <c r="AW222" s="13" t="s">
        <v>36</v>
      </c>
      <c r="AX222" s="13" t="s">
        <v>75</v>
      </c>
      <c r="AY222" s="236" t="s">
        <v>149</v>
      </c>
    </row>
    <row r="223" s="14" customFormat="1">
      <c r="A223" s="14"/>
      <c r="B223" s="237"/>
      <c r="C223" s="238"/>
      <c r="D223" s="220" t="s">
        <v>183</v>
      </c>
      <c r="E223" s="239" t="s">
        <v>19</v>
      </c>
      <c r="F223" s="240" t="s">
        <v>271</v>
      </c>
      <c r="G223" s="238"/>
      <c r="H223" s="241">
        <v>1.8899999999999999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183</v>
      </c>
      <c r="AU223" s="247" t="s">
        <v>84</v>
      </c>
      <c r="AV223" s="14" t="s">
        <v>84</v>
      </c>
      <c r="AW223" s="14" t="s">
        <v>36</v>
      </c>
      <c r="AX223" s="14" t="s">
        <v>80</v>
      </c>
      <c r="AY223" s="247" t="s">
        <v>149</v>
      </c>
    </row>
    <row r="224" s="2" customFormat="1" ht="24.15" customHeight="1">
      <c r="A224" s="41"/>
      <c r="B224" s="42"/>
      <c r="C224" s="207" t="s">
        <v>335</v>
      </c>
      <c r="D224" s="207" t="s">
        <v>151</v>
      </c>
      <c r="E224" s="208" t="s">
        <v>336</v>
      </c>
      <c r="F224" s="209" t="s">
        <v>337</v>
      </c>
      <c r="G224" s="210" t="s">
        <v>201</v>
      </c>
      <c r="H224" s="211">
        <v>21.251999999999999</v>
      </c>
      <c r="I224" s="212"/>
      <c r="J224" s="213">
        <f>ROUND(I224*H224,2)</f>
        <v>0</v>
      </c>
      <c r="K224" s="209" t="s">
        <v>155</v>
      </c>
      <c r="L224" s="47"/>
      <c r="M224" s="214" t="s">
        <v>19</v>
      </c>
      <c r="N224" s="215" t="s">
        <v>46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90</v>
      </c>
      <c r="AT224" s="218" t="s">
        <v>151</v>
      </c>
      <c r="AU224" s="218" t="s">
        <v>84</v>
      </c>
      <c r="AY224" s="20" t="s">
        <v>149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90</v>
      </c>
      <c r="BM224" s="218" t="s">
        <v>338</v>
      </c>
    </row>
    <row r="225" s="2" customFormat="1">
      <c r="A225" s="41"/>
      <c r="B225" s="42"/>
      <c r="C225" s="43"/>
      <c r="D225" s="220" t="s">
        <v>157</v>
      </c>
      <c r="E225" s="43"/>
      <c r="F225" s="221" t="s">
        <v>339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157</v>
      </c>
      <c r="AU225" s="20" t="s">
        <v>84</v>
      </c>
    </row>
    <row r="226" s="2" customFormat="1">
      <c r="A226" s="41"/>
      <c r="B226" s="42"/>
      <c r="C226" s="43"/>
      <c r="D226" s="225" t="s">
        <v>159</v>
      </c>
      <c r="E226" s="43"/>
      <c r="F226" s="226" t="s">
        <v>340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159</v>
      </c>
      <c r="AU226" s="20" t="s">
        <v>84</v>
      </c>
    </row>
    <row r="227" s="13" customFormat="1">
      <c r="A227" s="13"/>
      <c r="B227" s="227"/>
      <c r="C227" s="228"/>
      <c r="D227" s="220" t="s">
        <v>183</v>
      </c>
      <c r="E227" s="229" t="s">
        <v>19</v>
      </c>
      <c r="F227" s="230" t="s">
        <v>341</v>
      </c>
      <c r="G227" s="228"/>
      <c r="H227" s="229" t="s">
        <v>19</v>
      </c>
      <c r="I227" s="231"/>
      <c r="J227" s="228"/>
      <c r="K227" s="228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84</v>
      </c>
      <c r="AV227" s="13" t="s">
        <v>80</v>
      </c>
      <c r="AW227" s="13" t="s">
        <v>36</v>
      </c>
      <c r="AX227" s="13" t="s">
        <v>75</v>
      </c>
      <c r="AY227" s="236" t="s">
        <v>149</v>
      </c>
    </row>
    <row r="228" s="14" customFormat="1">
      <c r="A228" s="14"/>
      <c r="B228" s="237"/>
      <c r="C228" s="238"/>
      <c r="D228" s="220" t="s">
        <v>183</v>
      </c>
      <c r="E228" s="239" t="s">
        <v>19</v>
      </c>
      <c r="F228" s="240" t="s">
        <v>342</v>
      </c>
      <c r="G228" s="238"/>
      <c r="H228" s="241">
        <v>15.972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84</v>
      </c>
      <c r="AV228" s="14" t="s">
        <v>84</v>
      </c>
      <c r="AW228" s="14" t="s">
        <v>36</v>
      </c>
      <c r="AX228" s="14" t="s">
        <v>75</v>
      </c>
      <c r="AY228" s="247" t="s">
        <v>149</v>
      </c>
    </row>
    <row r="229" s="14" customFormat="1">
      <c r="A229" s="14"/>
      <c r="B229" s="237"/>
      <c r="C229" s="238"/>
      <c r="D229" s="220" t="s">
        <v>183</v>
      </c>
      <c r="E229" s="239" t="s">
        <v>19</v>
      </c>
      <c r="F229" s="240" t="s">
        <v>343</v>
      </c>
      <c r="G229" s="238"/>
      <c r="H229" s="241">
        <v>5.2800000000000002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183</v>
      </c>
      <c r="AU229" s="247" t="s">
        <v>84</v>
      </c>
      <c r="AV229" s="14" t="s">
        <v>84</v>
      </c>
      <c r="AW229" s="14" t="s">
        <v>36</v>
      </c>
      <c r="AX229" s="14" t="s">
        <v>75</v>
      </c>
      <c r="AY229" s="247" t="s">
        <v>149</v>
      </c>
    </row>
    <row r="230" s="15" customFormat="1">
      <c r="A230" s="15"/>
      <c r="B230" s="248"/>
      <c r="C230" s="249"/>
      <c r="D230" s="220" t="s">
        <v>183</v>
      </c>
      <c r="E230" s="250" t="s">
        <v>19</v>
      </c>
      <c r="F230" s="251" t="s">
        <v>221</v>
      </c>
      <c r="G230" s="249"/>
      <c r="H230" s="252">
        <v>21.251999999999999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8" t="s">
        <v>183</v>
      </c>
      <c r="AU230" s="258" t="s">
        <v>84</v>
      </c>
      <c r="AV230" s="15" t="s">
        <v>90</v>
      </c>
      <c r="AW230" s="15" t="s">
        <v>36</v>
      </c>
      <c r="AX230" s="15" t="s">
        <v>80</v>
      </c>
      <c r="AY230" s="258" t="s">
        <v>149</v>
      </c>
    </row>
    <row r="231" s="2" customFormat="1" ht="33" customHeight="1">
      <c r="A231" s="41"/>
      <c r="B231" s="42"/>
      <c r="C231" s="207" t="s">
        <v>344</v>
      </c>
      <c r="D231" s="207" t="s">
        <v>151</v>
      </c>
      <c r="E231" s="208" t="s">
        <v>345</v>
      </c>
      <c r="F231" s="209" t="s">
        <v>346</v>
      </c>
      <c r="G231" s="210" t="s">
        <v>347</v>
      </c>
      <c r="H231" s="211">
        <v>68.738</v>
      </c>
      <c r="I231" s="212"/>
      <c r="J231" s="213">
        <f>ROUND(I231*H231,2)</f>
        <v>0</v>
      </c>
      <c r="K231" s="209" t="s">
        <v>155</v>
      </c>
      <c r="L231" s="47"/>
      <c r="M231" s="214" t="s">
        <v>19</v>
      </c>
      <c r="N231" s="215" t="s">
        <v>46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90</v>
      </c>
      <c r="AT231" s="218" t="s">
        <v>151</v>
      </c>
      <c r="AU231" s="218" t="s">
        <v>84</v>
      </c>
      <c r="AY231" s="20" t="s">
        <v>149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90</v>
      </c>
      <c r="BM231" s="218" t="s">
        <v>348</v>
      </c>
    </row>
    <row r="232" s="2" customFormat="1">
      <c r="A232" s="41"/>
      <c r="B232" s="42"/>
      <c r="C232" s="43"/>
      <c r="D232" s="220" t="s">
        <v>157</v>
      </c>
      <c r="E232" s="43"/>
      <c r="F232" s="221" t="s">
        <v>349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157</v>
      </c>
      <c r="AU232" s="20" t="s">
        <v>84</v>
      </c>
    </row>
    <row r="233" s="2" customFormat="1">
      <c r="A233" s="41"/>
      <c r="B233" s="42"/>
      <c r="C233" s="43"/>
      <c r="D233" s="225" t="s">
        <v>159</v>
      </c>
      <c r="E233" s="43"/>
      <c r="F233" s="226" t="s">
        <v>350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159</v>
      </c>
      <c r="AU233" s="20" t="s">
        <v>84</v>
      </c>
    </row>
    <row r="234" s="14" customFormat="1">
      <c r="A234" s="14"/>
      <c r="B234" s="237"/>
      <c r="C234" s="238"/>
      <c r="D234" s="220" t="s">
        <v>183</v>
      </c>
      <c r="E234" s="238"/>
      <c r="F234" s="240" t="s">
        <v>351</v>
      </c>
      <c r="G234" s="238"/>
      <c r="H234" s="241">
        <v>68.738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84</v>
      </c>
      <c r="AV234" s="14" t="s">
        <v>84</v>
      </c>
      <c r="AW234" s="14" t="s">
        <v>4</v>
      </c>
      <c r="AX234" s="14" t="s">
        <v>80</v>
      </c>
      <c r="AY234" s="247" t="s">
        <v>149</v>
      </c>
    </row>
    <row r="235" s="2" customFormat="1" ht="16.5" customHeight="1">
      <c r="A235" s="41"/>
      <c r="B235" s="42"/>
      <c r="C235" s="207" t="s">
        <v>352</v>
      </c>
      <c r="D235" s="207" t="s">
        <v>151</v>
      </c>
      <c r="E235" s="208" t="s">
        <v>353</v>
      </c>
      <c r="F235" s="209" t="s">
        <v>354</v>
      </c>
      <c r="G235" s="210" t="s">
        <v>201</v>
      </c>
      <c r="H235" s="211">
        <v>38.188000000000002</v>
      </c>
      <c r="I235" s="212"/>
      <c r="J235" s="213">
        <f>ROUND(I235*H235,2)</f>
        <v>0</v>
      </c>
      <c r="K235" s="209" t="s">
        <v>155</v>
      </c>
      <c r="L235" s="47"/>
      <c r="M235" s="214" t="s">
        <v>19</v>
      </c>
      <c r="N235" s="215" t="s">
        <v>46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90</v>
      </c>
      <c r="AT235" s="218" t="s">
        <v>151</v>
      </c>
      <c r="AU235" s="218" t="s">
        <v>84</v>
      </c>
      <c r="AY235" s="20" t="s">
        <v>149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90</v>
      </c>
      <c r="BM235" s="218" t="s">
        <v>355</v>
      </c>
    </row>
    <row r="236" s="2" customFormat="1">
      <c r="A236" s="41"/>
      <c r="B236" s="42"/>
      <c r="C236" s="43"/>
      <c r="D236" s="220" t="s">
        <v>157</v>
      </c>
      <c r="E236" s="43"/>
      <c r="F236" s="221" t="s">
        <v>356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157</v>
      </c>
      <c r="AU236" s="20" t="s">
        <v>84</v>
      </c>
    </row>
    <row r="237" s="2" customFormat="1">
      <c r="A237" s="41"/>
      <c r="B237" s="42"/>
      <c r="C237" s="43"/>
      <c r="D237" s="225" t="s">
        <v>159</v>
      </c>
      <c r="E237" s="43"/>
      <c r="F237" s="226" t="s">
        <v>357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159</v>
      </c>
      <c r="AU237" s="20" t="s">
        <v>84</v>
      </c>
    </row>
    <row r="238" s="14" customFormat="1">
      <c r="A238" s="14"/>
      <c r="B238" s="237"/>
      <c r="C238" s="238"/>
      <c r="D238" s="220" t="s">
        <v>183</v>
      </c>
      <c r="E238" s="239" t="s">
        <v>19</v>
      </c>
      <c r="F238" s="240" t="s">
        <v>358</v>
      </c>
      <c r="G238" s="238"/>
      <c r="H238" s="241">
        <v>1.8899999999999999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183</v>
      </c>
      <c r="AU238" s="247" t="s">
        <v>84</v>
      </c>
      <c r="AV238" s="14" t="s">
        <v>84</v>
      </c>
      <c r="AW238" s="14" t="s">
        <v>36</v>
      </c>
      <c r="AX238" s="14" t="s">
        <v>75</v>
      </c>
      <c r="AY238" s="247" t="s">
        <v>149</v>
      </c>
    </row>
    <row r="239" s="14" customFormat="1">
      <c r="A239" s="14"/>
      <c r="B239" s="237"/>
      <c r="C239" s="238"/>
      <c r="D239" s="220" t="s">
        <v>183</v>
      </c>
      <c r="E239" s="239" t="s">
        <v>19</v>
      </c>
      <c r="F239" s="240" t="s">
        <v>359</v>
      </c>
      <c r="G239" s="238"/>
      <c r="H239" s="241">
        <v>3.4860000000000002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84</v>
      </c>
      <c r="AV239" s="14" t="s">
        <v>84</v>
      </c>
      <c r="AW239" s="14" t="s">
        <v>36</v>
      </c>
      <c r="AX239" s="14" t="s">
        <v>75</v>
      </c>
      <c r="AY239" s="247" t="s">
        <v>149</v>
      </c>
    </row>
    <row r="240" s="14" customFormat="1">
      <c r="A240" s="14"/>
      <c r="B240" s="237"/>
      <c r="C240" s="238"/>
      <c r="D240" s="220" t="s">
        <v>183</v>
      </c>
      <c r="E240" s="239" t="s">
        <v>19</v>
      </c>
      <c r="F240" s="240" t="s">
        <v>360</v>
      </c>
      <c r="G240" s="238"/>
      <c r="H240" s="241">
        <v>26.085000000000001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183</v>
      </c>
      <c r="AU240" s="247" t="s">
        <v>84</v>
      </c>
      <c r="AV240" s="14" t="s">
        <v>84</v>
      </c>
      <c r="AW240" s="14" t="s">
        <v>36</v>
      </c>
      <c r="AX240" s="14" t="s">
        <v>75</v>
      </c>
      <c r="AY240" s="247" t="s">
        <v>149</v>
      </c>
    </row>
    <row r="241" s="14" customFormat="1">
      <c r="A241" s="14"/>
      <c r="B241" s="237"/>
      <c r="C241" s="238"/>
      <c r="D241" s="220" t="s">
        <v>183</v>
      </c>
      <c r="E241" s="239" t="s">
        <v>19</v>
      </c>
      <c r="F241" s="240" t="s">
        <v>361</v>
      </c>
      <c r="G241" s="238"/>
      <c r="H241" s="241">
        <v>6.7999999999999998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84</v>
      </c>
      <c r="AV241" s="14" t="s">
        <v>84</v>
      </c>
      <c r="AW241" s="14" t="s">
        <v>36</v>
      </c>
      <c r="AX241" s="14" t="s">
        <v>75</v>
      </c>
      <c r="AY241" s="247" t="s">
        <v>149</v>
      </c>
    </row>
    <row r="242" s="14" customFormat="1">
      <c r="A242" s="14"/>
      <c r="B242" s="237"/>
      <c r="C242" s="238"/>
      <c r="D242" s="220" t="s">
        <v>183</v>
      </c>
      <c r="E242" s="239" t="s">
        <v>19</v>
      </c>
      <c r="F242" s="240" t="s">
        <v>362</v>
      </c>
      <c r="G242" s="238"/>
      <c r="H242" s="241">
        <v>5.8399999999999999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84</v>
      </c>
      <c r="AV242" s="14" t="s">
        <v>84</v>
      </c>
      <c r="AW242" s="14" t="s">
        <v>36</v>
      </c>
      <c r="AX242" s="14" t="s">
        <v>75</v>
      </c>
      <c r="AY242" s="247" t="s">
        <v>149</v>
      </c>
    </row>
    <row r="243" s="14" customFormat="1">
      <c r="A243" s="14"/>
      <c r="B243" s="237"/>
      <c r="C243" s="238"/>
      <c r="D243" s="220" t="s">
        <v>183</v>
      </c>
      <c r="E243" s="239" t="s">
        <v>19</v>
      </c>
      <c r="F243" s="240" t="s">
        <v>363</v>
      </c>
      <c r="G243" s="238"/>
      <c r="H243" s="241">
        <v>15.339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84</v>
      </c>
      <c r="AV243" s="14" t="s">
        <v>84</v>
      </c>
      <c r="AW243" s="14" t="s">
        <v>36</v>
      </c>
      <c r="AX243" s="14" t="s">
        <v>75</v>
      </c>
      <c r="AY243" s="247" t="s">
        <v>149</v>
      </c>
    </row>
    <row r="244" s="16" customFormat="1">
      <c r="A244" s="16"/>
      <c r="B244" s="259"/>
      <c r="C244" s="260"/>
      <c r="D244" s="220" t="s">
        <v>183</v>
      </c>
      <c r="E244" s="261" t="s">
        <v>19</v>
      </c>
      <c r="F244" s="262" t="s">
        <v>364</v>
      </c>
      <c r="G244" s="260"/>
      <c r="H244" s="263">
        <v>59.439999999999998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69" t="s">
        <v>183</v>
      </c>
      <c r="AU244" s="269" t="s">
        <v>84</v>
      </c>
      <c r="AV244" s="16" t="s">
        <v>87</v>
      </c>
      <c r="AW244" s="16" t="s">
        <v>36</v>
      </c>
      <c r="AX244" s="16" t="s">
        <v>75</v>
      </c>
      <c r="AY244" s="269" t="s">
        <v>149</v>
      </c>
    </row>
    <row r="245" s="13" customFormat="1">
      <c r="A245" s="13"/>
      <c r="B245" s="227"/>
      <c r="C245" s="228"/>
      <c r="D245" s="220" t="s">
        <v>183</v>
      </c>
      <c r="E245" s="229" t="s">
        <v>19</v>
      </c>
      <c r="F245" s="230" t="s">
        <v>365</v>
      </c>
      <c r="G245" s="228"/>
      <c r="H245" s="229" t="s">
        <v>19</v>
      </c>
      <c r="I245" s="231"/>
      <c r="J245" s="228"/>
      <c r="K245" s="228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183</v>
      </c>
      <c r="AU245" s="236" t="s">
        <v>84</v>
      </c>
      <c r="AV245" s="13" t="s">
        <v>80</v>
      </c>
      <c r="AW245" s="13" t="s">
        <v>36</v>
      </c>
      <c r="AX245" s="13" t="s">
        <v>75</v>
      </c>
      <c r="AY245" s="236" t="s">
        <v>149</v>
      </c>
    </row>
    <row r="246" s="14" customFormat="1">
      <c r="A246" s="14"/>
      <c r="B246" s="237"/>
      <c r="C246" s="238"/>
      <c r="D246" s="220" t="s">
        <v>183</v>
      </c>
      <c r="E246" s="239" t="s">
        <v>19</v>
      </c>
      <c r="F246" s="240" t="s">
        <v>366</v>
      </c>
      <c r="G246" s="238"/>
      <c r="H246" s="241">
        <v>-21.251999999999999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84</v>
      </c>
      <c r="AV246" s="14" t="s">
        <v>84</v>
      </c>
      <c r="AW246" s="14" t="s">
        <v>36</v>
      </c>
      <c r="AX246" s="14" t="s">
        <v>75</v>
      </c>
      <c r="AY246" s="247" t="s">
        <v>149</v>
      </c>
    </row>
    <row r="247" s="15" customFormat="1">
      <c r="A247" s="15"/>
      <c r="B247" s="248"/>
      <c r="C247" s="249"/>
      <c r="D247" s="220" t="s">
        <v>183</v>
      </c>
      <c r="E247" s="250" t="s">
        <v>19</v>
      </c>
      <c r="F247" s="251" t="s">
        <v>221</v>
      </c>
      <c r="G247" s="249"/>
      <c r="H247" s="252">
        <v>38.188000000000002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8" t="s">
        <v>183</v>
      </c>
      <c r="AU247" s="258" t="s">
        <v>84</v>
      </c>
      <c r="AV247" s="15" t="s">
        <v>90</v>
      </c>
      <c r="AW247" s="15" t="s">
        <v>36</v>
      </c>
      <c r="AX247" s="15" t="s">
        <v>80</v>
      </c>
      <c r="AY247" s="258" t="s">
        <v>149</v>
      </c>
    </row>
    <row r="248" s="2" customFormat="1" ht="24.15" customHeight="1">
      <c r="A248" s="41"/>
      <c r="B248" s="42"/>
      <c r="C248" s="207" t="s">
        <v>367</v>
      </c>
      <c r="D248" s="207" t="s">
        <v>151</v>
      </c>
      <c r="E248" s="208" t="s">
        <v>368</v>
      </c>
      <c r="F248" s="209" t="s">
        <v>369</v>
      </c>
      <c r="G248" s="210" t="s">
        <v>201</v>
      </c>
      <c r="H248" s="211">
        <v>0.66000000000000003</v>
      </c>
      <c r="I248" s="212"/>
      <c r="J248" s="213">
        <f>ROUND(I248*H248,2)</f>
        <v>0</v>
      </c>
      <c r="K248" s="209" t="s">
        <v>155</v>
      </c>
      <c r="L248" s="47"/>
      <c r="M248" s="214" t="s">
        <v>19</v>
      </c>
      <c r="N248" s="215" t="s">
        <v>46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90</v>
      </c>
      <c r="AT248" s="218" t="s">
        <v>151</v>
      </c>
      <c r="AU248" s="218" t="s">
        <v>84</v>
      </c>
      <c r="AY248" s="20" t="s">
        <v>149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80</v>
      </c>
      <c r="BK248" s="219">
        <f>ROUND(I248*H248,2)</f>
        <v>0</v>
      </c>
      <c r="BL248" s="20" t="s">
        <v>90</v>
      </c>
      <c r="BM248" s="218" t="s">
        <v>370</v>
      </c>
    </row>
    <row r="249" s="2" customFormat="1">
      <c r="A249" s="41"/>
      <c r="B249" s="42"/>
      <c r="C249" s="43"/>
      <c r="D249" s="220" t="s">
        <v>157</v>
      </c>
      <c r="E249" s="43"/>
      <c r="F249" s="221" t="s">
        <v>371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157</v>
      </c>
      <c r="AU249" s="20" t="s">
        <v>84</v>
      </c>
    </row>
    <row r="250" s="2" customFormat="1">
      <c r="A250" s="41"/>
      <c r="B250" s="42"/>
      <c r="C250" s="43"/>
      <c r="D250" s="225" t="s">
        <v>159</v>
      </c>
      <c r="E250" s="43"/>
      <c r="F250" s="226" t="s">
        <v>372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159</v>
      </c>
      <c r="AU250" s="20" t="s">
        <v>84</v>
      </c>
    </row>
    <row r="251" s="14" customFormat="1">
      <c r="A251" s="14"/>
      <c r="B251" s="237"/>
      <c r="C251" s="238"/>
      <c r="D251" s="220" t="s">
        <v>183</v>
      </c>
      <c r="E251" s="239" t="s">
        <v>19</v>
      </c>
      <c r="F251" s="240" t="s">
        <v>373</v>
      </c>
      <c r="G251" s="238"/>
      <c r="H251" s="241">
        <v>0.66000000000000003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183</v>
      </c>
      <c r="AU251" s="247" t="s">
        <v>84</v>
      </c>
      <c r="AV251" s="14" t="s">
        <v>84</v>
      </c>
      <c r="AW251" s="14" t="s">
        <v>36</v>
      </c>
      <c r="AX251" s="14" t="s">
        <v>80</v>
      </c>
      <c r="AY251" s="247" t="s">
        <v>149</v>
      </c>
    </row>
    <row r="252" s="2" customFormat="1" ht="24.15" customHeight="1">
      <c r="A252" s="41"/>
      <c r="B252" s="42"/>
      <c r="C252" s="207" t="s">
        <v>374</v>
      </c>
      <c r="D252" s="207" t="s">
        <v>151</v>
      </c>
      <c r="E252" s="208" t="s">
        <v>375</v>
      </c>
      <c r="F252" s="209" t="s">
        <v>376</v>
      </c>
      <c r="G252" s="210" t="s">
        <v>201</v>
      </c>
      <c r="H252" s="211">
        <v>30.178999999999998</v>
      </c>
      <c r="I252" s="212"/>
      <c r="J252" s="213">
        <f>ROUND(I252*H252,2)</f>
        <v>0</v>
      </c>
      <c r="K252" s="209" t="s">
        <v>155</v>
      </c>
      <c r="L252" s="47"/>
      <c r="M252" s="214" t="s">
        <v>19</v>
      </c>
      <c r="N252" s="215" t="s">
        <v>46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90</v>
      </c>
      <c r="AT252" s="218" t="s">
        <v>151</v>
      </c>
      <c r="AU252" s="218" t="s">
        <v>84</v>
      </c>
      <c r="AY252" s="20" t="s">
        <v>149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90</v>
      </c>
      <c r="BM252" s="218" t="s">
        <v>377</v>
      </c>
    </row>
    <row r="253" s="2" customFormat="1">
      <c r="A253" s="41"/>
      <c r="B253" s="42"/>
      <c r="C253" s="43"/>
      <c r="D253" s="220" t="s">
        <v>157</v>
      </c>
      <c r="E253" s="43"/>
      <c r="F253" s="221" t="s">
        <v>378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157</v>
      </c>
      <c r="AU253" s="20" t="s">
        <v>84</v>
      </c>
    </row>
    <row r="254" s="2" customFormat="1">
      <c r="A254" s="41"/>
      <c r="B254" s="42"/>
      <c r="C254" s="43"/>
      <c r="D254" s="225" t="s">
        <v>159</v>
      </c>
      <c r="E254" s="43"/>
      <c r="F254" s="226" t="s">
        <v>379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159</v>
      </c>
      <c r="AU254" s="20" t="s">
        <v>84</v>
      </c>
    </row>
    <row r="255" s="13" customFormat="1">
      <c r="A255" s="13"/>
      <c r="B255" s="227"/>
      <c r="C255" s="228"/>
      <c r="D255" s="220" t="s">
        <v>183</v>
      </c>
      <c r="E255" s="229" t="s">
        <v>19</v>
      </c>
      <c r="F255" s="230" t="s">
        <v>380</v>
      </c>
      <c r="G255" s="228"/>
      <c r="H255" s="229" t="s">
        <v>19</v>
      </c>
      <c r="I255" s="231"/>
      <c r="J255" s="228"/>
      <c r="K255" s="228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183</v>
      </c>
      <c r="AU255" s="236" t="s">
        <v>84</v>
      </c>
      <c r="AV255" s="13" t="s">
        <v>80</v>
      </c>
      <c r="AW255" s="13" t="s">
        <v>36</v>
      </c>
      <c r="AX255" s="13" t="s">
        <v>75</v>
      </c>
      <c r="AY255" s="236" t="s">
        <v>149</v>
      </c>
    </row>
    <row r="256" s="14" customFormat="1">
      <c r="A256" s="14"/>
      <c r="B256" s="237"/>
      <c r="C256" s="238"/>
      <c r="D256" s="220" t="s">
        <v>183</v>
      </c>
      <c r="E256" s="239" t="s">
        <v>19</v>
      </c>
      <c r="F256" s="240" t="s">
        <v>381</v>
      </c>
      <c r="G256" s="238"/>
      <c r="H256" s="241">
        <v>6.4740000000000002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183</v>
      </c>
      <c r="AU256" s="247" t="s">
        <v>84</v>
      </c>
      <c r="AV256" s="14" t="s">
        <v>84</v>
      </c>
      <c r="AW256" s="14" t="s">
        <v>36</v>
      </c>
      <c r="AX256" s="14" t="s">
        <v>75</v>
      </c>
      <c r="AY256" s="247" t="s">
        <v>149</v>
      </c>
    </row>
    <row r="257" s="13" customFormat="1">
      <c r="A257" s="13"/>
      <c r="B257" s="227"/>
      <c r="C257" s="228"/>
      <c r="D257" s="220" t="s">
        <v>183</v>
      </c>
      <c r="E257" s="229" t="s">
        <v>19</v>
      </c>
      <c r="F257" s="230" t="s">
        <v>382</v>
      </c>
      <c r="G257" s="228"/>
      <c r="H257" s="229" t="s">
        <v>19</v>
      </c>
      <c r="I257" s="231"/>
      <c r="J257" s="228"/>
      <c r="K257" s="228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183</v>
      </c>
      <c r="AU257" s="236" t="s">
        <v>84</v>
      </c>
      <c r="AV257" s="13" t="s">
        <v>80</v>
      </c>
      <c r="AW257" s="13" t="s">
        <v>36</v>
      </c>
      <c r="AX257" s="13" t="s">
        <v>75</v>
      </c>
      <c r="AY257" s="236" t="s">
        <v>149</v>
      </c>
    </row>
    <row r="258" s="14" customFormat="1">
      <c r="A258" s="14"/>
      <c r="B258" s="237"/>
      <c r="C258" s="238"/>
      <c r="D258" s="220" t="s">
        <v>183</v>
      </c>
      <c r="E258" s="239" t="s">
        <v>19</v>
      </c>
      <c r="F258" s="240" t="s">
        <v>361</v>
      </c>
      <c r="G258" s="238"/>
      <c r="H258" s="241">
        <v>6.7999999999999998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183</v>
      </c>
      <c r="AU258" s="247" t="s">
        <v>84</v>
      </c>
      <c r="AV258" s="14" t="s">
        <v>84</v>
      </c>
      <c r="AW258" s="14" t="s">
        <v>36</v>
      </c>
      <c r="AX258" s="14" t="s">
        <v>75</v>
      </c>
      <c r="AY258" s="247" t="s">
        <v>149</v>
      </c>
    </row>
    <row r="259" s="13" customFormat="1">
      <c r="A259" s="13"/>
      <c r="B259" s="227"/>
      <c r="C259" s="228"/>
      <c r="D259" s="220" t="s">
        <v>183</v>
      </c>
      <c r="E259" s="229" t="s">
        <v>19</v>
      </c>
      <c r="F259" s="230" t="s">
        <v>217</v>
      </c>
      <c r="G259" s="228"/>
      <c r="H259" s="229" t="s">
        <v>19</v>
      </c>
      <c r="I259" s="231"/>
      <c r="J259" s="228"/>
      <c r="K259" s="228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183</v>
      </c>
      <c r="AU259" s="236" t="s">
        <v>84</v>
      </c>
      <c r="AV259" s="13" t="s">
        <v>80</v>
      </c>
      <c r="AW259" s="13" t="s">
        <v>36</v>
      </c>
      <c r="AX259" s="13" t="s">
        <v>75</v>
      </c>
      <c r="AY259" s="236" t="s">
        <v>149</v>
      </c>
    </row>
    <row r="260" s="14" customFormat="1">
      <c r="A260" s="14"/>
      <c r="B260" s="237"/>
      <c r="C260" s="238"/>
      <c r="D260" s="220" t="s">
        <v>183</v>
      </c>
      <c r="E260" s="239" t="s">
        <v>19</v>
      </c>
      <c r="F260" s="240" t="s">
        <v>383</v>
      </c>
      <c r="G260" s="238"/>
      <c r="H260" s="241">
        <v>16.905000000000001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183</v>
      </c>
      <c r="AU260" s="247" t="s">
        <v>84</v>
      </c>
      <c r="AV260" s="14" t="s">
        <v>84</v>
      </c>
      <c r="AW260" s="14" t="s">
        <v>36</v>
      </c>
      <c r="AX260" s="14" t="s">
        <v>75</v>
      </c>
      <c r="AY260" s="247" t="s">
        <v>149</v>
      </c>
    </row>
    <row r="261" s="15" customFormat="1">
      <c r="A261" s="15"/>
      <c r="B261" s="248"/>
      <c r="C261" s="249"/>
      <c r="D261" s="220" t="s">
        <v>183</v>
      </c>
      <c r="E261" s="250" t="s">
        <v>19</v>
      </c>
      <c r="F261" s="251" t="s">
        <v>221</v>
      </c>
      <c r="G261" s="249"/>
      <c r="H261" s="252">
        <v>30.179000000000002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8" t="s">
        <v>183</v>
      </c>
      <c r="AU261" s="258" t="s">
        <v>84</v>
      </c>
      <c r="AV261" s="15" t="s">
        <v>90</v>
      </c>
      <c r="AW261" s="15" t="s">
        <v>36</v>
      </c>
      <c r="AX261" s="15" t="s">
        <v>80</v>
      </c>
      <c r="AY261" s="258" t="s">
        <v>149</v>
      </c>
    </row>
    <row r="262" s="2" customFormat="1" ht="24.15" customHeight="1">
      <c r="A262" s="41"/>
      <c r="B262" s="42"/>
      <c r="C262" s="207" t="s">
        <v>384</v>
      </c>
      <c r="D262" s="207" t="s">
        <v>151</v>
      </c>
      <c r="E262" s="208" t="s">
        <v>385</v>
      </c>
      <c r="F262" s="209" t="s">
        <v>386</v>
      </c>
      <c r="G262" s="210" t="s">
        <v>201</v>
      </c>
      <c r="H262" s="211">
        <v>4.3520000000000003</v>
      </c>
      <c r="I262" s="212"/>
      <c r="J262" s="213">
        <f>ROUND(I262*H262,2)</f>
        <v>0</v>
      </c>
      <c r="K262" s="209" t="s">
        <v>155</v>
      </c>
      <c r="L262" s="47"/>
      <c r="M262" s="214" t="s">
        <v>19</v>
      </c>
      <c r="N262" s="215" t="s">
        <v>46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90</v>
      </c>
      <c r="AT262" s="218" t="s">
        <v>151</v>
      </c>
      <c r="AU262" s="218" t="s">
        <v>84</v>
      </c>
      <c r="AY262" s="20" t="s">
        <v>149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80</v>
      </c>
      <c r="BK262" s="219">
        <f>ROUND(I262*H262,2)</f>
        <v>0</v>
      </c>
      <c r="BL262" s="20" t="s">
        <v>90</v>
      </c>
      <c r="BM262" s="218" t="s">
        <v>387</v>
      </c>
    </row>
    <row r="263" s="2" customFormat="1">
      <c r="A263" s="41"/>
      <c r="B263" s="42"/>
      <c r="C263" s="43"/>
      <c r="D263" s="220" t="s">
        <v>157</v>
      </c>
      <c r="E263" s="43"/>
      <c r="F263" s="221" t="s">
        <v>388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157</v>
      </c>
      <c r="AU263" s="20" t="s">
        <v>84</v>
      </c>
    </row>
    <row r="264" s="2" customFormat="1">
      <c r="A264" s="41"/>
      <c r="B264" s="42"/>
      <c r="C264" s="43"/>
      <c r="D264" s="225" t="s">
        <v>159</v>
      </c>
      <c r="E264" s="43"/>
      <c r="F264" s="226" t="s">
        <v>389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159</v>
      </c>
      <c r="AU264" s="20" t="s">
        <v>84</v>
      </c>
    </row>
    <row r="265" s="13" customFormat="1">
      <c r="A265" s="13"/>
      <c r="B265" s="227"/>
      <c r="C265" s="228"/>
      <c r="D265" s="220" t="s">
        <v>183</v>
      </c>
      <c r="E265" s="229" t="s">
        <v>19</v>
      </c>
      <c r="F265" s="230" t="s">
        <v>390</v>
      </c>
      <c r="G265" s="228"/>
      <c r="H265" s="229" t="s">
        <v>19</v>
      </c>
      <c r="I265" s="231"/>
      <c r="J265" s="228"/>
      <c r="K265" s="228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183</v>
      </c>
      <c r="AU265" s="236" t="s">
        <v>84</v>
      </c>
      <c r="AV265" s="13" t="s">
        <v>80</v>
      </c>
      <c r="AW265" s="13" t="s">
        <v>36</v>
      </c>
      <c r="AX265" s="13" t="s">
        <v>75</v>
      </c>
      <c r="AY265" s="236" t="s">
        <v>149</v>
      </c>
    </row>
    <row r="266" s="14" customFormat="1">
      <c r="A266" s="14"/>
      <c r="B266" s="237"/>
      <c r="C266" s="238"/>
      <c r="D266" s="220" t="s">
        <v>183</v>
      </c>
      <c r="E266" s="239" t="s">
        <v>19</v>
      </c>
      <c r="F266" s="240" t="s">
        <v>391</v>
      </c>
      <c r="G266" s="238"/>
      <c r="H266" s="241">
        <v>1.53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84</v>
      </c>
      <c r="AV266" s="14" t="s">
        <v>84</v>
      </c>
      <c r="AW266" s="14" t="s">
        <v>36</v>
      </c>
      <c r="AX266" s="14" t="s">
        <v>75</v>
      </c>
      <c r="AY266" s="247" t="s">
        <v>149</v>
      </c>
    </row>
    <row r="267" s="13" customFormat="1">
      <c r="A267" s="13"/>
      <c r="B267" s="227"/>
      <c r="C267" s="228"/>
      <c r="D267" s="220" t="s">
        <v>183</v>
      </c>
      <c r="E267" s="229" t="s">
        <v>19</v>
      </c>
      <c r="F267" s="230" t="s">
        <v>392</v>
      </c>
      <c r="G267" s="228"/>
      <c r="H267" s="229" t="s">
        <v>19</v>
      </c>
      <c r="I267" s="231"/>
      <c r="J267" s="228"/>
      <c r="K267" s="228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183</v>
      </c>
      <c r="AU267" s="236" t="s">
        <v>84</v>
      </c>
      <c r="AV267" s="13" t="s">
        <v>80</v>
      </c>
      <c r="AW267" s="13" t="s">
        <v>36</v>
      </c>
      <c r="AX267" s="13" t="s">
        <v>75</v>
      </c>
      <c r="AY267" s="236" t="s">
        <v>149</v>
      </c>
    </row>
    <row r="268" s="14" customFormat="1">
      <c r="A268" s="14"/>
      <c r="B268" s="237"/>
      <c r="C268" s="238"/>
      <c r="D268" s="220" t="s">
        <v>183</v>
      </c>
      <c r="E268" s="239" t="s">
        <v>19</v>
      </c>
      <c r="F268" s="240" t="s">
        <v>393</v>
      </c>
      <c r="G268" s="238"/>
      <c r="H268" s="241">
        <v>2.8220000000000001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183</v>
      </c>
      <c r="AU268" s="247" t="s">
        <v>84</v>
      </c>
      <c r="AV268" s="14" t="s">
        <v>84</v>
      </c>
      <c r="AW268" s="14" t="s">
        <v>36</v>
      </c>
      <c r="AX268" s="14" t="s">
        <v>75</v>
      </c>
      <c r="AY268" s="247" t="s">
        <v>149</v>
      </c>
    </row>
    <row r="269" s="15" customFormat="1">
      <c r="A269" s="15"/>
      <c r="B269" s="248"/>
      <c r="C269" s="249"/>
      <c r="D269" s="220" t="s">
        <v>183</v>
      </c>
      <c r="E269" s="250" t="s">
        <v>19</v>
      </c>
      <c r="F269" s="251" t="s">
        <v>221</v>
      </c>
      <c r="G269" s="249"/>
      <c r="H269" s="252">
        <v>4.3520000000000003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183</v>
      </c>
      <c r="AU269" s="258" t="s">
        <v>84</v>
      </c>
      <c r="AV269" s="15" t="s">
        <v>90</v>
      </c>
      <c r="AW269" s="15" t="s">
        <v>36</v>
      </c>
      <c r="AX269" s="15" t="s">
        <v>80</v>
      </c>
      <c r="AY269" s="258" t="s">
        <v>149</v>
      </c>
    </row>
    <row r="270" s="2" customFormat="1" ht="16.5" customHeight="1">
      <c r="A270" s="41"/>
      <c r="B270" s="42"/>
      <c r="C270" s="270" t="s">
        <v>394</v>
      </c>
      <c r="D270" s="270" t="s">
        <v>395</v>
      </c>
      <c r="E270" s="271" t="s">
        <v>396</v>
      </c>
      <c r="F270" s="272" t="s">
        <v>397</v>
      </c>
      <c r="G270" s="273" t="s">
        <v>347</v>
      </c>
      <c r="H270" s="274">
        <v>8.7040000000000006</v>
      </c>
      <c r="I270" s="275"/>
      <c r="J270" s="276">
        <f>ROUND(I270*H270,2)</f>
        <v>0</v>
      </c>
      <c r="K270" s="272" t="s">
        <v>155</v>
      </c>
      <c r="L270" s="277"/>
      <c r="M270" s="278" t="s">
        <v>19</v>
      </c>
      <c r="N270" s="279" t="s">
        <v>46</v>
      </c>
      <c r="O270" s="87"/>
      <c r="P270" s="216">
        <f>O270*H270</f>
        <v>0</v>
      </c>
      <c r="Q270" s="216">
        <v>1</v>
      </c>
      <c r="R270" s="216">
        <f>Q270*H270</f>
        <v>8.7040000000000006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198</v>
      </c>
      <c r="AT270" s="218" t="s">
        <v>395</v>
      </c>
      <c r="AU270" s="218" t="s">
        <v>84</v>
      </c>
      <c r="AY270" s="20" t="s">
        <v>149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80</v>
      </c>
      <c r="BK270" s="219">
        <f>ROUND(I270*H270,2)</f>
        <v>0</v>
      </c>
      <c r="BL270" s="20" t="s">
        <v>90</v>
      </c>
      <c r="BM270" s="218" t="s">
        <v>398</v>
      </c>
    </row>
    <row r="271" s="2" customFormat="1">
      <c r="A271" s="41"/>
      <c r="B271" s="42"/>
      <c r="C271" s="43"/>
      <c r="D271" s="220" t="s">
        <v>157</v>
      </c>
      <c r="E271" s="43"/>
      <c r="F271" s="221" t="s">
        <v>397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157</v>
      </c>
      <c r="AU271" s="20" t="s">
        <v>84</v>
      </c>
    </row>
    <row r="272" s="14" customFormat="1">
      <c r="A272" s="14"/>
      <c r="B272" s="237"/>
      <c r="C272" s="238"/>
      <c r="D272" s="220" t="s">
        <v>183</v>
      </c>
      <c r="E272" s="238"/>
      <c r="F272" s="240" t="s">
        <v>399</v>
      </c>
      <c r="G272" s="238"/>
      <c r="H272" s="241">
        <v>8.7040000000000006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84</v>
      </c>
      <c r="AV272" s="14" t="s">
        <v>84</v>
      </c>
      <c r="AW272" s="14" t="s">
        <v>4</v>
      </c>
      <c r="AX272" s="14" t="s">
        <v>80</v>
      </c>
      <c r="AY272" s="247" t="s">
        <v>149</v>
      </c>
    </row>
    <row r="273" s="2" customFormat="1" ht="24.15" customHeight="1">
      <c r="A273" s="41"/>
      <c r="B273" s="42"/>
      <c r="C273" s="207" t="s">
        <v>400</v>
      </c>
      <c r="D273" s="207" t="s">
        <v>151</v>
      </c>
      <c r="E273" s="208" t="s">
        <v>401</v>
      </c>
      <c r="F273" s="209" t="s">
        <v>402</v>
      </c>
      <c r="G273" s="210" t="s">
        <v>179</v>
      </c>
      <c r="H273" s="211">
        <v>55.073999999999998</v>
      </c>
      <c r="I273" s="212"/>
      <c r="J273" s="213">
        <f>ROUND(I273*H273,2)</f>
        <v>0</v>
      </c>
      <c r="K273" s="209" t="s">
        <v>155</v>
      </c>
      <c r="L273" s="47"/>
      <c r="M273" s="214" t="s">
        <v>19</v>
      </c>
      <c r="N273" s="215" t="s">
        <v>46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90</v>
      </c>
      <c r="AT273" s="218" t="s">
        <v>151</v>
      </c>
      <c r="AU273" s="218" t="s">
        <v>84</v>
      </c>
      <c r="AY273" s="20" t="s">
        <v>149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90</v>
      </c>
      <c r="BM273" s="218" t="s">
        <v>403</v>
      </c>
    </row>
    <row r="274" s="2" customFormat="1">
      <c r="A274" s="41"/>
      <c r="B274" s="42"/>
      <c r="C274" s="43"/>
      <c r="D274" s="220" t="s">
        <v>157</v>
      </c>
      <c r="E274" s="43"/>
      <c r="F274" s="221" t="s">
        <v>404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157</v>
      </c>
      <c r="AU274" s="20" t="s">
        <v>84</v>
      </c>
    </row>
    <row r="275" s="2" customFormat="1">
      <c r="A275" s="41"/>
      <c r="B275" s="42"/>
      <c r="C275" s="43"/>
      <c r="D275" s="225" t="s">
        <v>159</v>
      </c>
      <c r="E275" s="43"/>
      <c r="F275" s="226" t="s">
        <v>405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159</v>
      </c>
      <c r="AU275" s="20" t="s">
        <v>84</v>
      </c>
    </row>
    <row r="276" s="14" customFormat="1">
      <c r="A276" s="14"/>
      <c r="B276" s="237"/>
      <c r="C276" s="238"/>
      <c r="D276" s="220" t="s">
        <v>183</v>
      </c>
      <c r="E276" s="239" t="s">
        <v>19</v>
      </c>
      <c r="F276" s="240" t="s">
        <v>406</v>
      </c>
      <c r="G276" s="238"/>
      <c r="H276" s="241">
        <v>55.073999999999998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84</v>
      </c>
      <c r="AV276" s="14" t="s">
        <v>84</v>
      </c>
      <c r="AW276" s="14" t="s">
        <v>36</v>
      </c>
      <c r="AX276" s="14" t="s">
        <v>80</v>
      </c>
      <c r="AY276" s="247" t="s">
        <v>149</v>
      </c>
    </row>
    <row r="277" s="2" customFormat="1" ht="24.15" customHeight="1">
      <c r="A277" s="41"/>
      <c r="B277" s="42"/>
      <c r="C277" s="207" t="s">
        <v>407</v>
      </c>
      <c r="D277" s="207" t="s">
        <v>151</v>
      </c>
      <c r="E277" s="208" t="s">
        <v>401</v>
      </c>
      <c r="F277" s="209" t="s">
        <v>402</v>
      </c>
      <c r="G277" s="210" t="s">
        <v>179</v>
      </c>
      <c r="H277" s="211">
        <v>70.5</v>
      </c>
      <c r="I277" s="212"/>
      <c r="J277" s="213">
        <f>ROUND(I277*H277,2)</f>
        <v>0</v>
      </c>
      <c r="K277" s="209" t="s">
        <v>155</v>
      </c>
      <c r="L277" s="47"/>
      <c r="M277" s="214" t="s">
        <v>19</v>
      </c>
      <c r="N277" s="215" t="s">
        <v>46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90</v>
      </c>
      <c r="AT277" s="218" t="s">
        <v>151</v>
      </c>
      <c r="AU277" s="218" t="s">
        <v>84</v>
      </c>
      <c r="AY277" s="20" t="s">
        <v>149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90</v>
      </c>
      <c r="BM277" s="218" t="s">
        <v>408</v>
      </c>
    </row>
    <row r="278" s="2" customFormat="1">
      <c r="A278" s="41"/>
      <c r="B278" s="42"/>
      <c r="C278" s="43"/>
      <c r="D278" s="220" t="s">
        <v>157</v>
      </c>
      <c r="E278" s="43"/>
      <c r="F278" s="221" t="s">
        <v>404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157</v>
      </c>
      <c r="AU278" s="20" t="s">
        <v>84</v>
      </c>
    </row>
    <row r="279" s="2" customFormat="1">
      <c r="A279" s="41"/>
      <c r="B279" s="42"/>
      <c r="C279" s="43"/>
      <c r="D279" s="225" t="s">
        <v>159</v>
      </c>
      <c r="E279" s="43"/>
      <c r="F279" s="226" t="s">
        <v>405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159</v>
      </c>
      <c r="AU279" s="20" t="s">
        <v>84</v>
      </c>
    </row>
    <row r="280" s="13" customFormat="1">
      <c r="A280" s="13"/>
      <c r="B280" s="227"/>
      <c r="C280" s="228"/>
      <c r="D280" s="220" t="s">
        <v>183</v>
      </c>
      <c r="E280" s="229" t="s">
        <v>19</v>
      </c>
      <c r="F280" s="230" t="s">
        <v>409</v>
      </c>
      <c r="G280" s="228"/>
      <c r="H280" s="229" t="s">
        <v>19</v>
      </c>
      <c r="I280" s="231"/>
      <c r="J280" s="228"/>
      <c r="K280" s="228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84</v>
      </c>
      <c r="AV280" s="13" t="s">
        <v>80</v>
      </c>
      <c r="AW280" s="13" t="s">
        <v>36</v>
      </c>
      <c r="AX280" s="13" t="s">
        <v>75</v>
      </c>
      <c r="AY280" s="236" t="s">
        <v>149</v>
      </c>
    </row>
    <row r="281" s="14" customFormat="1">
      <c r="A281" s="14"/>
      <c r="B281" s="237"/>
      <c r="C281" s="238"/>
      <c r="D281" s="220" t="s">
        <v>183</v>
      </c>
      <c r="E281" s="239" t="s">
        <v>19</v>
      </c>
      <c r="F281" s="240" t="s">
        <v>410</v>
      </c>
      <c r="G281" s="238"/>
      <c r="H281" s="241">
        <v>70.5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84</v>
      </c>
      <c r="AV281" s="14" t="s">
        <v>84</v>
      </c>
      <c r="AW281" s="14" t="s">
        <v>36</v>
      </c>
      <c r="AX281" s="14" t="s">
        <v>80</v>
      </c>
      <c r="AY281" s="247" t="s">
        <v>149</v>
      </c>
    </row>
    <row r="282" s="12" customFormat="1" ht="22.8" customHeight="1">
      <c r="A282" s="12"/>
      <c r="B282" s="191"/>
      <c r="C282" s="192"/>
      <c r="D282" s="193" t="s">
        <v>74</v>
      </c>
      <c r="E282" s="205" t="s">
        <v>84</v>
      </c>
      <c r="F282" s="205" t="s">
        <v>411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SUM(P283:P329)</f>
        <v>0</v>
      </c>
      <c r="Q282" s="199"/>
      <c r="R282" s="200">
        <f>SUM(R283:R329)</f>
        <v>151.27214838999998</v>
      </c>
      <c r="S282" s="199"/>
      <c r="T282" s="201">
        <f>SUM(T283:T329)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80</v>
      </c>
      <c r="AT282" s="203" t="s">
        <v>74</v>
      </c>
      <c r="AU282" s="203" t="s">
        <v>80</v>
      </c>
      <c r="AY282" s="202" t="s">
        <v>149</v>
      </c>
      <c r="BK282" s="204">
        <f>SUM(BK283:BK329)</f>
        <v>0</v>
      </c>
    </row>
    <row r="283" s="2" customFormat="1" ht="24.15" customHeight="1">
      <c r="A283" s="41"/>
      <c r="B283" s="42"/>
      <c r="C283" s="207" t="s">
        <v>412</v>
      </c>
      <c r="D283" s="207" t="s">
        <v>151</v>
      </c>
      <c r="E283" s="208" t="s">
        <v>413</v>
      </c>
      <c r="F283" s="209" t="s">
        <v>414</v>
      </c>
      <c r="G283" s="210" t="s">
        <v>201</v>
      </c>
      <c r="H283" s="211">
        <v>41.667999999999999</v>
      </c>
      <c r="I283" s="212"/>
      <c r="J283" s="213">
        <f>ROUND(I283*H283,2)</f>
        <v>0</v>
      </c>
      <c r="K283" s="209" t="s">
        <v>155</v>
      </c>
      <c r="L283" s="47"/>
      <c r="M283" s="214" t="s">
        <v>19</v>
      </c>
      <c r="N283" s="215" t="s">
        <v>46</v>
      </c>
      <c r="O283" s="87"/>
      <c r="P283" s="216">
        <f>O283*H283</f>
        <v>0</v>
      </c>
      <c r="Q283" s="216">
        <v>2.1600000000000001</v>
      </c>
      <c r="R283" s="216">
        <f>Q283*H283</f>
        <v>90.002880000000005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90</v>
      </c>
      <c r="AT283" s="218" t="s">
        <v>151</v>
      </c>
      <c r="AU283" s="218" t="s">
        <v>84</v>
      </c>
      <c r="AY283" s="20" t="s">
        <v>149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80</v>
      </c>
      <c r="BK283" s="219">
        <f>ROUND(I283*H283,2)</f>
        <v>0</v>
      </c>
      <c r="BL283" s="20" t="s">
        <v>90</v>
      </c>
      <c r="BM283" s="218" t="s">
        <v>415</v>
      </c>
    </row>
    <row r="284" s="2" customFormat="1">
      <c r="A284" s="41"/>
      <c r="B284" s="42"/>
      <c r="C284" s="43"/>
      <c r="D284" s="220" t="s">
        <v>157</v>
      </c>
      <c r="E284" s="43"/>
      <c r="F284" s="221" t="s">
        <v>416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157</v>
      </c>
      <c r="AU284" s="20" t="s">
        <v>84</v>
      </c>
    </row>
    <row r="285" s="2" customFormat="1">
      <c r="A285" s="41"/>
      <c r="B285" s="42"/>
      <c r="C285" s="43"/>
      <c r="D285" s="225" t="s">
        <v>159</v>
      </c>
      <c r="E285" s="43"/>
      <c r="F285" s="226" t="s">
        <v>417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159</v>
      </c>
      <c r="AU285" s="20" t="s">
        <v>84</v>
      </c>
    </row>
    <row r="286" s="13" customFormat="1">
      <c r="A286" s="13"/>
      <c r="B286" s="227"/>
      <c r="C286" s="228"/>
      <c r="D286" s="220" t="s">
        <v>183</v>
      </c>
      <c r="E286" s="229" t="s">
        <v>19</v>
      </c>
      <c r="F286" s="230" t="s">
        <v>341</v>
      </c>
      <c r="G286" s="228"/>
      <c r="H286" s="229" t="s">
        <v>19</v>
      </c>
      <c r="I286" s="231"/>
      <c r="J286" s="228"/>
      <c r="K286" s="228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84</v>
      </c>
      <c r="AV286" s="13" t="s">
        <v>80</v>
      </c>
      <c r="AW286" s="13" t="s">
        <v>36</v>
      </c>
      <c r="AX286" s="13" t="s">
        <v>75</v>
      </c>
      <c r="AY286" s="236" t="s">
        <v>149</v>
      </c>
    </row>
    <row r="287" s="14" customFormat="1">
      <c r="A287" s="14"/>
      <c r="B287" s="237"/>
      <c r="C287" s="238"/>
      <c r="D287" s="220" t="s">
        <v>183</v>
      </c>
      <c r="E287" s="239" t="s">
        <v>19</v>
      </c>
      <c r="F287" s="240" t="s">
        <v>418</v>
      </c>
      <c r="G287" s="238"/>
      <c r="H287" s="241">
        <v>38.018000000000001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84</v>
      </c>
      <c r="AV287" s="14" t="s">
        <v>84</v>
      </c>
      <c r="AW287" s="14" t="s">
        <v>36</v>
      </c>
      <c r="AX287" s="14" t="s">
        <v>75</v>
      </c>
      <c r="AY287" s="247" t="s">
        <v>149</v>
      </c>
    </row>
    <row r="288" s="13" customFormat="1">
      <c r="A288" s="13"/>
      <c r="B288" s="227"/>
      <c r="C288" s="228"/>
      <c r="D288" s="220" t="s">
        <v>183</v>
      </c>
      <c r="E288" s="229" t="s">
        <v>19</v>
      </c>
      <c r="F288" s="230" t="s">
        <v>419</v>
      </c>
      <c r="G288" s="228"/>
      <c r="H288" s="229" t="s">
        <v>19</v>
      </c>
      <c r="I288" s="231"/>
      <c r="J288" s="228"/>
      <c r="K288" s="228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183</v>
      </c>
      <c r="AU288" s="236" t="s">
        <v>84</v>
      </c>
      <c r="AV288" s="13" t="s">
        <v>80</v>
      </c>
      <c r="AW288" s="13" t="s">
        <v>36</v>
      </c>
      <c r="AX288" s="13" t="s">
        <v>75</v>
      </c>
      <c r="AY288" s="236" t="s">
        <v>149</v>
      </c>
    </row>
    <row r="289" s="14" customFormat="1">
      <c r="A289" s="14"/>
      <c r="B289" s="237"/>
      <c r="C289" s="238"/>
      <c r="D289" s="220" t="s">
        <v>183</v>
      </c>
      <c r="E289" s="239" t="s">
        <v>19</v>
      </c>
      <c r="F289" s="240" t="s">
        <v>420</v>
      </c>
      <c r="G289" s="238"/>
      <c r="H289" s="241">
        <v>3.6499999999999999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183</v>
      </c>
      <c r="AU289" s="247" t="s">
        <v>84</v>
      </c>
      <c r="AV289" s="14" t="s">
        <v>84</v>
      </c>
      <c r="AW289" s="14" t="s">
        <v>36</v>
      </c>
      <c r="AX289" s="14" t="s">
        <v>75</v>
      </c>
      <c r="AY289" s="247" t="s">
        <v>149</v>
      </c>
    </row>
    <row r="290" s="15" customFormat="1">
      <c r="A290" s="15"/>
      <c r="B290" s="248"/>
      <c r="C290" s="249"/>
      <c r="D290" s="220" t="s">
        <v>183</v>
      </c>
      <c r="E290" s="250" t="s">
        <v>19</v>
      </c>
      <c r="F290" s="251" t="s">
        <v>221</v>
      </c>
      <c r="G290" s="249"/>
      <c r="H290" s="252">
        <v>41.667999999999999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8" t="s">
        <v>183</v>
      </c>
      <c r="AU290" s="258" t="s">
        <v>84</v>
      </c>
      <c r="AV290" s="15" t="s">
        <v>90</v>
      </c>
      <c r="AW290" s="15" t="s">
        <v>36</v>
      </c>
      <c r="AX290" s="15" t="s">
        <v>80</v>
      </c>
      <c r="AY290" s="258" t="s">
        <v>149</v>
      </c>
    </row>
    <row r="291" s="2" customFormat="1" ht="24.15" customHeight="1">
      <c r="A291" s="41"/>
      <c r="B291" s="42"/>
      <c r="C291" s="207" t="s">
        <v>421</v>
      </c>
      <c r="D291" s="207" t="s">
        <v>151</v>
      </c>
      <c r="E291" s="208" t="s">
        <v>422</v>
      </c>
      <c r="F291" s="209" t="s">
        <v>423</v>
      </c>
      <c r="G291" s="210" t="s">
        <v>201</v>
      </c>
      <c r="H291" s="211">
        <v>8.8119999999999994</v>
      </c>
      <c r="I291" s="212"/>
      <c r="J291" s="213">
        <f>ROUND(I291*H291,2)</f>
        <v>0</v>
      </c>
      <c r="K291" s="209" t="s">
        <v>155</v>
      </c>
      <c r="L291" s="47"/>
      <c r="M291" s="214" t="s">
        <v>19</v>
      </c>
      <c r="N291" s="215" t="s">
        <v>46</v>
      </c>
      <c r="O291" s="87"/>
      <c r="P291" s="216">
        <f>O291*H291</f>
        <v>0</v>
      </c>
      <c r="Q291" s="216">
        <v>2.5018699999999998</v>
      </c>
      <c r="R291" s="216">
        <f>Q291*H291</f>
        <v>22.046478439999998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90</v>
      </c>
      <c r="AT291" s="218" t="s">
        <v>151</v>
      </c>
      <c r="AU291" s="218" t="s">
        <v>84</v>
      </c>
      <c r="AY291" s="20" t="s">
        <v>149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80</v>
      </c>
      <c r="BK291" s="219">
        <f>ROUND(I291*H291,2)</f>
        <v>0</v>
      </c>
      <c r="BL291" s="20" t="s">
        <v>90</v>
      </c>
      <c r="BM291" s="218" t="s">
        <v>424</v>
      </c>
    </row>
    <row r="292" s="2" customFormat="1">
      <c r="A292" s="41"/>
      <c r="B292" s="42"/>
      <c r="C292" s="43"/>
      <c r="D292" s="220" t="s">
        <v>157</v>
      </c>
      <c r="E292" s="43"/>
      <c r="F292" s="221" t="s">
        <v>425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157</v>
      </c>
      <c r="AU292" s="20" t="s">
        <v>84</v>
      </c>
    </row>
    <row r="293" s="2" customFormat="1">
      <c r="A293" s="41"/>
      <c r="B293" s="42"/>
      <c r="C293" s="43"/>
      <c r="D293" s="225" t="s">
        <v>159</v>
      </c>
      <c r="E293" s="43"/>
      <c r="F293" s="226" t="s">
        <v>426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159</v>
      </c>
      <c r="AU293" s="20" t="s">
        <v>84</v>
      </c>
    </row>
    <row r="294" s="14" customFormat="1">
      <c r="A294" s="14"/>
      <c r="B294" s="237"/>
      <c r="C294" s="238"/>
      <c r="D294" s="220" t="s">
        <v>183</v>
      </c>
      <c r="E294" s="239" t="s">
        <v>19</v>
      </c>
      <c r="F294" s="240" t="s">
        <v>427</v>
      </c>
      <c r="G294" s="238"/>
      <c r="H294" s="241">
        <v>8.8119999999999994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84</v>
      </c>
      <c r="AV294" s="14" t="s">
        <v>84</v>
      </c>
      <c r="AW294" s="14" t="s">
        <v>36</v>
      </c>
      <c r="AX294" s="14" t="s">
        <v>80</v>
      </c>
      <c r="AY294" s="247" t="s">
        <v>149</v>
      </c>
    </row>
    <row r="295" s="2" customFormat="1" ht="16.5" customHeight="1">
      <c r="A295" s="41"/>
      <c r="B295" s="42"/>
      <c r="C295" s="207" t="s">
        <v>428</v>
      </c>
      <c r="D295" s="207" t="s">
        <v>151</v>
      </c>
      <c r="E295" s="208" t="s">
        <v>429</v>
      </c>
      <c r="F295" s="209" t="s">
        <v>430</v>
      </c>
      <c r="G295" s="210" t="s">
        <v>179</v>
      </c>
      <c r="H295" s="211">
        <v>7.3090000000000002</v>
      </c>
      <c r="I295" s="212"/>
      <c r="J295" s="213">
        <f>ROUND(I295*H295,2)</f>
        <v>0</v>
      </c>
      <c r="K295" s="209" t="s">
        <v>155</v>
      </c>
      <c r="L295" s="47"/>
      <c r="M295" s="214" t="s">
        <v>19</v>
      </c>
      <c r="N295" s="215" t="s">
        <v>46</v>
      </c>
      <c r="O295" s="87"/>
      <c r="P295" s="216">
        <f>O295*H295</f>
        <v>0</v>
      </c>
      <c r="Q295" s="216">
        <v>0.0029399999999999999</v>
      </c>
      <c r="R295" s="216">
        <f>Q295*H295</f>
        <v>0.021488460000000001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90</v>
      </c>
      <c r="AT295" s="218" t="s">
        <v>151</v>
      </c>
      <c r="AU295" s="218" t="s">
        <v>84</v>
      </c>
      <c r="AY295" s="20" t="s">
        <v>149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80</v>
      </c>
      <c r="BK295" s="219">
        <f>ROUND(I295*H295,2)</f>
        <v>0</v>
      </c>
      <c r="BL295" s="20" t="s">
        <v>90</v>
      </c>
      <c r="BM295" s="218" t="s">
        <v>431</v>
      </c>
    </row>
    <row r="296" s="2" customFormat="1">
      <c r="A296" s="41"/>
      <c r="B296" s="42"/>
      <c r="C296" s="43"/>
      <c r="D296" s="220" t="s">
        <v>157</v>
      </c>
      <c r="E296" s="43"/>
      <c r="F296" s="221" t="s">
        <v>432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157</v>
      </c>
      <c r="AU296" s="20" t="s">
        <v>84</v>
      </c>
    </row>
    <row r="297" s="2" customFormat="1">
      <c r="A297" s="41"/>
      <c r="B297" s="42"/>
      <c r="C297" s="43"/>
      <c r="D297" s="225" t="s">
        <v>159</v>
      </c>
      <c r="E297" s="43"/>
      <c r="F297" s="226" t="s">
        <v>433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159</v>
      </c>
      <c r="AU297" s="20" t="s">
        <v>84</v>
      </c>
    </row>
    <row r="298" s="14" customFormat="1">
      <c r="A298" s="14"/>
      <c r="B298" s="237"/>
      <c r="C298" s="238"/>
      <c r="D298" s="220" t="s">
        <v>183</v>
      </c>
      <c r="E298" s="239" t="s">
        <v>19</v>
      </c>
      <c r="F298" s="240" t="s">
        <v>434</v>
      </c>
      <c r="G298" s="238"/>
      <c r="H298" s="241">
        <v>7.3090000000000002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84</v>
      </c>
      <c r="AV298" s="14" t="s">
        <v>84</v>
      </c>
      <c r="AW298" s="14" t="s">
        <v>36</v>
      </c>
      <c r="AX298" s="14" t="s">
        <v>80</v>
      </c>
      <c r="AY298" s="247" t="s">
        <v>149</v>
      </c>
    </row>
    <row r="299" s="2" customFormat="1" ht="16.5" customHeight="1">
      <c r="A299" s="41"/>
      <c r="B299" s="42"/>
      <c r="C299" s="207" t="s">
        <v>435</v>
      </c>
      <c r="D299" s="207" t="s">
        <v>151</v>
      </c>
      <c r="E299" s="208" t="s">
        <v>436</v>
      </c>
      <c r="F299" s="209" t="s">
        <v>437</v>
      </c>
      <c r="G299" s="210" t="s">
        <v>179</v>
      </c>
      <c r="H299" s="211">
        <v>7.3090000000000002</v>
      </c>
      <c r="I299" s="212"/>
      <c r="J299" s="213">
        <f>ROUND(I299*H299,2)</f>
        <v>0</v>
      </c>
      <c r="K299" s="209" t="s">
        <v>155</v>
      </c>
      <c r="L299" s="47"/>
      <c r="M299" s="214" t="s">
        <v>19</v>
      </c>
      <c r="N299" s="215" t="s">
        <v>46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90</v>
      </c>
      <c r="AT299" s="218" t="s">
        <v>151</v>
      </c>
      <c r="AU299" s="218" t="s">
        <v>84</v>
      </c>
      <c r="AY299" s="20" t="s">
        <v>149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80</v>
      </c>
      <c r="BK299" s="219">
        <f>ROUND(I299*H299,2)</f>
        <v>0</v>
      </c>
      <c r="BL299" s="20" t="s">
        <v>90</v>
      </c>
      <c r="BM299" s="218" t="s">
        <v>438</v>
      </c>
    </row>
    <row r="300" s="2" customFormat="1">
      <c r="A300" s="41"/>
      <c r="B300" s="42"/>
      <c r="C300" s="43"/>
      <c r="D300" s="220" t="s">
        <v>157</v>
      </c>
      <c r="E300" s="43"/>
      <c r="F300" s="221" t="s">
        <v>439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157</v>
      </c>
      <c r="AU300" s="20" t="s">
        <v>84</v>
      </c>
    </row>
    <row r="301" s="2" customFormat="1">
      <c r="A301" s="41"/>
      <c r="B301" s="42"/>
      <c r="C301" s="43"/>
      <c r="D301" s="225" t="s">
        <v>159</v>
      </c>
      <c r="E301" s="43"/>
      <c r="F301" s="226" t="s">
        <v>440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159</v>
      </c>
      <c r="AU301" s="20" t="s">
        <v>84</v>
      </c>
    </row>
    <row r="302" s="2" customFormat="1" ht="16.5" customHeight="1">
      <c r="A302" s="41"/>
      <c r="B302" s="42"/>
      <c r="C302" s="207" t="s">
        <v>441</v>
      </c>
      <c r="D302" s="207" t="s">
        <v>151</v>
      </c>
      <c r="E302" s="208" t="s">
        <v>442</v>
      </c>
      <c r="F302" s="209" t="s">
        <v>443</v>
      </c>
      <c r="G302" s="210" t="s">
        <v>347</v>
      </c>
      <c r="H302" s="211">
        <v>0.29299999999999998</v>
      </c>
      <c r="I302" s="212"/>
      <c r="J302" s="213">
        <f>ROUND(I302*H302,2)</f>
        <v>0</v>
      </c>
      <c r="K302" s="209" t="s">
        <v>155</v>
      </c>
      <c r="L302" s="47"/>
      <c r="M302" s="214" t="s">
        <v>19</v>
      </c>
      <c r="N302" s="215" t="s">
        <v>46</v>
      </c>
      <c r="O302" s="87"/>
      <c r="P302" s="216">
        <f>O302*H302</f>
        <v>0</v>
      </c>
      <c r="Q302" s="216">
        <v>1.06277</v>
      </c>
      <c r="R302" s="216">
        <f>Q302*H302</f>
        <v>0.31139160999999999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90</v>
      </c>
      <c r="AT302" s="218" t="s">
        <v>151</v>
      </c>
      <c r="AU302" s="218" t="s">
        <v>84</v>
      </c>
      <c r="AY302" s="20" t="s">
        <v>149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80</v>
      </c>
      <c r="BK302" s="219">
        <f>ROUND(I302*H302,2)</f>
        <v>0</v>
      </c>
      <c r="BL302" s="20" t="s">
        <v>90</v>
      </c>
      <c r="BM302" s="218" t="s">
        <v>444</v>
      </c>
    </row>
    <row r="303" s="2" customFormat="1">
      <c r="A303" s="41"/>
      <c r="B303" s="42"/>
      <c r="C303" s="43"/>
      <c r="D303" s="220" t="s">
        <v>157</v>
      </c>
      <c r="E303" s="43"/>
      <c r="F303" s="221" t="s">
        <v>445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157</v>
      </c>
      <c r="AU303" s="20" t="s">
        <v>84</v>
      </c>
    </row>
    <row r="304" s="2" customFormat="1">
      <c r="A304" s="41"/>
      <c r="B304" s="42"/>
      <c r="C304" s="43"/>
      <c r="D304" s="225" t="s">
        <v>159</v>
      </c>
      <c r="E304" s="43"/>
      <c r="F304" s="226" t="s">
        <v>446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159</v>
      </c>
      <c r="AU304" s="20" t="s">
        <v>84</v>
      </c>
    </row>
    <row r="305" s="13" customFormat="1">
      <c r="A305" s="13"/>
      <c r="B305" s="227"/>
      <c r="C305" s="228"/>
      <c r="D305" s="220" t="s">
        <v>183</v>
      </c>
      <c r="E305" s="229" t="s">
        <v>19</v>
      </c>
      <c r="F305" s="230" t="s">
        <v>447</v>
      </c>
      <c r="G305" s="228"/>
      <c r="H305" s="229" t="s">
        <v>19</v>
      </c>
      <c r="I305" s="231"/>
      <c r="J305" s="228"/>
      <c r="K305" s="228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183</v>
      </c>
      <c r="AU305" s="236" t="s">
        <v>84</v>
      </c>
      <c r="AV305" s="13" t="s">
        <v>80</v>
      </c>
      <c r="AW305" s="13" t="s">
        <v>36</v>
      </c>
      <c r="AX305" s="13" t="s">
        <v>75</v>
      </c>
      <c r="AY305" s="236" t="s">
        <v>149</v>
      </c>
    </row>
    <row r="306" s="14" customFormat="1">
      <c r="A306" s="14"/>
      <c r="B306" s="237"/>
      <c r="C306" s="238"/>
      <c r="D306" s="220" t="s">
        <v>183</v>
      </c>
      <c r="E306" s="239" t="s">
        <v>19</v>
      </c>
      <c r="F306" s="240" t="s">
        <v>448</v>
      </c>
      <c r="G306" s="238"/>
      <c r="H306" s="241">
        <v>0.29299999999999998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84</v>
      </c>
      <c r="AV306" s="14" t="s">
        <v>84</v>
      </c>
      <c r="AW306" s="14" t="s">
        <v>36</v>
      </c>
      <c r="AX306" s="14" t="s">
        <v>80</v>
      </c>
      <c r="AY306" s="247" t="s">
        <v>149</v>
      </c>
    </row>
    <row r="307" s="2" customFormat="1" ht="16.5" customHeight="1">
      <c r="A307" s="41"/>
      <c r="B307" s="42"/>
      <c r="C307" s="207" t="s">
        <v>449</v>
      </c>
      <c r="D307" s="207" t="s">
        <v>151</v>
      </c>
      <c r="E307" s="208" t="s">
        <v>450</v>
      </c>
      <c r="F307" s="209" t="s">
        <v>451</v>
      </c>
      <c r="G307" s="210" t="s">
        <v>201</v>
      </c>
      <c r="H307" s="211">
        <v>3.2639999999999998</v>
      </c>
      <c r="I307" s="212"/>
      <c r="J307" s="213">
        <f>ROUND(I307*H307,2)</f>
        <v>0</v>
      </c>
      <c r="K307" s="209" t="s">
        <v>155</v>
      </c>
      <c r="L307" s="47"/>
      <c r="M307" s="214" t="s">
        <v>19</v>
      </c>
      <c r="N307" s="215" t="s">
        <v>46</v>
      </c>
      <c r="O307" s="87"/>
      <c r="P307" s="216">
        <f>O307*H307</f>
        <v>0</v>
      </c>
      <c r="Q307" s="216">
        <v>2.3010199999999998</v>
      </c>
      <c r="R307" s="216">
        <f>Q307*H307</f>
        <v>7.5105292799999992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90</v>
      </c>
      <c r="AT307" s="218" t="s">
        <v>151</v>
      </c>
      <c r="AU307" s="218" t="s">
        <v>84</v>
      </c>
      <c r="AY307" s="20" t="s">
        <v>149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80</v>
      </c>
      <c r="BK307" s="219">
        <f>ROUND(I307*H307,2)</f>
        <v>0</v>
      </c>
      <c r="BL307" s="20" t="s">
        <v>90</v>
      </c>
      <c r="BM307" s="218" t="s">
        <v>452</v>
      </c>
    </row>
    <row r="308" s="2" customFormat="1">
      <c r="A308" s="41"/>
      <c r="B308" s="42"/>
      <c r="C308" s="43"/>
      <c r="D308" s="220" t="s">
        <v>157</v>
      </c>
      <c r="E308" s="43"/>
      <c r="F308" s="221" t="s">
        <v>453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157</v>
      </c>
      <c r="AU308" s="20" t="s">
        <v>84</v>
      </c>
    </row>
    <row r="309" s="2" customFormat="1">
      <c r="A309" s="41"/>
      <c r="B309" s="42"/>
      <c r="C309" s="43"/>
      <c r="D309" s="225" t="s">
        <v>159</v>
      </c>
      <c r="E309" s="43"/>
      <c r="F309" s="226" t="s">
        <v>454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159</v>
      </c>
      <c r="AU309" s="20" t="s">
        <v>84</v>
      </c>
    </row>
    <row r="310" s="14" customFormat="1">
      <c r="A310" s="14"/>
      <c r="B310" s="237"/>
      <c r="C310" s="238"/>
      <c r="D310" s="220" t="s">
        <v>183</v>
      </c>
      <c r="E310" s="239" t="s">
        <v>19</v>
      </c>
      <c r="F310" s="240" t="s">
        <v>455</v>
      </c>
      <c r="G310" s="238"/>
      <c r="H310" s="241">
        <v>3.2639999999999998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84</v>
      </c>
      <c r="AV310" s="14" t="s">
        <v>84</v>
      </c>
      <c r="AW310" s="14" t="s">
        <v>36</v>
      </c>
      <c r="AX310" s="14" t="s">
        <v>80</v>
      </c>
      <c r="AY310" s="247" t="s">
        <v>149</v>
      </c>
    </row>
    <row r="311" s="2" customFormat="1" ht="16.5" customHeight="1">
      <c r="A311" s="41"/>
      <c r="B311" s="42"/>
      <c r="C311" s="207" t="s">
        <v>456</v>
      </c>
      <c r="D311" s="207" t="s">
        <v>151</v>
      </c>
      <c r="E311" s="208" t="s">
        <v>457</v>
      </c>
      <c r="F311" s="209" t="s">
        <v>458</v>
      </c>
      <c r="G311" s="210" t="s">
        <v>179</v>
      </c>
      <c r="H311" s="211">
        <v>16.640000000000001</v>
      </c>
      <c r="I311" s="212"/>
      <c r="J311" s="213">
        <f>ROUND(I311*H311,2)</f>
        <v>0</v>
      </c>
      <c r="K311" s="209" t="s">
        <v>155</v>
      </c>
      <c r="L311" s="47"/>
      <c r="M311" s="214" t="s">
        <v>19</v>
      </c>
      <c r="N311" s="215" t="s">
        <v>46</v>
      </c>
      <c r="O311" s="87"/>
      <c r="P311" s="216">
        <f>O311*H311</f>
        <v>0</v>
      </c>
      <c r="Q311" s="216">
        <v>0.0026900000000000001</v>
      </c>
      <c r="R311" s="216">
        <f>Q311*H311</f>
        <v>0.044761600000000006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90</v>
      </c>
      <c r="AT311" s="218" t="s">
        <v>151</v>
      </c>
      <c r="AU311" s="218" t="s">
        <v>84</v>
      </c>
      <c r="AY311" s="20" t="s">
        <v>149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80</v>
      </c>
      <c r="BK311" s="219">
        <f>ROUND(I311*H311,2)</f>
        <v>0</v>
      </c>
      <c r="BL311" s="20" t="s">
        <v>90</v>
      </c>
      <c r="BM311" s="218" t="s">
        <v>459</v>
      </c>
    </row>
    <row r="312" s="2" customFormat="1">
      <c r="A312" s="41"/>
      <c r="B312" s="42"/>
      <c r="C312" s="43"/>
      <c r="D312" s="220" t="s">
        <v>157</v>
      </c>
      <c r="E312" s="43"/>
      <c r="F312" s="221" t="s">
        <v>460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157</v>
      </c>
      <c r="AU312" s="20" t="s">
        <v>84</v>
      </c>
    </row>
    <row r="313" s="2" customFormat="1">
      <c r="A313" s="41"/>
      <c r="B313" s="42"/>
      <c r="C313" s="43"/>
      <c r="D313" s="225" t="s">
        <v>159</v>
      </c>
      <c r="E313" s="43"/>
      <c r="F313" s="226" t="s">
        <v>461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159</v>
      </c>
      <c r="AU313" s="20" t="s">
        <v>84</v>
      </c>
    </row>
    <row r="314" s="14" customFormat="1">
      <c r="A314" s="14"/>
      <c r="B314" s="237"/>
      <c r="C314" s="238"/>
      <c r="D314" s="220" t="s">
        <v>183</v>
      </c>
      <c r="E314" s="239" t="s">
        <v>19</v>
      </c>
      <c r="F314" s="240" t="s">
        <v>462</v>
      </c>
      <c r="G314" s="238"/>
      <c r="H314" s="241">
        <v>16.32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84</v>
      </c>
      <c r="AV314" s="14" t="s">
        <v>84</v>
      </c>
      <c r="AW314" s="14" t="s">
        <v>36</v>
      </c>
      <c r="AX314" s="14" t="s">
        <v>75</v>
      </c>
      <c r="AY314" s="247" t="s">
        <v>149</v>
      </c>
    </row>
    <row r="315" s="14" customFormat="1">
      <c r="A315" s="14"/>
      <c r="B315" s="237"/>
      <c r="C315" s="238"/>
      <c r="D315" s="220" t="s">
        <v>183</v>
      </c>
      <c r="E315" s="239" t="s">
        <v>19</v>
      </c>
      <c r="F315" s="240" t="s">
        <v>463</v>
      </c>
      <c r="G315" s="238"/>
      <c r="H315" s="241">
        <v>0.32000000000000001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183</v>
      </c>
      <c r="AU315" s="247" t="s">
        <v>84</v>
      </c>
      <c r="AV315" s="14" t="s">
        <v>84</v>
      </c>
      <c r="AW315" s="14" t="s">
        <v>36</v>
      </c>
      <c r="AX315" s="14" t="s">
        <v>75</v>
      </c>
      <c r="AY315" s="247" t="s">
        <v>149</v>
      </c>
    </row>
    <row r="316" s="15" customFormat="1">
      <c r="A316" s="15"/>
      <c r="B316" s="248"/>
      <c r="C316" s="249"/>
      <c r="D316" s="220" t="s">
        <v>183</v>
      </c>
      <c r="E316" s="250" t="s">
        <v>19</v>
      </c>
      <c r="F316" s="251" t="s">
        <v>221</v>
      </c>
      <c r="G316" s="249"/>
      <c r="H316" s="252">
        <v>16.640000000000001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183</v>
      </c>
      <c r="AU316" s="258" t="s">
        <v>84</v>
      </c>
      <c r="AV316" s="15" t="s">
        <v>90</v>
      </c>
      <c r="AW316" s="15" t="s">
        <v>36</v>
      </c>
      <c r="AX316" s="15" t="s">
        <v>80</v>
      </c>
      <c r="AY316" s="258" t="s">
        <v>149</v>
      </c>
    </row>
    <row r="317" s="2" customFormat="1" ht="16.5" customHeight="1">
      <c r="A317" s="41"/>
      <c r="B317" s="42"/>
      <c r="C317" s="207" t="s">
        <v>464</v>
      </c>
      <c r="D317" s="207" t="s">
        <v>151</v>
      </c>
      <c r="E317" s="208" t="s">
        <v>465</v>
      </c>
      <c r="F317" s="209" t="s">
        <v>466</v>
      </c>
      <c r="G317" s="210" t="s">
        <v>179</v>
      </c>
      <c r="H317" s="211">
        <v>16.640000000000001</v>
      </c>
      <c r="I317" s="212"/>
      <c r="J317" s="213">
        <f>ROUND(I317*H317,2)</f>
        <v>0</v>
      </c>
      <c r="K317" s="209" t="s">
        <v>155</v>
      </c>
      <c r="L317" s="47"/>
      <c r="M317" s="214" t="s">
        <v>19</v>
      </c>
      <c r="N317" s="215" t="s">
        <v>46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90</v>
      </c>
      <c r="AT317" s="218" t="s">
        <v>151</v>
      </c>
      <c r="AU317" s="218" t="s">
        <v>84</v>
      </c>
      <c r="AY317" s="20" t="s">
        <v>149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80</v>
      </c>
      <c r="BK317" s="219">
        <f>ROUND(I317*H317,2)</f>
        <v>0</v>
      </c>
      <c r="BL317" s="20" t="s">
        <v>90</v>
      </c>
      <c r="BM317" s="218" t="s">
        <v>467</v>
      </c>
    </row>
    <row r="318" s="2" customFormat="1">
      <c r="A318" s="41"/>
      <c r="B318" s="42"/>
      <c r="C318" s="43"/>
      <c r="D318" s="220" t="s">
        <v>157</v>
      </c>
      <c r="E318" s="43"/>
      <c r="F318" s="221" t="s">
        <v>468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157</v>
      </c>
      <c r="AU318" s="20" t="s">
        <v>84</v>
      </c>
    </row>
    <row r="319" s="2" customFormat="1">
      <c r="A319" s="41"/>
      <c r="B319" s="42"/>
      <c r="C319" s="43"/>
      <c r="D319" s="225" t="s">
        <v>159</v>
      </c>
      <c r="E319" s="43"/>
      <c r="F319" s="226" t="s">
        <v>469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159</v>
      </c>
      <c r="AU319" s="20" t="s">
        <v>84</v>
      </c>
    </row>
    <row r="320" s="2" customFormat="1" ht="33" customHeight="1">
      <c r="A320" s="41"/>
      <c r="B320" s="42"/>
      <c r="C320" s="207" t="s">
        <v>470</v>
      </c>
      <c r="D320" s="207" t="s">
        <v>151</v>
      </c>
      <c r="E320" s="208" t="s">
        <v>471</v>
      </c>
      <c r="F320" s="209" t="s">
        <v>472</v>
      </c>
      <c r="G320" s="210" t="s">
        <v>179</v>
      </c>
      <c r="H320" s="211">
        <v>56.174999999999997</v>
      </c>
      <c r="I320" s="212"/>
      <c r="J320" s="213">
        <f>ROUND(I320*H320,2)</f>
        <v>0</v>
      </c>
      <c r="K320" s="209" t="s">
        <v>155</v>
      </c>
      <c r="L320" s="47"/>
      <c r="M320" s="214" t="s">
        <v>19</v>
      </c>
      <c r="N320" s="215" t="s">
        <v>46</v>
      </c>
      <c r="O320" s="87"/>
      <c r="P320" s="216">
        <f>O320*H320</f>
        <v>0</v>
      </c>
      <c r="Q320" s="216">
        <v>0.54959999999999998</v>
      </c>
      <c r="R320" s="216">
        <f>Q320*H320</f>
        <v>30.873779999999996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90</v>
      </c>
      <c r="AT320" s="218" t="s">
        <v>151</v>
      </c>
      <c r="AU320" s="218" t="s">
        <v>84</v>
      </c>
      <c r="AY320" s="20" t="s">
        <v>149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80</v>
      </c>
      <c r="BK320" s="219">
        <f>ROUND(I320*H320,2)</f>
        <v>0</v>
      </c>
      <c r="BL320" s="20" t="s">
        <v>90</v>
      </c>
      <c r="BM320" s="218" t="s">
        <v>473</v>
      </c>
    </row>
    <row r="321" s="2" customFormat="1">
      <c r="A321" s="41"/>
      <c r="B321" s="42"/>
      <c r="C321" s="43"/>
      <c r="D321" s="220" t="s">
        <v>157</v>
      </c>
      <c r="E321" s="43"/>
      <c r="F321" s="221" t="s">
        <v>474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157</v>
      </c>
      <c r="AU321" s="20" t="s">
        <v>84</v>
      </c>
    </row>
    <row r="322" s="2" customFormat="1">
      <c r="A322" s="41"/>
      <c r="B322" s="42"/>
      <c r="C322" s="43"/>
      <c r="D322" s="225" t="s">
        <v>159</v>
      </c>
      <c r="E322" s="43"/>
      <c r="F322" s="226" t="s">
        <v>475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159</v>
      </c>
      <c r="AU322" s="20" t="s">
        <v>84</v>
      </c>
    </row>
    <row r="323" s="14" customFormat="1">
      <c r="A323" s="14"/>
      <c r="B323" s="237"/>
      <c r="C323" s="238"/>
      <c r="D323" s="220" t="s">
        <v>183</v>
      </c>
      <c r="E323" s="239" t="s">
        <v>19</v>
      </c>
      <c r="F323" s="240" t="s">
        <v>476</v>
      </c>
      <c r="G323" s="238"/>
      <c r="H323" s="241">
        <v>13.824999999999999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84</v>
      </c>
      <c r="AV323" s="14" t="s">
        <v>84</v>
      </c>
      <c r="AW323" s="14" t="s">
        <v>36</v>
      </c>
      <c r="AX323" s="14" t="s">
        <v>75</v>
      </c>
      <c r="AY323" s="247" t="s">
        <v>149</v>
      </c>
    </row>
    <row r="324" s="14" customFormat="1">
      <c r="A324" s="14"/>
      <c r="B324" s="237"/>
      <c r="C324" s="238"/>
      <c r="D324" s="220" t="s">
        <v>183</v>
      </c>
      <c r="E324" s="239" t="s">
        <v>19</v>
      </c>
      <c r="F324" s="240" t="s">
        <v>477</v>
      </c>
      <c r="G324" s="238"/>
      <c r="H324" s="241">
        <v>42.350000000000001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183</v>
      </c>
      <c r="AU324" s="247" t="s">
        <v>84</v>
      </c>
      <c r="AV324" s="14" t="s">
        <v>84</v>
      </c>
      <c r="AW324" s="14" t="s">
        <v>36</v>
      </c>
      <c r="AX324" s="14" t="s">
        <v>75</v>
      </c>
      <c r="AY324" s="247" t="s">
        <v>149</v>
      </c>
    </row>
    <row r="325" s="15" customFormat="1">
      <c r="A325" s="15"/>
      <c r="B325" s="248"/>
      <c r="C325" s="249"/>
      <c r="D325" s="220" t="s">
        <v>183</v>
      </c>
      <c r="E325" s="250" t="s">
        <v>19</v>
      </c>
      <c r="F325" s="251" t="s">
        <v>221</v>
      </c>
      <c r="G325" s="249"/>
      <c r="H325" s="252">
        <v>56.174999999999997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183</v>
      </c>
      <c r="AU325" s="258" t="s">
        <v>84</v>
      </c>
      <c r="AV325" s="15" t="s">
        <v>90</v>
      </c>
      <c r="AW325" s="15" t="s">
        <v>36</v>
      </c>
      <c r="AX325" s="15" t="s">
        <v>80</v>
      </c>
      <c r="AY325" s="258" t="s">
        <v>149</v>
      </c>
    </row>
    <row r="326" s="2" customFormat="1" ht="24.15" customHeight="1">
      <c r="A326" s="41"/>
      <c r="B326" s="42"/>
      <c r="C326" s="207" t="s">
        <v>478</v>
      </c>
      <c r="D326" s="207" t="s">
        <v>151</v>
      </c>
      <c r="E326" s="208" t="s">
        <v>479</v>
      </c>
      <c r="F326" s="209" t="s">
        <v>480</v>
      </c>
      <c r="G326" s="210" t="s">
        <v>347</v>
      </c>
      <c r="H326" s="211">
        <v>0.435</v>
      </c>
      <c r="I326" s="212"/>
      <c r="J326" s="213">
        <f>ROUND(I326*H326,2)</f>
        <v>0</v>
      </c>
      <c r="K326" s="209" t="s">
        <v>155</v>
      </c>
      <c r="L326" s="47"/>
      <c r="M326" s="214" t="s">
        <v>19</v>
      </c>
      <c r="N326" s="215" t="s">
        <v>46</v>
      </c>
      <c r="O326" s="87"/>
      <c r="P326" s="216">
        <f>O326*H326</f>
        <v>0</v>
      </c>
      <c r="Q326" s="216">
        <v>1.0593999999999999</v>
      </c>
      <c r="R326" s="216">
        <f>Q326*H326</f>
        <v>0.46083899999999994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90</v>
      </c>
      <c r="AT326" s="218" t="s">
        <v>151</v>
      </c>
      <c r="AU326" s="218" t="s">
        <v>84</v>
      </c>
      <c r="AY326" s="20" t="s">
        <v>149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80</v>
      </c>
      <c r="BK326" s="219">
        <f>ROUND(I326*H326,2)</f>
        <v>0</v>
      </c>
      <c r="BL326" s="20" t="s">
        <v>90</v>
      </c>
      <c r="BM326" s="218" t="s">
        <v>481</v>
      </c>
    </row>
    <row r="327" s="2" customFormat="1">
      <c r="A327" s="41"/>
      <c r="B327" s="42"/>
      <c r="C327" s="43"/>
      <c r="D327" s="220" t="s">
        <v>157</v>
      </c>
      <c r="E327" s="43"/>
      <c r="F327" s="221" t="s">
        <v>482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157</v>
      </c>
      <c r="AU327" s="20" t="s">
        <v>84</v>
      </c>
    </row>
    <row r="328" s="2" customFormat="1">
      <c r="A328" s="41"/>
      <c r="B328" s="42"/>
      <c r="C328" s="43"/>
      <c r="D328" s="225" t="s">
        <v>159</v>
      </c>
      <c r="E328" s="43"/>
      <c r="F328" s="226" t="s">
        <v>483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159</v>
      </c>
      <c r="AU328" s="20" t="s">
        <v>84</v>
      </c>
    </row>
    <row r="329" s="14" customFormat="1">
      <c r="A329" s="14"/>
      <c r="B329" s="237"/>
      <c r="C329" s="238"/>
      <c r="D329" s="220" t="s">
        <v>183</v>
      </c>
      <c r="E329" s="239" t="s">
        <v>19</v>
      </c>
      <c r="F329" s="240" t="s">
        <v>484</v>
      </c>
      <c r="G329" s="238"/>
      <c r="H329" s="241">
        <v>0.435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84</v>
      </c>
      <c r="AV329" s="14" t="s">
        <v>84</v>
      </c>
      <c r="AW329" s="14" t="s">
        <v>36</v>
      </c>
      <c r="AX329" s="14" t="s">
        <v>80</v>
      </c>
      <c r="AY329" s="247" t="s">
        <v>149</v>
      </c>
    </row>
    <row r="330" s="12" customFormat="1" ht="22.8" customHeight="1">
      <c r="A330" s="12"/>
      <c r="B330" s="191"/>
      <c r="C330" s="192"/>
      <c r="D330" s="193" t="s">
        <v>74</v>
      </c>
      <c r="E330" s="205" t="s">
        <v>87</v>
      </c>
      <c r="F330" s="205" t="s">
        <v>485</v>
      </c>
      <c r="G330" s="192"/>
      <c r="H330" s="192"/>
      <c r="I330" s="195"/>
      <c r="J330" s="206">
        <f>BK330</f>
        <v>0</v>
      </c>
      <c r="K330" s="192"/>
      <c r="L330" s="197"/>
      <c r="M330" s="198"/>
      <c r="N330" s="199"/>
      <c r="O330" s="199"/>
      <c r="P330" s="200">
        <f>SUM(P331:P353)</f>
        <v>0</v>
      </c>
      <c r="Q330" s="199"/>
      <c r="R330" s="200">
        <f>SUM(R331:R353)</f>
        <v>7.6385330999999992</v>
      </c>
      <c r="S330" s="199"/>
      <c r="T330" s="201">
        <f>SUM(T331:T353)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2" t="s">
        <v>80</v>
      </c>
      <c r="AT330" s="203" t="s">
        <v>74</v>
      </c>
      <c r="AU330" s="203" t="s">
        <v>80</v>
      </c>
      <c r="AY330" s="202" t="s">
        <v>149</v>
      </c>
      <c r="BK330" s="204">
        <f>SUM(BK331:BK353)</f>
        <v>0</v>
      </c>
    </row>
    <row r="331" s="2" customFormat="1" ht="37.8" customHeight="1">
      <c r="A331" s="41"/>
      <c r="B331" s="42"/>
      <c r="C331" s="207" t="s">
        <v>486</v>
      </c>
      <c r="D331" s="207" t="s">
        <v>151</v>
      </c>
      <c r="E331" s="208" t="s">
        <v>487</v>
      </c>
      <c r="F331" s="209" t="s">
        <v>488</v>
      </c>
      <c r="G331" s="210" t="s">
        <v>179</v>
      </c>
      <c r="H331" s="211">
        <v>12.6</v>
      </c>
      <c r="I331" s="212"/>
      <c r="J331" s="213">
        <f>ROUND(I331*H331,2)</f>
        <v>0</v>
      </c>
      <c r="K331" s="209" t="s">
        <v>155</v>
      </c>
      <c r="L331" s="47"/>
      <c r="M331" s="214" t="s">
        <v>19</v>
      </c>
      <c r="N331" s="215" t="s">
        <v>46</v>
      </c>
      <c r="O331" s="87"/>
      <c r="P331" s="216">
        <f>O331*H331</f>
        <v>0</v>
      </c>
      <c r="Q331" s="216">
        <v>0.18645999999999999</v>
      </c>
      <c r="R331" s="216">
        <f>Q331*H331</f>
        <v>2.3493959999999996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90</v>
      </c>
      <c r="AT331" s="218" t="s">
        <v>151</v>
      </c>
      <c r="AU331" s="218" t="s">
        <v>84</v>
      </c>
      <c r="AY331" s="20" t="s">
        <v>149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80</v>
      </c>
      <c r="BK331" s="219">
        <f>ROUND(I331*H331,2)</f>
        <v>0</v>
      </c>
      <c r="BL331" s="20" t="s">
        <v>90</v>
      </c>
      <c r="BM331" s="218" t="s">
        <v>489</v>
      </c>
    </row>
    <row r="332" s="2" customFormat="1">
      <c r="A332" s="41"/>
      <c r="B332" s="42"/>
      <c r="C332" s="43"/>
      <c r="D332" s="220" t="s">
        <v>157</v>
      </c>
      <c r="E332" s="43"/>
      <c r="F332" s="221" t="s">
        <v>490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157</v>
      </c>
      <c r="AU332" s="20" t="s">
        <v>84</v>
      </c>
    </row>
    <row r="333" s="2" customFormat="1">
      <c r="A333" s="41"/>
      <c r="B333" s="42"/>
      <c r="C333" s="43"/>
      <c r="D333" s="225" t="s">
        <v>159</v>
      </c>
      <c r="E333" s="43"/>
      <c r="F333" s="226" t="s">
        <v>491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159</v>
      </c>
      <c r="AU333" s="20" t="s">
        <v>84</v>
      </c>
    </row>
    <row r="334" s="13" customFormat="1">
      <c r="A334" s="13"/>
      <c r="B334" s="227"/>
      <c r="C334" s="228"/>
      <c r="D334" s="220" t="s">
        <v>183</v>
      </c>
      <c r="E334" s="229" t="s">
        <v>19</v>
      </c>
      <c r="F334" s="230" t="s">
        <v>492</v>
      </c>
      <c r="G334" s="228"/>
      <c r="H334" s="229" t="s">
        <v>19</v>
      </c>
      <c r="I334" s="231"/>
      <c r="J334" s="228"/>
      <c r="K334" s="228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183</v>
      </c>
      <c r="AU334" s="236" t="s">
        <v>84</v>
      </c>
      <c r="AV334" s="13" t="s">
        <v>80</v>
      </c>
      <c r="AW334" s="13" t="s">
        <v>36</v>
      </c>
      <c r="AX334" s="13" t="s">
        <v>75</v>
      </c>
      <c r="AY334" s="236" t="s">
        <v>149</v>
      </c>
    </row>
    <row r="335" s="14" customFormat="1">
      <c r="A335" s="14"/>
      <c r="B335" s="237"/>
      <c r="C335" s="238"/>
      <c r="D335" s="220" t="s">
        <v>183</v>
      </c>
      <c r="E335" s="239" t="s">
        <v>19</v>
      </c>
      <c r="F335" s="240" t="s">
        <v>493</v>
      </c>
      <c r="G335" s="238"/>
      <c r="H335" s="241">
        <v>12.6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84</v>
      </c>
      <c r="AV335" s="14" t="s">
        <v>84</v>
      </c>
      <c r="AW335" s="14" t="s">
        <v>36</v>
      </c>
      <c r="AX335" s="14" t="s">
        <v>80</v>
      </c>
      <c r="AY335" s="247" t="s">
        <v>149</v>
      </c>
    </row>
    <row r="336" s="2" customFormat="1" ht="33" customHeight="1">
      <c r="A336" s="41"/>
      <c r="B336" s="42"/>
      <c r="C336" s="207" t="s">
        <v>494</v>
      </c>
      <c r="D336" s="207" t="s">
        <v>151</v>
      </c>
      <c r="E336" s="208" t="s">
        <v>495</v>
      </c>
      <c r="F336" s="209" t="s">
        <v>496</v>
      </c>
      <c r="G336" s="210" t="s">
        <v>179</v>
      </c>
      <c r="H336" s="211">
        <v>129.34299999999999</v>
      </c>
      <c r="I336" s="212"/>
      <c r="J336" s="213">
        <f>ROUND(I336*H336,2)</f>
        <v>0</v>
      </c>
      <c r="K336" s="209" t="s">
        <v>155</v>
      </c>
      <c r="L336" s="47"/>
      <c r="M336" s="214" t="s">
        <v>19</v>
      </c>
      <c r="N336" s="215" t="s">
        <v>46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90</v>
      </c>
      <c r="AT336" s="218" t="s">
        <v>151</v>
      </c>
      <c r="AU336" s="218" t="s">
        <v>84</v>
      </c>
      <c r="AY336" s="20" t="s">
        <v>149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80</v>
      </c>
      <c r="BK336" s="219">
        <f>ROUND(I336*H336,2)</f>
        <v>0</v>
      </c>
      <c r="BL336" s="20" t="s">
        <v>90</v>
      </c>
      <c r="BM336" s="218" t="s">
        <v>497</v>
      </c>
    </row>
    <row r="337" s="2" customFormat="1">
      <c r="A337" s="41"/>
      <c r="B337" s="42"/>
      <c r="C337" s="43"/>
      <c r="D337" s="220" t="s">
        <v>157</v>
      </c>
      <c r="E337" s="43"/>
      <c r="F337" s="221" t="s">
        <v>498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157</v>
      </c>
      <c r="AU337" s="20" t="s">
        <v>84</v>
      </c>
    </row>
    <row r="338" s="2" customFormat="1">
      <c r="A338" s="41"/>
      <c r="B338" s="42"/>
      <c r="C338" s="43"/>
      <c r="D338" s="225" t="s">
        <v>159</v>
      </c>
      <c r="E338" s="43"/>
      <c r="F338" s="226" t="s">
        <v>499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159</v>
      </c>
      <c r="AU338" s="20" t="s">
        <v>84</v>
      </c>
    </row>
    <row r="339" s="14" customFormat="1">
      <c r="A339" s="14"/>
      <c r="B339" s="237"/>
      <c r="C339" s="238"/>
      <c r="D339" s="220" t="s">
        <v>183</v>
      </c>
      <c r="E339" s="239" t="s">
        <v>19</v>
      </c>
      <c r="F339" s="240" t="s">
        <v>500</v>
      </c>
      <c r="G339" s="238"/>
      <c r="H339" s="241">
        <v>140.143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84</v>
      </c>
      <c r="AV339" s="14" t="s">
        <v>84</v>
      </c>
      <c r="AW339" s="14" t="s">
        <v>36</v>
      </c>
      <c r="AX339" s="14" t="s">
        <v>75</v>
      </c>
      <c r="AY339" s="247" t="s">
        <v>149</v>
      </c>
    </row>
    <row r="340" s="14" customFormat="1">
      <c r="A340" s="14"/>
      <c r="B340" s="237"/>
      <c r="C340" s="238"/>
      <c r="D340" s="220" t="s">
        <v>183</v>
      </c>
      <c r="E340" s="239" t="s">
        <v>19</v>
      </c>
      <c r="F340" s="240" t="s">
        <v>501</v>
      </c>
      <c r="G340" s="238"/>
      <c r="H340" s="241">
        <v>-10.800000000000001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84</v>
      </c>
      <c r="AV340" s="14" t="s">
        <v>84</v>
      </c>
      <c r="AW340" s="14" t="s">
        <v>36</v>
      </c>
      <c r="AX340" s="14" t="s">
        <v>75</v>
      </c>
      <c r="AY340" s="247" t="s">
        <v>149</v>
      </c>
    </row>
    <row r="341" s="15" customFormat="1">
      <c r="A341" s="15"/>
      <c r="B341" s="248"/>
      <c r="C341" s="249"/>
      <c r="D341" s="220" t="s">
        <v>183</v>
      </c>
      <c r="E341" s="250" t="s">
        <v>19</v>
      </c>
      <c r="F341" s="251" t="s">
        <v>221</v>
      </c>
      <c r="G341" s="249"/>
      <c r="H341" s="252">
        <v>129.34299999999999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183</v>
      </c>
      <c r="AU341" s="258" t="s">
        <v>84</v>
      </c>
      <c r="AV341" s="15" t="s">
        <v>90</v>
      </c>
      <c r="AW341" s="15" t="s">
        <v>36</v>
      </c>
      <c r="AX341" s="15" t="s">
        <v>80</v>
      </c>
      <c r="AY341" s="258" t="s">
        <v>149</v>
      </c>
    </row>
    <row r="342" s="2" customFormat="1" ht="49.05" customHeight="1">
      <c r="A342" s="41"/>
      <c r="B342" s="42"/>
      <c r="C342" s="270" t="s">
        <v>502</v>
      </c>
      <c r="D342" s="270" t="s">
        <v>395</v>
      </c>
      <c r="E342" s="271" t="s">
        <v>503</v>
      </c>
      <c r="F342" s="272" t="s">
        <v>504</v>
      </c>
      <c r="G342" s="273" t="s">
        <v>179</v>
      </c>
      <c r="H342" s="274">
        <v>142.27699999999999</v>
      </c>
      <c r="I342" s="275"/>
      <c r="J342" s="276">
        <f>ROUND(I342*H342,2)</f>
        <v>0</v>
      </c>
      <c r="K342" s="272" t="s">
        <v>19</v>
      </c>
      <c r="L342" s="277"/>
      <c r="M342" s="278" t="s">
        <v>19</v>
      </c>
      <c r="N342" s="279" t="s">
        <v>46</v>
      </c>
      <c r="O342" s="87"/>
      <c r="P342" s="216">
        <f>O342*H342</f>
        <v>0</v>
      </c>
      <c r="Q342" s="216">
        <v>0.032300000000000002</v>
      </c>
      <c r="R342" s="216">
        <f>Q342*H342</f>
        <v>4.5955471000000001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198</v>
      </c>
      <c r="AT342" s="218" t="s">
        <v>395</v>
      </c>
      <c r="AU342" s="218" t="s">
        <v>84</v>
      </c>
      <c r="AY342" s="20" t="s">
        <v>149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80</v>
      </c>
      <c r="BK342" s="219">
        <f>ROUND(I342*H342,2)</f>
        <v>0</v>
      </c>
      <c r="BL342" s="20" t="s">
        <v>90</v>
      </c>
      <c r="BM342" s="218" t="s">
        <v>505</v>
      </c>
    </row>
    <row r="343" s="2" customFormat="1">
      <c r="A343" s="41"/>
      <c r="B343" s="42"/>
      <c r="C343" s="43"/>
      <c r="D343" s="220" t="s">
        <v>157</v>
      </c>
      <c r="E343" s="43"/>
      <c r="F343" s="221" t="s">
        <v>504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157</v>
      </c>
      <c r="AU343" s="20" t="s">
        <v>84</v>
      </c>
    </row>
    <row r="344" s="14" customFormat="1">
      <c r="A344" s="14"/>
      <c r="B344" s="237"/>
      <c r="C344" s="238"/>
      <c r="D344" s="220" t="s">
        <v>183</v>
      </c>
      <c r="E344" s="238"/>
      <c r="F344" s="240" t="s">
        <v>506</v>
      </c>
      <c r="G344" s="238"/>
      <c r="H344" s="241">
        <v>142.27699999999999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183</v>
      </c>
      <c r="AU344" s="247" t="s">
        <v>84</v>
      </c>
      <c r="AV344" s="14" t="s">
        <v>84</v>
      </c>
      <c r="AW344" s="14" t="s">
        <v>4</v>
      </c>
      <c r="AX344" s="14" t="s">
        <v>80</v>
      </c>
      <c r="AY344" s="247" t="s">
        <v>149</v>
      </c>
    </row>
    <row r="345" s="2" customFormat="1" ht="16.5" customHeight="1">
      <c r="A345" s="41"/>
      <c r="B345" s="42"/>
      <c r="C345" s="207" t="s">
        <v>507</v>
      </c>
      <c r="D345" s="207" t="s">
        <v>151</v>
      </c>
      <c r="E345" s="208" t="s">
        <v>508</v>
      </c>
      <c r="F345" s="209" t="s">
        <v>509</v>
      </c>
      <c r="G345" s="210" t="s">
        <v>179</v>
      </c>
      <c r="H345" s="211">
        <v>10.75</v>
      </c>
      <c r="I345" s="212"/>
      <c r="J345" s="213">
        <f>ROUND(I345*H345,2)</f>
        <v>0</v>
      </c>
      <c r="K345" s="209" t="s">
        <v>155</v>
      </c>
      <c r="L345" s="47"/>
      <c r="M345" s="214" t="s">
        <v>19</v>
      </c>
      <c r="N345" s="215" t="s">
        <v>46</v>
      </c>
      <c r="O345" s="87"/>
      <c r="P345" s="216">
        <f>O345*H345</f>
        <v>0</v>
      </c>
      <c r="Q345" s="216">
        <v>0.064519999999999994</v>
      </c>
      <c r="R345" s="216">
        <f>Q345*H345</f>
        <v>0.69358999999999993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90</v>
      </c>
      <c r="AT345" s="218" t="s">
        <v>151</v>
      </c>
      <c r="AU345" s="218" t="s">
        <v>84</v>
      </c>
      <c r="AY345" s="20" t="s">
        <v>149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80</v>
      </c>
      <c r="BK345" s="219">
        <f>ROUND(I345*H345,2)</f>
        <v>0</v>
      </c>
      <c r="BL345" s="20" t="s">
        <v>90</v>
      </c>
      <c r="BM345" s="218" t="s">
        <v>510</v>
      </c>
    </row>
    <row r="346" s="2" customFormat="1">
      <c r="A346" s="41"/>
      <c r="B346" s="42"/>
      <c r="C346" s="43"/>
      <c r="D346" s="220" t="s">
        <v>157</v>
      </c>
      <c r="E346" s="43"/>
      <c r="F346" s="221" t="s">
        <v>511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157</v>
      </c>
      <c r="AU346" s="20" t="s">
        <v>84</v>
      </c>
    </row>
    <row r="347" s="2" customFormat="1">
      <c r="A347" s="41"/>
      <c r="B347" s="42"/>
      <c r="C347" s="43"/>
      <c r="D347" s="225" t="s">
        <v>159</v>
      </c>
      <c r="E347" s="43"/>
      <c r="F347" s="226" t="s">
        <v>512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159</v>
      </c>
      <c r="AU347" s="20" t="s">
        <v>84</v>
      </c>
    </row>
    <row r="348" s="13" customFormat="1">
      <c r="A348" s="13"/>
      <c r="B348" s="227"/>
      <c r="C348" s="228"/>
      <c r="D348" s="220" t="s">
        <v>183</v>
      </c>
      <c r="E348" s="229" t="s">
        <v>19</v>
      </c>
      <c r="F348" s="230" t="s">
        <v>513</v>
      </c>
      <c r="G348" s="228"/>
      <c r="H348" s="229" t="s">
        <v>19</v>
      </c>
      <c r="I348" s="231"/>
      <c r="J348" s="228"/>
      <c r="K348" s="228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183</v>
      </c>
      <c r="AU348" s="236" t="s">
        <v>84</v>
      </c>
      <c r="AV348" s="13" t="s">
        <v>80</v>
      </c>
      <c r="AW348" s="13" t="s">
        <v>36</v>
      </c>
      <c r="AX348" s="13" t="s">
        <v>75</v>
      </c>
      <c r="AY348" s="236" t="s">
        <v>149</v>
      </c>
    </row>
    <row r="349" s="14" customFormat="1">
      <c r="A349" s="14"/>
      <c r="B349" s="237"/>
      <c r="C349" s="238"/>
      <c r="D349" s="220" t="s">
        <v>183</v>
      </c>
      <c r="E349" s="239" t="s">
        <v>19</v>
      </c>
      <c r="F349" s="240" t="s">
        <v>514</v>
      </c>
      <c r="G349" s="238"/>
      <c r="H349" s="241">
        <v>10.75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84</v>
      </c>
      <c r="AV349" s="14" t="s">
        <v>84</v>
      </c>
      <c r="AW349" s="14" t="s">
        <v>36</v>
      </c>
      <c r="AX349" s="14" t="s">
        <v>80</v>
      </c>
      <c r="AY349" s="247" t="s">
        <v>149</v>
      </c>
    </row>
    <row r="350" s="2" customFormat="1" ht="16.5" customHeight="1">
      <c r="A350" s="41"/>
      <c r="B350" s="42"/>
      <c r="C350" s="207" t="s">
        <v>515</v>
      </c>
      <c r="D350" s="207" t="s">
        <v>151</v>
      </c>
      <c r="E350" s="208" t="s">
        <v>516</v>
      </c>
      <c r="F350" s="209" t="s">
        <v>517</v>
      </c>
      <c r="G350" s="210" t="s">
        <v>518</v>
      </c>
      <c r="H350" s="211">
        <v>1</v>
      </c>
      <c r="I350" s="212"/>
      <c r="J350" s="213">
        <f>ROUND(I350*H350,2)</f>
        <v>0</v>
      </c>
      <c r="K350" s="209" t="s">
        <v>19</v>
      </c>
      <c r="L350" s="47"/>
      <c r="M350" s="214" t="s">
        <v>19</v>
      </c>
      <c r="N350" s="215" t="s">
        <v>46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90</v>
      </c>
      <c r="AT350" s="218" t="s">
        <v>151</v>
      </c>
      <c r="AU350" s="218" t="s">
        <v>84</v>
      </c>
      <c r="AY350" s="20" t="s">
        <v>149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80</v>
      </c>
      <c r="BK350" s="219">
        <f>ROUND(I350*H350,2)</f>
        <v>0</v>
      </c>
      <c r="BL350" s="20" t="s">
        <v>90</v>
      </c>
      <c r="BM350" s="218" t="s">
        <v>519</v>
      </c>
    </row>
    <row r="351" s="2" customFormat="1">
      <c r="A351" s="41"/>
      <c r="B351" s="42"/>
      <c r="C351" s="43"/>
      <c r="D351" s="220" t="s">
        <v>157</v>
      </c>
      <c r="E351" s="43"/>
      <c r="F351" s="221" t="s">
        <v>517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157</v>
      </c>
      <c r="AU351" s="20" t="s">
        <v>84</v>
      </c>
    </row>
    <row r="352" s="2" customFormat="1" ht="16.5" customHeight="1">
      <c r="A352" s="41"/>
      <c r="B352" s="42"/>
      <c r="C352" s="207" t="s">
        <v>520</v>
      </c>
      <c r="D352" s="207" t="s">
        <v>151</v>
      </c>
      <c r="E352" s="208" t="s">
        <v>521</v>
      </c>
      <c r="F352" s="209" t="s">
        <v>522</v>
      </c>
      <c r="G352" s="210" t="s">
        <v>518</v>
      </c>
      <c r="H352" s="211">
        <v>1</v>
      </c>
      <c r="I352" s="212"/>
      <c r="J352" s="213">
        <f>ROUND(I352*H352,2)</f>
        <v>0</v>
      </c>
      <c r="K352" s="209" t="s">
        <v>19</v>
      </c>
      <c r="L352" s="47"/>
      <c r="M352" s="214" t="s">
        <v>19</v>
      </c>
      <c r="N352" s="215" t="s">
        <v>46</v>
      </c>
      <c r="O352" s="87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90</v>
      </c>
      <c r="AT352" s="218" t="s">
        <v>151</v>
      </c>
      <c r="AU352" s="218" t="s">
        <v>84</v>
      </c>
      <c r="AY352" s="20" t="s">
        <v>149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80</v>
      </c>
      <c r="BK352" s="219">
        <f>ROUND(I352*H352,2)</f>
        <v>0</v>
      </c>
      <c r="BL352" s="20" t="s">
        <v>90</v>
      </c>
      <c r="BM352" s="218" t="s">
        <v>523</v>
      </c>
    </row>
    <row r="353" s="2" customFormat="1">
      <c r="A353" s="41"/>
      <c r="B353" s="42"/>
      <c r="C353" s="43"/>
      <c r="D353" s="220" t="s">
        <v>157</v>
      </c>
      <c r="E353" s="43"/>
      <c r="F353" s="221" t="s">
        <v>522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157</v>
      </c>
      <c r="AU353" s="20" t="s">
        <v>84</v>
      </c>
    </row>
    <row r="354" s="12" customFormat="1" ht="22.8" customHeight="1">
      <c r="A354" s="12"/>
      <c r="B354" s="191"/>
      <c r="C354" s="192"/>
      <c r="D354" s="193" t="s">
        <v>74</v>
      </c>
      <c r="E354" s="205" t="s">
        <v>90</v>
      </c>
      <c r="F354" s="205" t="s">
        <v>524</v>
      </c>
      <c r="G354" s="192"/>
      <c r="H354" s="192"/>
      <c r="I354" s="195"/>
      <c r="J354" s="206">
        <f>BK354</f>
        <v>0</v>
      </c>
      <c r="K354" s="192"/>
      <c r="L354" s="197"/>
      <c r="M354" s="198"/>
      <c r="N354" s="199"/>
      <c r="O354" s="199"/>
      <c r="P354" s="200">
        <f>SUM(P355:P411)</f>
        <v>0</v>
      </c>
      <c r="Q354" s="199"/>
      <c r="R354" s="200">
        <f>SUM(R355:R411)</f>
        <v>18.606430209999996</v>
      </c>
      <c r="S354" s="199"/>
      <c r="T354" s="201">
        <f>SUM(T355:T411)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2" t="s">
        <v>80</v>
      </c>
      <c r="AT354" s="203" t="s">
        <v>74</v>
      </c>
      <c r="AU354" s="203" t="s">
        <v>80</v>
      </c>
      <c r="AY354" s="202" t="s">
        <v>149</v>
      </c>
      <c r="BK354" s="204">
        <f>SUM(BK355:BK411)</f>
        <v>0</v>
      </c>
    </row>
    <row r="355" s="2" customFormat="1" ht="16.5" customHeight="1">
      <c r="A355" s="41"/>
      <c r="B355" s="42"/>
      <c r="C355" s="207" t="s">
        <v>525</v>
      </c>
      <c r="D355" s="207" t="s">
        <v>151</v>
      </c>
      <c r="E355" s="208" t="s">
        <v>526</v>
      </c>
      <c r="F355" s="209" t="s">
        <v>527</v>
      </c>
      <c r="G355" s="210" t="s">
        <v>201</v>
      </c>
      <c r="H355" s="211">
        <v>1.238</v>
      </c>
      <c r="I355" s="212"/>
      <c r="J355" s="213">
        <f>ROUND(I355*H355,2)</f>
        <v>0</v>
      </c>
      <c r="K355" s="209" t="s">
        <v>155</v>
      </c>
      <c r="L355" s="47"/>
      <c r="M355" s="214" t="s">
        <v>19</v>
      </c>
      <c r="N355" s="215" t="s">
        <v>46</v>
      </c>
      <c r="O355" s="87"/>
      <c r="P355" s="216">
        <f>O355*H355</f>
        <v>0</v>
      </c>
      <c r="Q355" s="216">
        <v>2.5020099999999998</v>
      </c>
      <c r="R355" s="216">
        <f>Q355*H355</f>
        <v>3.0974883799999997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90</v>
      </c>
      <c r="AT355" s="218" t="s">
        <v>151</v>
      </c>
      <c r="AU355" s="218" t="s">
        <v>84</v>
      </c>
      <c r="AY355" s="20" t="s">
        <v>149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80</v>
      </c>
      <c r="BK355" s="219">
        <f>ROUND(I355*H355,2)</f>
        <v>0</v>
      </c>
      <c r="BL355" s="20" t="s">
        <v>90</v>
      </c>
      <c r="BM355" s="218" t="s">
        <v>528</v>
      </c>
    </row>
    <row r="356" s="2" customFormat="1">
      <c r="A356" s="41"/>
      <c r="B356" s="42"/>
      <c r="C356" s="43"/>
      <c r="D356" s="220" t="s">
        <v>157</v>
      </c>
      <c r="E356" s="43"/>
      <c r="F356" s="221" t="s">
        <v>529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157</v>
      </c>
      <c r="AU356" s="20" t="s">
        <v>84</v>
      </c>
    </row>
    <row r="357" s="2" customFormat="1">
      <c r="A357" s="41"/>
      <c r="B357" s="42"/>
      <c r="C357" s="43"/>
      <c r="D357" s="225" t="s">
        <v>159</v>
      </c>
      <c r="E357" s="43"/>
      <c r="F357" s="226" t="s">
        <v>530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159</v>
      </c>
      <c r="AU357" s="20" t="s">
        <v>84</v>
      </c>
    </row>
    <row r="358" s="2" customFormat="1">
      <c r="A358" s="41"/>
      <c r="B358" s="42"/>
      <c r="C358" s="43"/>
      <c r="D358" s="220" t="s">
        <v>531</v>
      </c>
      <c r="E358" s="43"/>
      <c r="F358" s="280" t="s">
        <v>532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531</v>
      </c>
      <c r="AU358" s="20" t="s">
        <v>84</v>
      </c>
    </row>
    <row r="359" s="14" customFormat="1">
      <c r="A359" s="14"/>
      <c r="B359" s="237"/>
      <c r="C359" s="238"/>
      <c r="D359" s="220" t="s">
        <v>183</v>
      </c>
      <c r="E359" s="239" t="s">
        <v>19</v>
      </c>
      <c r="F359" s="240" t="s">
        <v>533</v>
      </c>
      <c r="G359" s="238"/>
      <c r="H359" s="241">
        <v>1.238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84</v>
      </c>
      <c r="AV359" s="14" t="s">
        <v>84</v>
      </c>
      <c r="AW359" s="14" t="s">
        <v>36</v>
      </c>
      <c r="AX359" s="14" t="s">
        <v>80</v>
      </c>
      <c r="AY359" s="247" t="s">
        <v>149</v>
      </c>
    </row>
    <row r="360" s="2" customFormat="1" ht="24.15" customHeight="1">
      <c r="A360" s="41"/>
      <c r="B360" s="42"/>
      <c r="C360" s="207" t="s">
        <v>534</v>
      </c>
      <c r="D360" s="207" t="s">
        <v>151</v>
      </c>
      <c r="E360" s="208" t="s">
        <v>535</v>
      </c>
      <c r="F360" s="209" t="s">
        <v>536</v>
      </c>
      <c r="G360" s="210" t="s">
        <v>179</v>
      </c>
      <c r="H360" s="211">
        <v>20.640000000000001</v>
      </c>
      <c r="I360" s="212"/>
      <c r="J360" s="213">
        <f>ROUND(I360*H360,2)</f>
        <v>0</v>
      </c>
      <c r="K360" s="209" t="s">
        <v>155</v>
      </c>
      <c r="L360" s="47"/>
      <c r="M360" s="214" t="s">
        <v>19</v>
      </c>
      <c r="N360" s="215" t="s">
        <v>46</v>
      </c>
      <c r="O360" s="87"/>
      <c r="P360" s="216">
        <f>O360*H360</f>
        <v>0</v>
      </c>
      <c r="Q360" s="216">
        <v>0.00080999999999999996</v>
      </c>
      <c r="R360" s="216">
        <f>Q360*H360</f>
        <v>0.016718399999999998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90</v>
      </c>
      <c r="AT360" s="218" t="s">
        <v>151</v>
      </c>
      <c r="AU360" s="218" t="s">
        <v>84</v>
      </c>
      <c r="AY360" s="20" t="s">
        <v>149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80</v>
      </c>
      <c r="BK360" s="219">
        <f>ROUND(I360*H360,2)</f>
        <v>0</v>
      </c>
      <c r="BL360" s="20" t="s">
        <v>90</v>
      </c>
      <c r="BM360" s="218" t="s">
        <v>537</v>
      </c>
    </row>
    <row r="361" s="2" customFormat="1">
      <c r="A361" s="41"/>
      <c r="B361" s="42"/>
      <c r="C361" s="43"/>
      <c r="D361" s="220" t="s">
        <v>157</v>
      </c>
      <c r="E361" s="43"/>
      <c r="F361" s="221" t="s">
        <v>538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157</v>
      </c>
      <c r="AU361" s="20" t="s">
        <v>84</v>
      </c>
    </row>
    <row r="362" s="2" customFormat="1">
      <c r="A362" s="41"/>
      <c r="B362" s="42"/>
      <c r="C362" s="43"/>
      <c r="D362" s="225" t="s">
        <v>159</v>
      </c>
      <c r="E362" s="43"/>
      <c r="F362" s="226" t="s">
        <v>539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159</v>
      </c>
      <c r="AU362" s="20" t="s">
        <v>84</v>
      </c>
    </row>
    <row r="363" s="14" customFormat="1">
      <c r="A363" s="14"/>
      <c r="B363" s="237"/>
      <c r="C363" s="238"/>
      <c r="D363" s="220" t="s">
        <v>183</v>
      </c>
      <c r="E363" s="239" t="s">
        <v>19</v>
      </c>
      <c r="F363" s="240" t="s">
        <v>540</v>
      </c>
      <c r="G363" s="238"/>
      <c r="H363" s="241">
        <v>20.640000000000001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84</v>
      </c>
      <c r="AV363" s="14" t="s">
        <v>84</v>
      </c>
      <c r="AW363" s="14" t="s">
        <v>36</v>
      </c>
      <c r="AX363" s="14" t="s">
        <v>80</v>
      </c>
      <c r="AY363" s="247" t="s">
        <v>149</v>
      </c>
    </row>
    <row r="364" s="2" customFormat="1" ht="24.15" customHeight="1">
      <c r="A364" s="41"/>
      <c r="B364" s="42"/>
      <c r="C364" s="207" t="s">
        <v>541</v>
      </c>
      <c r="D364" s="207" t="s">
        <v>151</v>
      </c>
      <c r="E364" s="208" t="s">
        <v>542</v>
      </c>
      <c r="F364" s="209" t="s">
        <v>543</v>
      </c>
      <c r="G364" s="210" t="s">
        <v>179</v>
      </c>
      <c r="H364" s="211">
        <v>20.640000000000001</v>
      </c>
      <c r="I364" s="212"/>
      <c r="J364" s="213">
        <f>ROUND(I364*H364,2)</f>
        <v>0</v>
      </c>
      <c r="K364" s="209" t="s">
        <v>155</v>
      </c>
      <c r="L364" s="47"/>
      <c r="M364" s="214" t="s">
        <v>19</v>
      </c>
      <c r="N364" s="215" t="s">
        <v>46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90</v>
      </c>
      <c r="AT364" s="218" t="s">
        <v>151</v>
      </c>
      <c r="AU364" s="218" t="s">
        <v>84</v>
      </c>
      <c r="AY364" s="20" t="s">
        <v>149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80</v>
      </c>
      <c r="BK364" s="219">
        <f>ROUND(I364*H364,2)</f>
        <v>0</v>
      </c>
      <c r="BL364" s="20" t="s">
        <v>90</v>
      </c>
      <c r="BM364" s="218" t="s">
        <v>544</v>
      </c>
    </row>
    <row r="365" s="2" customFormat="1">
      <c r="A365" s="41"/>
      <c r="B365" s="42"/>
      <c r="C365" s="43"/>
      <c r="D365" s="220" t="s">
        <v>157</v>
      </c>
      <c r="E365" s="43"/>
      <c r="F365" s="221" t="s">
        <v>545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157</v>
      </c>
      <c r="AU365" s="20" t="s">
        <v>84</v>
      </c>
    </row>
    <row r="366" s="2" customFormat="1">
      <c r="A366" s="41"/>
      <c r="B366" s="42"/>
      <c r="C366" s="43"/>
      <c r="D366" s="225" t="s">
        <v>159</v>
      </c>
      <c r="E366" s="43"/>
      <c r="F366" s="226" t="s">
        <v>546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159</v>
      </c>
      <c r="AU366" s="20" t="s">
        <v>84</v>
      </c>
    </row>
    <row r="367" s="2" customFormat="1" ht="16.5" customHeight="1">
      <c r="A367" s="41"/>
      <c r="B367" s="42"/>
      <c r="C367" s="207" t="s">
        <v>547</v>
      </c>
      <c r="D367" s="207" t="s">
        <v>151</v>
      </c>
      <c r="E367" s="208" t="s">
        <v>548</v>
      </c>
      <c r="F367" s="209" t="s">
        <v>549</v>
      </c>
      <c r="G367" s="210" t="s">
        <v>347</v>
      </c>
      <c r="H367" s="211">
        <v>0.11</v>
      </c>
      <c r="I367" s="212"/>
      <c r="J367" s="213">
        <f>ROUND(I367*H367,2)</f>
        <v>0</v>
      </c>
      <c r="K367" s="209" t="s">
        <v>155</v>
      </c>
      <c r="L367" s="47"/>
      <c r="M367" s="214" t="s">
        <v>19</v>
      </c>
      <c r="N367" s="215" t="s">
        <v>46</v>
      </c>
      <c r="O367" s="87"/>
      <c r="P367" s="216">
        <f>O367*H367</f>
        <v>0</v>
      </c>
      <c r="Q367" s="216">
        <v>1.06277</v>
      </c>
      <c r="R367" s="216">
        <f>Q367*H367</f>
        <v>0.1169047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90</v>
      </c>
      <c r="AT367" s="218" t="s">
        <v>151</v>
      </c>
      <c r="AU367" s="218" t="s">
        <v>84</v>
      </c>
      <c r="AY367" s="20" t="s">
        <v>149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80</v>
      </c>
      <c r="BK367" s="219">
        <f>ROUND(I367*H367,2)</f>
        <v>0</v>
      </c>
      <c r="BL367" s="20" t="s">
        <v>90</v>
      </c>
      <c r="BM367" s="218" t="s">
        <v>550</v>
      </c>
    </row>
    <row r="368" s="2" customFormat="1">
      <c r="A368" s="41"/>
      <c r="B368" s="42"/>
      <c r="C368" s="43"/>
      <c r="D368" s="220" t="s">
        <v>157</v>
      </c>
      <c r="E368" s="43"/>
      <c r="F368" s="221" t="s">
        <v>551</v>
      </c>
      <c r="G368" s="43"/>
      <c r="H368" s="43"/>
      <c r="I368" s="222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157</v>
      </c>
      <c r="AU368" s="20" t="s">
        <v>84</v>
      </c>
    </row>
    <row r="369" s="2" customFormat="1">
      <c r="A369" s="41"/>
      <c r="B369" s="42"/>
      <c r="C369" s="43"/>
      <c r="D369" s="225" t="s">
        <v>159</v>
      </c>
      <c r="E369" s="43"/>
      <c r="F369" s="226" t="s">
        <v>552</v>
      </c>
      <c r="G369" s="43"/>
      <c r="H369" s="43"/>
      <c r="I369" s="222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159</v>
      </c>
      <c r="AU369" s="20" t="s">
        <v>84</v>
      </c>
    </row>
    <row r="370" s="13" customFormat="1">
      <c r="A370" s="13"/>
      <c r="B370" s="227"/>
      <c r="C370" s="228"/>
      <c r="D370" s="220" t="s">
        <v>183</v>
      </c>
      <c r="E370" s="229" t="s">
        <v>19</v>
      </c>
      <c r="F370" s="230" t="s">
        <v>553</v>
      </c>
      <c r="G370" s="228"/>
      <c r="H370" s="229" t="s">
        <v>19</v>
      </c>
      <c r="I370" s="231"/>
      <c r="J370" s="228"/>
      <c r="K370" s="228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183</v>
      </c>
      <c r="AU370" s="236" t="s">
        <v>84</v>
      </c>
      <c r="AV370" s="13" t="s">
        <v>80</v>
      </c>
      <c r="AW370" s="13" t="s">
        <v>36</v>
      </c>
      <c r="AX370" s="13" t="s">
        <v>75</v>
      </c>
      <c r="AY370" s="236" t="s">
        <v>149</v>
      </c>
    </row>
    <row r="371" s="14" customFormat="1">
      <c r="A371" s="14"/>
      <c r="B371" s="237"/>
      <c r="C371" s="238"/>
      <c r="D371" s="220" t="s">
        <v>183</v>
      </c>
      <c r="E371" s="239" t="s">
        <v>19</v>
      </c>
      <c r="F371" s="240" t="s">
        <v>554</v>
      </c>
      <c r="G371" s="238"/>
      <c r="H371" s="241">
        <v>0.11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183</v>
      </c>
      <c r="AU371" s="247" t="s">
        <v>84</v>
      </c>
      <c r="AV371" s="14" t="s">
        <v>84</v>
      </c>
      <c r="AW371" s="14" t="s">
        <v>36</v>
      </c>
      <c r="AX371" s="14" t="s">
        <v>80</v>
      </c>
      <c r="AY371" s="247" t="s">
        <v>149</v>
      </c>
    </row>
    <row r="372" s="2" customFormat="1" ht="21.75" customHeight="1">
      <c r="A372" s="41"/>
      <c r="B372" s="42"/>
      <c r="C372" s="207" t="s">
        <v>555</v>
      </c>
      <c r="D372" s="207" t="s">
        <v>151</v>
      </c>
      <c r="E372" s="208" t="s">
        <v>556</v>
      </c>
      <c r="F372" s="209" t="s">
        <v>557</v>
      </c>
      <c r="G372" s="210" t="s">
        <v>201</v>
      </c>
      <c r="H372" s="211">
        <v>3.9790000000000001</v>
      </c>
      <c r="I372" s="212"/>
      <c r="J372" s="213">
        <f>ROUND(I372*H372,2)</f>
        <v>0</v>
      </c>
      <c r="K372" s="209" t="s">
        <v>155</v>
      </c>
      <c r="L372" s="47"/>
      <c r="M372" s="214" t="s">
        <v>19</v>
      </c>
      <c r="N372" s="215" t="s">
        <v>46</v>
      </c>
      <c r="O372" s="87"/>
      <c r="P372" s="216">
        <f>O372*H372</f>
        <v>0</v>
      </c>
      <c r="Q372" s="216">
        <v>2.5019499999999999</v>
      </c>
      <c r="R372" s="216">
        <f>Q372*H372</f>
        <v>9.9552590500000004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90</v>
      </c>
      <c r="AT372" s="218" t="s">
        <v>151</v>
      </c>
      <c r="AU372" s="218" t="s">
        <v>84</v>
      </c>
      <c r="AY372" s="20" t="s">
        <v>149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80</v>
      </c>
      <c r="BK372" s="219">
        <f>ROUND(I372*H372,2)</f>
        <v>0</v>
      </c>
      <c r="BL372" s="20" t="s">
        <v>90</v>
      </c>
      <c r="BM372" s="218" t="s">
        <v>558</v>
      </c>
    </row>
    <row r="373" s="2" customFormat="1">
      <c r="A373" s="41"/>
      <c r="B373" s="42"/>
      <c r="C373" s="43"/>
      <c r="D373" s="220" t="s">
        <v>157</v>
      </c>
      <c r="E373" s="43"/>
      <c r="F373" s="221" t="s">
        <v>559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157</v>
      </c>
      <c r="AU373" s="20" t="s">
        <v>84</v>
      </c>
    </row>
    <row r="374" s="2" customFormat="1">
      <c r="A374" s="41"/>
      <c r="B374" s="42"/>
      <c r="C374" s="43"/>
      <c r="D374" s="225" t="s">
        <v>159</v>
      </c>
      <c r="E374" s="43"/>
      <c r="F374" s="226" t="s">
        <v>560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159</v>
      </c>
      <c r="AU374" s="20" t="s">
        <v>84</v>
      </c>
    </row>
    <row r="375" s="2" customFormat="1">
      <c r="A375" s="41"/>
      <c r="B375" s="42"/>
      <c r="C375" s="43"/>
      <c r="D375" s="220" t="s">
        <v>531</v>
      </c>
      <c r="E375" s="43"/>
      <c r="F375" s="280" t="s">
        <v>561</v>
      </c>
      <c r="G375" s="43"/>
      <c r="H375" s="43"/>
      <c r="I375" s="222"/>
      <c r="J375" s="43"/>
      <c r="K375" s="43"/>
      <c r="L375" s="47"/>
      <c r="M375" s="223"/>
      <c r="N375" s="22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531</v>
      </c>
      <c r="AU375" s="20" t="s">
        <v>84</v>
      </c>
    </row>
    <row r="376" s="14" customFormat="1">
      <c r="A376" s="14"/>
      <c r="B376" s="237"/>
      <c r="C376" s="238"/>
      <c r="D376" s="220" t="s">
        <v>183</v>
      </c>
      <c r="E376" s="239" t="s">
        <v>19</v>
      </c>
      <c r="F376" s="240" t="s">
        <v>562</v>
      </c>
      <c r="G376" s="238"/>
      <c r="H376" s="241">
        <v>3.9790000000000001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84</v>
      </c>
      <c r="AV376" s="14" t="s">
        <v>84</v>
      </c>
      <c r="AW376" s="14" t="s">
        <v>36</v>
      </c>
      <c r="AX376" s="14" t="s">
        <v>80</v>
      </c>
      <c r="AY376" s="247" t="s">
        <v>149</v>
      </c>
    </row>
    <row r="377" s="2" customFormat="1" ht="24.15" customHeight="1">
      <c r="A377" s="41"/>
      <c r="B377" s="42"/>
      <c r="C377" s="207" t="s">
        <v>563</v>
      </c>
      <c r="D377" s="207" t="s">
        <v>151</v>
      </c>
      <c r="E377" s="208" t="s">
        <v>564</v>
      </c>
      <c r="F377" s="209" t="s">
        <v>565</v>
      </c>
      <c r="G377" s="210" t="s">
        <v>347</v>
      </c>
      <c r="H377" s="211">
        <v>0.053999999999999999</v>
      </c>
      <c r="I377" s="212"/>
      <c r="J377" s="213">
        <f>ROUND(I377*H377,2)</f>
        <v>0</v>
      </c>
      <c r="K377" s="209" t="s">
        <v>155</v>
      </c>
      <c r="L377" s="47"/>
      <c r="M377" s="214" t="s">
        <v>19</v>
      </c>
      <c r="N377" s="215" t="s">
        <v>46</v>
      </c>
      <c r="O377" s="87"/>
      <c r="P377" s="216">
        <f>O377*H377</f>
        <v>0</v>
      </c>
      <c r="Q377" s="216">
        <v>1.0492699999999999</v>
      </c>
      <c r="R377" s="216">
        <f>Q377*H377</f>
        <v>0.056660579999999995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90</v>
      </c>
      <c r="AT377" s="218" t="s">
        <v>151</v>
      </c>
      <c r="AU377" s="218" t="s">
        <v>84</v>
      </c>
      <c r="AY377" s="20" t="s">
        <v>149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80</v>
      </c>
      <c r="BK377" s="219">
        <f>ROUND(I377*H377,2)</f>
        <v>0</v>
      </c>
      <c r="BL377" s="20" t="s">
        <v>90</v>
      </c>
      <c r="BM377" s="218" t="s">
        <v>566</v>
      </c>
    </row>
    <row r="378" s="2" customFormat="1">
      <c r="A378" s="41"/>
      <c r="B378" s="42"/>
      <c r="C378" s="43"/>
      <c r="D378" s="220" t="s">
        <v>157</v>
      </c>
      <c r="E378" s="43"/>
      <c r="F378" s="221" t="s">
        <v>567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157</v>
      </c>
      <c r="AU378" s="20" t="s">
        <v>84</v>
      </c>
    </row>
    <row r="379" s="2" customFormat="1">
      <c r="A379" s="41"/>
      <c r="B379" s="42"/>
      <c r="C379" s="43"/>
      <c r="D379" s="225" t="s">
        <v>159</v>
      </c>
      <c r="E379" s="43"/>
      <c r="F379" s="226" t="s">
        <v>568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159</v>
      </c>
      <c r="AU379" s="20" t="s">
        <v>84</v>
      </c>
    </row>
    <row r="380" s="2" customFormat="1">
      <c r="A380" s="41"/>
      <c r="B380" s="42"/>
      <c r="C380" s="43"/>
      <c r="D380" s="220" t="s">
        <v>531</v>
      </c>
      <c r="E380" s="43"/>
      <c r="F380" s="280" t="s">
        <v>569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531</v>
      </c>
      <c r="AU380" s="20" t="s">
        <v>84</v>
      </c>
    </row>
    <row r="381" s="14" customFormat="1">
      <c r="A381" s="14"/>
      <c r="B381" s="237"/>
      <c r="C381" s="238"/>
      <c r="D381" s="220" t="s">
        <v>183</v>
      </c>
      <c r="E381" s="239" t="s">
        <v>19</v>
      </c>
      <c r="F381" s="240" t="s">
        <v>570</v>
      </c>
      <c r="G381" s="238"/>
      <c r="H381" s="241">
        <v>0.053999999999999999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84</v>
      </c>
      <c r="AV381" s="14" t="s">
        <v>84</v>
      </c>
      <c r="AW381" s="14" t="s">
        <v>36</v>
      </c>
      <c r="AX381" s="14" t="s">
        <v>80</v>
      </c>
      <c r="AY381" s="247" t="s">
        <v>149</v>
      </c>
    </row>
    <row r="382" s="2" customFormat="1" ht="24.15" customHeight="1">
      <c r="A382" s="41"/>
      <c r="B382" s="42"/>
      <c r="C382" s="207" t="s">
        <v>571</v>
      </c>
      <c r="D382" s="207" t="s">
        <v>151</v>
      </c>
      <c r="E382" s="208" t="s">
        <v>572</v>
      </c>
      <c r="F382" s="209" t="s">
        <v>573</v>
      </c>
      <c r="G382" s="210" t="s">
        <v>347</v>
      </c>
      <c r="H382" s="211">
        <v>0.085999999999999993</v>
      </c>
      <c r="I382" s="212"/>
      <c r="J382" s="213">
        <f>ROUND(I382*H382,2)</f>
        <v>0</v>
      </c>
      <c r="K382" s="209" t="s">
        <v>155</v>
      </c>
      <c r="L382" s="47"/>
      <c r="M382" s="214" t="s">
        <v>19</v>
      </c>
      <c r="N382" s="215" t="s">
        <v>46</v>
      </c>
      <c r="O382" s="87"/>
      <c r="P382" s="216">
        <f>O382*H382</f>
        <v>0</v>
      </c>
      <c r="Q382" s="216">
        <v>1.06277</v>
      </c>
      <c r="R382" s="216">
        <f>Q382*H382</f>
        <v>0.091398219999999988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90</v>
      </c>
      <c r="AT382" s="218" t="s">
        <v>151</v>
      </c>
      <c r="AU382" s="218" t="s">
        <v>84</v>
      </c>
      <c r="AY382" s="20" t="s">
        <v>149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80</v>
      </c>
      <c r="BK382" s="219">
        <f>ROUND(I382*H382,2)</f>
        <v>0</v>
      </c>
      <c r="BL382" s="20" t="s">
        <v>90</v>
      </c>
      <c r="BM382" s="218" t="s">
        <v>574</v>
      </c>
    </row>
    <row r="383" s="2" customFormat="1">
      <c r="A383" s="41"/>
      <c r="B383" s="42"/>
      <c r="C383" s="43"/>
      <c r="D383" s="220" t="s">
        <v>157</v>
      </c>
      <c r="E383" s="43"/>
      <c r="F383" s="221" t="s">
        <v>575</v>
      </c>
      <c r="G383" s="43"/>
      <c r="H383" s="43"/>
      <c r="I383" s="222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157</v>
      </c>
      <c r="AU383" s="20" t="s">
        <v>84</v>
      </c>
    </row>
    <row r="384" s="2" customFormat="1">
      <c r="A384" s="41"/>
      <c r="B384" s="42"/>
      <c r="C384" s="43"/>
      <c r="D384" s="225" t="s">
        <v>159</v>
      </c>
      <c r="E384" s="43"/>
      <c r="F384" s="226" t="s">
        <v>576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159</v>
      </c>
      <c r="AU384" s="20" t="s">
        <v>84</v>
      </c>
    </row>
    <row r="385" s="13" customFormat="1">
      <c r="A385" s="13"/>
      <c r="B385" s="227"/>
      <c r="C385" s="228"/>
      <c r="D385" s="220" t="s">
        <v>183</v>
      </c>
      <c r="E385" s="229" t="s">
        <v>19</v>
      </c>
      <c r="F385" s="230" t="s">
        <v>577</v>
      </c>
      <c r="G385" s="228"/>
      <c r="H385" s="229" t="s">
        <v>19</v>
      </c>
      <c r="I385" s="231"/>
      <c r="J385" s="228"/>
      <c r="K385" s="228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183</v>
      </c>
      <c r="AU385" s="236" t="s">
        <v>84</v>
      </c>
      <c r="AV385" s="13" t="s">
        <v>80</v>
      </c>
      <c r="AW385" s="13" t="s">
        <v>36</v>
      </c>
      <c r="AX385" s="13" t="s">
        <v>75</v>
      </c>
      <c r="AY385" s="236" t="s">
        <v>149</v>
      </c>
    </row>
    <row r="386" s="14" customFormat="1">
      <c r="A386" s="14"/>
      <c r="B386" s="237"/>
      <c r="C386" s="238"/>
      <c r="D386" s="220" t="s">
        <v>183</v>
      </c>
      <c r="E386" s="239" t="s">
        <v>19</v>
      </c>
      <c r="F386" s="240" t="s">
        <v>578</v>
      </c>
      <c r="G386" s="238"/>
      <c r="H386" s="241">
        <v>0.085999999999999993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183</v>
      </c>
      <c r="AU386" s="247" t="s">
        <v>84</v>
      </c>
      <c r="AV386" s="14" t="s">
        <v>84</v>
      </c>
      <c r="AW386" s="14" t="s">
        <v>36</v>
      </c>
      <c r="AX386" s="14" t="s">
        <v>80</v>
      </c>
      <c r="AY386" s="247" t="s">
        <v>149</v>
      </c>
    </row>
    <row r="387" s="2" customFormat="1" ht="24.15" customHeight="1">
      <c r="A387" s="41"/>
      <c r="B387" s="42"/>
      <c r="C387" s="207" t="s">
        <v>579</v>
      </c>
      <c r="D387" s="207" t="s">
        <v>151</v>
      </c>
      <c r="E387" s="208" t="s">
        <v>580</v>
      </c>
      <c r="F387" s="209" t="s">
        <v>581</v>
      </c>
      <c r="G387" s="210" t="s">
        <v>179</v>
      </c>
      <c r="H387" s="211">
        <v>5.8399999999999999</v>
      </c>
      <c r="I387" s="212"/>
      <c r="J387" s="213">
        <f>ROUND(I387*H387,2)</f>
        <v>0</v>
      </c>
      <c r="K387" s="209" t="s">
        <v>155</v>
      </c>
      <c r="L387" s="47"/>
      <c r="M387" s="214" t="s">
        <v>19</v>
      </c>
      <c r="N387" s="215" t="s">
        <v>46</v>
      </c>
      <c r="O387" s="87"/>
      <c r="P387" s="216">
        <f>O387*H387</f>
        <v>0</v>
      </c>
      <c r="Q387" s="216">
        <v>0.012959999999999999</v>
      </c>
      <c r="R387" s="216">
        <f>Q387*H387</f>
        <v>0.075686400000000001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90</v>
      </c>
      <c r="AT387" s="218" t="s">
        <v>151</v>
      </c>
      <c r="AU387" s="218" t="s">
        <v>84</v>
      </c>
      <c r="AY387" s="20" t="s">
        <v>149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80</v>
      </c>
      <c r="BK387" s="219">
        <f>ROUND(I387*H387,2)</f>
        <v>0</v>
      </c>
      <c r="BL387" s="20" t="s">
        <v>90</v>
      </c>
      <c r="BM387" s="218" t="s">
        <v>582</v>
      </c>
    </row>
    <row r="388" s="2" customFormat="1">
      <c r="A388" s="41"/>
      <c r="B388" s="42"/>
      <c r="C388" s="43"/>
      <c r="D388" s="220" t="s">
        <v>157</v>
      </c>
      <c r="E388" s="43"/>
      <c r="F388" s="221" t="s">
        <v>583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157</v>
      </c>
      <c r="AU388" s="20" t="s">
        <v>84</v>
      </c>
    </row>
    <row r="389" s="2" customFormat="1">
      <c r="A389" s="41"/>
      <c r="B389" s="42"/>
      <c r="C389" s="43"/>
      <c r="D389" s="225" t="s">
        <v>159</v>
      </c>
      <c r="E389" s="43"/>
      <c r="F389" s="226" t="s">
        <v>584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159</v>
      </c>
      <c r="AU389" s="20" t="s">
        <v>84</v>
      </c>
    </row>
    <row r="390" s="14" customFormat="1">
      <c r="A390" s="14"/>
      <c r="B390" s="237"/>
      <c r="C390" s="238"/>
      <c r="D390" s="220" t="s">
        <v>183</v>
      </c>
      <c r="E390" s="239" t="s">
        <v>19</v>
      </c>
      <c r="F390" s="240" t="s">
        <v>585</v>
      </c>
      <c r="G390" s="238"/>
      <c r="H390" s="241">
        <v>5.8399999999999999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183</v>
      </c>
      <c r="AU390" s="247" t="s">
        <v>84</v>
      </c>
      <c r="AV390" s="14" t="s">
        <v>84</v>
      </c>
      <c r="AW390" s="14" t="s">
        <v>36</v>
      </c>
      <c r="AX390" s="14" t="s">
        <v>80</v>
      </c>
      <c r="AY390" s="247" t="s">
        <v>149</v>
      </c>
    </row>
    <row r="391" s="2" customFormat="1" ht="24.15" customHeight="1">
      <c r="A391" s="41"/>
      <c r="B391" s="42"/>
      <c r="C391" s="207" t="s">
        <v>586</v>
      </c>
      <c r="D391" s="207" t="s">
        <v>151</v>
      </c>
      <c r="E391" s="208" t="s">
        <v>587</v>
      </c>
      <c r="F391" s="209" t="s">
        <v>588</v>
      </c>
      <c r="G391" s="210" t="s">
        <v>179</v>
      </c>
      <c r="H391" s="211">
        <v>5.8399999999999999</v>
      </c>
      <c r="I391" s="212"/>
      <c r="J391" s="213">
        <f>ROUND(I391*H391,2)</f>
        <v>0</v>
      </c>
      <c r="K391" s="209" t="s">
        <v>155</v>
      </c>
      <c r="L391" s="47"/>
      <c r="M391" s="214" t="s">
        <v>19</v>
      </c>
      <c r="N391" s="215" t="s">
        <v>46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90</v>
      </c>
      <c r="AT391" s="218" t="s">
        <v>151</v>
      </c>
      <c r="AU391" s="218" t="s">
        <v>84</v>
      </c>
      <c r="AY391" s="20" t="s">
        <v>149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80</v>
      </c>
      <c r="BK391" s="219">
        <f>ROUND(I391*H391,2)</f>
        <v>0</v>
      </c>
      <c r="BL391" s="20" t="s">
        <v>90</v>
      </c>
      <c r="BM391" s="218" t="s">
        <v>589</v>
      </c>
    </row>
    <row r="392" s="2" customFormat="1">
      <c r="A392" s="41"/>
      <c r="B392" s="42"/>
      <c r="C392" s="43"/>
      <c r="D392" s="220" t="s">
        <v>157</v>
      </c>
      <c r="E392" s="43"/>
      <c r="F392" s="221" t="s">
        <v>590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157</v>
      </c>
      <c r="AU392" s="20" t="s">
        <v>84</v>
      </c>
    </row>
    <row r="393" s="2" customFormat="1">
      <c r="A393" s="41"/>
      <c r="B393" s="42"/>
      <c r="C393" s="43"/>
      <c r="D393" s="225" t="s">
        <v>159</v>
      </c>
      <c r="E393" s="43"/>
      <c r="F393" s="226" t="s">
        <v>591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159</v>
      </c>
      <c r="AU393" s="20" t="s">
        <v>84</v>
      </c>
    </row>
    <row r="394" s="2" customFormat="1" ht="21.75" customHeight="1">
      <c r="A394" s="41"/>
      <c r="B394" s="42"/>
      <c r="C394" s="207" t="s">
        <v>592</v>
      </c>
      <c r="D394" s="207" t="s">
        <v>151</v>
      </c>
      <c r="E394" s="208" t="s">
        <v>593</v>
      </c>
      <c r="F394" s="209" t="s">
        <v>594</v>
      </c>
      <c r="G394" s="210" t="s">
        <v>595</v>
      </c>
      <c r="H394" s="211">
        <v>29.199999999999999</v>
      </c>
      <c r="I394" s="212"/>
      <c r="J394" s="213">
        <f>ROUND(I394*H394,2)</f>
        <v>0</v>
      </c>
      <c r="K394" s="209" t="s">
        <v>155</v>
      </c>
      <c r="L394" s="47"/>
      <c r="M394" s="214" t="s">
        <v>19</v>
      </c>
      <c r="N394" s="215" t="s">
        <v>46</v>
      </c>
      <c r="O394" s="87"/>
      <c r="P394" s="216">
        <f>O394*H394</f>
        <v>0</v>
      </c>
      <c r="Q394" s="216">
        <v>0.03465</v>
      </c>
      <c r="R394" s="216">
        <f>Q394*H394</f>
        <v>1.0117799999999999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90</v>
      </c>
      <c r="AT394" s="218" t="s">
        <v>151</v>
      </c>
      <c r="AU394" s="218" t="s">
        <v>84</v>
      </c>
      <c r="AY394" s="20" t="s">
        <v>149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20" t="s">
        <v>80</v>
      </c>
      <c r="BK394" s="219">
        <f>ROUND(I394*H394,2)</f>
        <v>0</v>
      </c>
      <c r="BL394" s="20" t="s">
        <v>90</v>
      </c>
      <c r="BM394" s="218" t="s">
        <v>596</v>
      </c>
    </row>
    <row r="395" s="2" customFormat="1">
      <c r="A395" s="41"/>
      <c r="B395" s="42"/>
      <c r="C395" s="43"/>
      <c r="D395" s="220" t="s">
        <v>157</v>
      </c>
      <c r="E395" s="43"/>
      <c r="F395" s="221" t="s">
        <v>597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157</v>
      </c>
      <c r="AU395" s="20" t="s">
        <v>84</v>
      </c>
    </row>
    <row r="396" s="2" customFormat="1">
      <c r="A396" s="41"/>
      <c r="B396" s="42"/>
      <c r="C396" s="43"/>
      <c r="D396" s="225" t="s">
        <v>159</v>
      </c>
      <c r="E396" s="43"/>
      <c r="F396" s="226" t="s">
        <v>598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159</v>
      </c>
      <c r="AU396" s="20" t="s">
        <v>84</v>
      </c>
    </row>
    <row r="397" s="14" customFormat="1">
      <c r="A397" s="14"/>
      <c r="B397" s="237"/>
      <c r="C397" s="238"/>
      <c r="D397" s="220" t="s">
        <v>183</v>
      </c>
      <c r="E397" s="239" t="s">
        <v>19</v>
      </c>
      <c r="F397" s="240" t="s">
        <v>599</v>
      </c>
      <c r="G397" s="238"/>
      <c r="H397" s="241">
        <v>9.0999999999999996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183</v>
      </c>
      <c r="AU397" s="247" t="s">
        <v>84</v>
      </c>
      <c r="AV397" s="14" t="s">
        <v>84</v>
      </c>
      <c r="AW397" s="14" t="s">
        <v>36</v>
      </c>
      <c r="AX397" s="14" t="s">
        <v>75</v>
      </c>
      <c r="AY397" s="247" t="s">
        <v>149</v>
      </c>
    </row>
    <row r="398" s="14" customFormat="1">
      <c r="A398" s="14"/>
      <c r="B398" s="237"/>
      <c r="C398" s="238"/>
      <c r="D398" s="220" t="s">
        <v>183</v>
      </c>
      <c r="E398" s="239" t="s">
        <v>19</v>
      </c>
      <c r="F398" s="240" t="s">
        <v>600</v>
      </c>
      <c r="G398" s="238"/>
      <c r="H398" s="241">
        <v>7.9000000000000004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84</v>
      </c>
      <c r="AV398" s="14" t="s">
        <v>84</v>
      </c>
      <c r="AW398" s="14" t="s">
        <v>36</v>
      </c>
      <c r="AX398" s="14" t="s">
        <v>75</v>
      </c>
      <c r="AY398" s="247" t="s">
        <v>149</v>
      </c>
    </row>
    <row r="399" s="14" customFormat="1">
      <c r="A399" s="14"/>
      <c r="B399" s="237"/>
      <c r="C399" s="238"/>
      <c r="D399" s="220" t="s">
        <v>183</v>
      </c>
      <c r="E399" s="239" t="s">
        <v>19</v>
      </c>
      <c r="F399" s="240" t="s">
        <v>601</v>
      </c>
      <c r="G399" s="238"/>
      <c r="H399" s="241">
        <v>12.199999999999999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183</v>
      </c>
      <c r="AU399" s="247" t="s">
        <v>84</v>
      </c>
      <c r="AV399" s="14" t="s">
        <v>84</v>
      </c>
      <c r="AW399" s="14" t="s">
        <v>36</v>
      </c>
      <c r="AX399" s="14" t="s">
        <v>75</v>
      </c>
      <c r="AY399" s="247" t="s">
        <v>149</v>
      </c>
    </row>
    <row r="400" s="15" customFormat="1">
      <c r="A400" s="15"/>
      <c r="B400" s="248"/>
      <c r="C400" s="249"/>
      <c r="D400" s="220" t="s">
        <v>183</v>
      </c>
      <c r="E400" s="250" t="s">
        <v>19</v>
      </c>
      <c r="F400" s="251" t="s">
        <v>221</v>
      </c>
      <c r="G400" s="249"/>
      <c r="H400" s="252">
        <v>29.199999999999999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8" t="s">
        <v>183</v>
      </c>
      <c r="AU400" s="258" t="s">
        <v>84</v>
      </c>
      <c r="AV400" s="15" t="s">
        <v>90</v>
      </c>
      <c r="AW400" s="15" t="s">
        <v>36</v>
      </c>
      <c r="AX400" s="15" t="s">
        <v>80</v>
      </c>
      <c r="AY400" s="258" t="s">
        <v>149</v>
      </c>
    </row>
    <row r="401" s="2" customFormat="1" ht="24.15" customHeight="1">
      <c r="A401" s="41"/>
      <c r="B401" s="42"/>
      <c r="C401" s="270" t="s">
        <v>602</v>
      </c>
      <c r="D401" s="270" t="s">
        <v>395</v>
      </c>
      <c r="E401" s="271" t="s">
        <v>603</v>
      </c>
      <c r="F401" s="272" t="s">
        <v>604</v>
      </c>
      <c r="G401" s="273" t="s">
        <v>154</v>
      </c>
      <c r="H401" s="274">
        <v>107.066</v>
      </c>
      <c r="I401" s="275"/>
      <c r="J401" s="276">
        <f>ROUND(I401*H401,2)</f>
        <v>0</v>
      </c>
      <c r="K401" s="272" t="s">
        <v>155</v>
      </c>
      <c r="L401" s="277"/>
      <c r="M401" s="278" t="s">
        <v>19</v>
      </c>
      <c r="N401" s="279" t="s">
        <v>46</v>
      </c>
      <c r="O401" s="87"/>
      <c r="P401" s="216">
        <f>O401*H401</f>
        <v>0</v>
      </c>
      <c r="Q401" s="216">
        <v>0.021000000000000001</v>
      </c>
      <c r="R401" s="216">
        <f>Q401*H401</f>
        <v>2.248386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198</v>
      </c>
      <c r="AT401" s="218" t="s">
        <v>395</v>
      </c>
      <c r="AU401" s="218" t="s">
        <v>84</v>
      </c>
      <c r="AY401" s="20" t="s">
        <v>149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80</v>
      </c>
      <c r="BK401" s="219">
        <f>ROUND(I401*H401,2)</f>
        <v>0</v>
      </c>
      <c r="BL401" s="20" t="s">
        <v>90</v>
      </c>
      <c r="BM401" s="218" t="s">
        <v>605</v>
      </c>
    </row>
    <row r="402" s="2" customFormat="1">
      <c r="A402" s="41"/>
      <c r="B402" s="42"/>
      <c r="C402" s="43"/>
      <c r="D402" s="220" t="s">
        <v>157</v>
      </c>
      <c r="E402" s="43"/>
      <c r="F402" s="221" t="s">
        <v>604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157</v>
      </c>
      <c r="AU402" s="20" t="s">
        <v>84</v>
      </c>
    </row>
    <row r="403" s="14" customFormat="1">
      <c r="A403" s="14"/>
      <c r="B403" s="237"/>
      <c r="C403" s="238"/>
      <c r="D403" s="220" t="s">
        <v>183</v>
      </c>
      <c r="E403" s="239" t="s">
        <v>19</v>
      </c>
      <c r="F403" s="240" t="s">
        <v>606</v>
      </c>
      <c r="G403" s="238"/>
      <c r="H403" s="241">
        <v>97.332999999999998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84</v>
      </c>
      <c r="AV403" s="14" t="s">
        <v>84</v>
      </c>
      <c r="AW403" s="14" t="s">
        <v>36</v>
      </c>
      <c r="AX403" s="14" t="s">
        <v>80</v>
      </c>
      <c r="AY403" s="247" t="s">
        <v>149</v>
      </c>
    </row>
    <row r="404" s="14" customFormat="1">
      <c r="A404" s="14"/>
      <c r="B404" s="237"/>
      <c r="C404" s="238"/>
      <c r="D404" s="220" t="s">
        <v>183</v>
      </c>
      <c r="E404" s="238"/>
      <c r="F404" s="240" t="s">
        <v>607</v>
      </c>
      <c r="G404" s="238"/>
      <c r="H404" s="241">
        <v>107.066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183</v>
      </c>
      <c r="AU404" s="247" t="s">
        <v>84</v>
      </c>
      <c r="AV404" s="14" t="s">
        <v>84</v>
      </c>
      <c r="AW404" s="14" t="s">
        <v>4</v>
      </c>
      <c r="AX404" s="14" t="s">
        <v>80</v>
      </c>
      <c r="AY404" s="247" t="s">
        <v>149</v>
      </c>
    </row>
    <row r="405" s="2" customFormat="1" ht="16.5" customHeight="1">
      <c r="A405" s="41"/>
      <c r="B405" s="42"/>
      <c r="C405" s="207" t="s">
        <v>608</v>
      </c>
      <c r="D405" s="207" t="s">
        <v>151</v>
      </c>
      <c r="E405" s="208" t="s">
        <v>609</v>
      </c>
      <c r="F405" s="209" t="s">
        <v>610</v>
      </c>
      <c r="G405" s="210" t="s">
        <v>201</v>
      </c>
      <c r="H405" s="211">
        <v>1.024</v>
      </c>
      <c r="I405" s="212"/>
      <c r="J405" s="213">
        <f>ROUND(I405*H405,2)</f>
        <v>0</v>
      </c>
      <c r="K405" s="209" t="s">
        <v>155</v>
      </c>
      <c r="L405" s="47"/>
      <c r="M405" s="214" t="s">
        <v>19</v>
      </c>
      <c r="N405" s="215" t="s">
        <v>46</v>
      </c>
      <c r="O405" s="87"/>
      <c r="P405" s="216">
        <f>O405*H405</f>
        <v>0</v>
      </c>
      <c r="Q405" s="216">
        <v>1.8907700000000001</v>
      </c>
      <c r="R405" s="216">
        <f>Q405*H405</f>
        <v>1.9361484800000002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90</v>
      </c>
      <c r="AT405" s="218" t="s">
        <v>151</v>
      </c>
      <c r="AU405" s="218" t="s">
        <v>84</v>
      </c>
      <c r="AY405" s="20" t="s">
        <v>149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80</v>
      </c>
      <c r="BK405" s="219">
        <f>ROUND(I405*H405,2)</f>
        <v>0</v>
      </c>
      <c r="BL405" s="20" t="s">
        <v>90</v>
      </c>
      <c r="BM405" s="218" t="s">
        <v>611</v>
      </c>
    </row>
    <row r="406" s="2" customFormat="1">
      <c r="A406" s="41"/>
      <c r="B406" s="42"/>
      <c r="C406" s="43"/>
      <c r="D406" s="220" t="s">
        <v>157</v>
      </c>
      <c r="E406" s="43"/>
      <c r="F406" s="221" t="s">
        <v>612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157</v>
      </c>
      <c r="AU406" s="20" t="s">
        <v>84</v>
      </c>
    </row>
    <row r="407" s="2" customFormat="1">
      <c r="A407" s="41"/>
      <c r="B407" s="42"/>
      <c r="C407" s="43"/>
      <c r="D407" s="225" t="s">
        <v>159</v>
      </c>
      <c r="E407" s="43"/>
      <c r="F407" s="226" t="s">
        <v>613</v>
      </c>
      <c r="G407" s="43"/>
      <c r="H407" s="43"/>
      <c r="I407" s="222"/>
      <c r="J407" s="43"/>
      <c r="K407" s="43"/>
      <c r="L407" s="47"/>
      <c r="M407" s="223"/>
      <c r="N407" s="22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159</v>
      </c>
      <c r="AU407" s="20" t="s">
        <v>84</v>
      </c>
    </row>
    <row r="408" s="14" customFormat="1">
      <c r="A408" s="14"/>
      <c r="B408" s="237"/>
      <c r="C408" s="238"/>
      <c r="D408" s="220" t="s">
        <v>183</v>
      </c>
      <c r="E408" s="239" t="s">
        <v>19</v>
      </c>
      <c r="F408" s="240" t="s">
        <v>614</v>
      </c>
      <c r="G408" s="238"/>
      <c r="H408" s="241">
        <v>0.35999999999999999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183</v>
      </c>
      <c r="AU408" s="247" t="s">
        <v>84</v>
      </c>
      <c r="AV408" s="14" t="s">
        <v>84</v>
      </c>
      <c r="AW408" s="14" t="s">
        <v>36</v>
      </c>
      <c r="AX408" s="14" t="s">
        <v>75</v>
      </c>
      <c r="AY408" s="247" t="s">
        <v>149</v>
      </c>
    </row>
    <row r="409" s="13" customFormat="1">
      <c r="A409" s="13"/>
      <c r="B409" s="227"/>
      <c r="C409" s="228"/>
      <c r="D409" s="220" t="s">
        <v>183</v>
      </c>
      <c r="E409" s="229" t="s">
        <v>19</v>
      </c>
      <c r="F409" s="230" t="s">
        <v>392</v>
      </c>
      <c r="G409" s="228"/>
      <c r="H409" s="229" t="s">
        <v>19</v>
      </c>
      <c r="I409" s="231"/>
      <c r="J409" s="228"/>
      <c r="K409" s="228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183</v>
      </c>
      <c r="AU409" s="236" t="s">
        <v>84</v>
      </c>
      <c r="AV409" s="13" t="s">
        <v>80</v>
      </c>
      <c r="AW409" s="13" t="s">
        <v>36</v>
      </c>
      <c r="AX409" s="13" t="s">
        <v>75</v>
      </c>
      <c r="AY409" s="236" t="s">
        <v>149</v>
      </c>
    </row>
    <row r="410" s="14" customFormat="1">
      <c r="A410" s="14"/>
      <c r="B410" s="237"/>
      <c r="C410" s="238"/>
      <c r="D410" s="220" t="s">
        <v>183</v>
      </c>
      <c r="E410" s="239" t="s">
        <v>19</v>
      </c>
      <c r="F410" s="240" t="s">
        <v>615</v>
      </c>
      <c r="G410" s="238"/>
      <c r="H410" s="241">
        <v>0.66400000000000003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84</v>
      </c>
      <c r="AV410" s="14" t="s">
        <v>84</v>
      </c>
      <c r="AW410" s="14" t="s">
        <v>36</v>
      </c>
      <c r="AX410" s="14" t="s">
        <v>75</v>
      </c>
      <c r="AY410" s="247" t="s">
        <v>149</v>
      </c>
    </row>
    <row r="411" s="15" customFormat="1">
      <c r="A411" s="15"/>
      <c r="B411" s="248"/>
      <c r="C411" s="249"/>
      <c r="D411" s="220" t="s">
        <v>183</v>
      </c>
      <c r="E411" s="250" t="s">
        <v>19</v>
      </c>
      <c r="F411" s="251" t="s">
        <v>221</v>
      </c>
      <c r="G411" s="249"/>
      <c r="H411" s="252">
        <v>1.024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183</v>
      </c>
      <c r="AU411" s="258" t="s">
        <v>84</v>
      </c>
      <c r="AV411" s="15" t="s">
        <v>90</v>
      </c>
      <c r="AW411" s="15" t="s">
        <v>36</v>
      </c>
      <c r="AX411" s="15" t="s">
        <v>80</v>
      </c>
      <c r="AY411" s="258" t="s">
        <v>149</v>
      </c>
    </row>
    <row r="412" s="12" customFormat="1" ht="22.8" customHeight="1">
      <c r="A412" s="12"/>
      <c r="B412" s="191"/>
      <c r="C412" s="192"/>
      <c r="D412" s="193" t="s">
        <v>74</v>
      </c>
      <c r="E412" s="205" t="s">
        <v>176</v>
      </c>
      <c r="F412" s="205" t="s">
        <v>616</v>
      </c>
      <c r="G412" s="192"/>
      <c r="H412" s="192"/>
      <c r="I412" s="195"/>
      <c r="J412" s="206">
        <f>BK412</f>
        <v>0</v>
      </c>
      <c r="K412" s="192"/>
      <c r="L412" s="197"/>
      <c r="M412" s="198"/>
      <c r="N412" s="199"/>
      <c r="O412" s="199"/>
      <c r="P412" s="200">
        <f>SUM(P413:P429)</f>
        <v>0</v>
      </c>
      <c r="Q412" s="199"/>
      <c r="R412" s="200">
        <f>SUM(R413:R429)</f>
        <v>72.299292499999993</v>
      </c>
      <c r="S412" s="199"/>
      <c r="T412" s="201">
        <f>SUM(T413:T429)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2" t="s">
        <v>80</v>
      </c>
      <c r="AT412" s="203" t="s">
        <v>74</v>
      </c>
      <c r="AU412" s="203" t="s">
        <v>80</v>
      </c>
      <c r="AY412" s="202" t="s">
        <v>149</v>
      </c>
      <c r="BK412" s="204">
        <f>SUM(BK413:BK429)</f>
        <v>0</v>
      </c>
    </row>
    <row r="413" s="2" customFormat="1" ht="21.75" customHeight="1">
      <c r="A413" s="41"/>
      <c r="B413" s="42"/>
      <c r="C413" s="207" t="s">
        <v>617</v>
      </c>
      <c r="D413" s="207" t="s">
        <v>151</v>
      </c>
      <c r="E413" s="208" t="s">
        <v>618</v>
      </c>
      <c r="F413" s="209" t="s">
        <v>619</v>
      </c>
      <c r="G413" s="210" t="s">
        <v>179</v>
      </c>
      <c r="H413" s="211">
        <v>141</v>
      </c>
      <c r="I413" s="212"/>
      <c r="J413" s="213">
        <f>ROUND(I413*H413,2)</f>
        <v>0</v>
      </c>
      <c r="K413" s="209" t="s">
        <v>155</v>
      </c>
      <c r="L413" s="47"/>
      <c r="M413" s="214" t="s">
        <v>19</v>
      </c>
      <c r="N413" s="215" t="s">
        <v>46</v>
      </c>
      <c r="O413" s="87"/>
      <c r="P413" s="216">
        <f>O413*H413</f>
        <v>0</v>
      </c>
      <c r="Q413" s="216">
        <v>0.34499999999999997</v>
      </c>
      <c r="R413" s="216">
        <f>Q413*H413</f>
        <v>48.644999999999996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90</v>
      </c>
      <c r="AT413" s="218" t="s">
        <v>151</v>
      </c>
      <c r="AU413" s="218" t="s">
        <v>84</v>
      </c>
      <c r="AY413" s="20" t="s">
        <v>149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80</v>
      </c>
      <c r="BK413" s="219">
        <f>ROUND(I413*H413,2)</f>
        <v>0</v>
      </c>
      <c r="BL413" s="20" t="s">
        <v>90</v>
      </c>
      <c r="BM413" s="218" t="s">
        <v>620</v>
      </c>
    </row>
    <row r="414" s="2" customFormat="1">
      <c r="A414" s="41"/>
      <c r="B414" s="42"/>
      <c r="C414" s="43"/>
      <c r="D414" s="220" t="s">
        <v>157</v>
      </c>
      <c r="E414" s="43"/>
      <c r="F414" s="221" t="s">
        <v>621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157</v>
      </c>
      <c r="AU414" s="20" t="s">
        <v>84</v>
      </c>
    </row>
    <row r="415" s="2" customFormat="1">
      <c r="A415" s="41"/>
      <c r="B415" s="42"/>
      <c r="C415" s="43"/>
      <c r="D415" s="225" t="s">
        <v>159</v>
      </c>
      <c r="E415" s="43"/>
      <c r="F415" s="226" t="s">
        <v>622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159</v>
      </c>
      <c r="AU415" s="20" t="s">
        <v>84</v>
      </c>
    </row>
    <row r="416" s="13" customFormat="1">
      <c r="A416" s="13"/>
      <c r="B416" s="227"/>
      <c r="C416" s="228"/>
      <c r="D416" s="220" t="s">
        <v>183</v>
      </c>
      <c r="E416" s="229" t="s">
        <v>19</v>
      </c>
      <c r="F416" s="230" t="s">
        <v>409</v>
      </c>
      <c r="G416" s="228"/>
      <c r="H416" s="229" t="s">
        <v>19</v>
      </c>
      <c r="I416" s="231"/>
      <c r="J416" s="228"/>
      <c r="K416" s="228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183</v>
      </c>
      <c r="AU416" s="236" t="s">
        <v>84</v>
      </c>
      <c r="AV416" s="13" t="s">
        <v>80</v>
      </c>
      <c r="AW416" s="13" t="s">
        <v>36</v>
      </c>
      <c r="AX416" s="13" t="s">
        <v>75</v>
      </c>
      <c r="AY416" s="236" t="s">
        <v>149</v>
      </c>
    </row>
    <row r="417" s="14" customFormat="1">
      <c r="A417" s="14"/>
      <c r="B417" s="237"/>
      <c r="C417" s="238"/>
      <c r="D417" s="220" t="s">
        <v>183</v>
      </c>
      <c r="E417" s="239" t="s">
        <v>19</v>
      </c>
      <c r="F417" s="240" t="s">
        <v>410</v>
      </c>
      <c r="G417" s="238"/>
      <c r="H417" s="241">
        <v>70.5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84</v>
      </c>
      <c r="AV417" s="14" t="s">
        <v>84</v>
      </c>
      <c r="AW417" s="14" t="s">
        <v>36</v>
      </c>
      <c r="AX417" s="14" t="s">
        <v>75</v>
      </c>
      <c r="AY417" s="247" t="s">
        <v>149</v>
      </c>
    </row>
    <row r="418" s="13" customFormat="1">
      <c r="A418" s="13"/>
      <c r="B418" s="227"/>
      <c r="C418" s="228"/>
      <c r="D418" s="220" t="s">
        <v>183</v>
      </c>
      <c r="E418" s="229" t="s">
        <v>19</v>
      </c>
      <c r="F418" s="230" t="s">
        <v>623</v>
      </c>
      <c r="G418" s="228"/>
      <c r="H418" s="229" t="s">
        <v>19</v>
      </c>
      <c r="I418" s="231"/>
      <c r="J418" s="228"/>
      <c r="K418" s="228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183</v>
      </c>
      <c r="AU418" s="236" t="s">
        <v>84</v>
      </c>
      <c r="AV418" s="13" t="s">
        <v>80</v>
      </c>
      <c r="AW418" s="13" t="s">
        <v>36</v>
      </c>
      <c r="AX418" s="13" t="s">
        <v>75</v>
      </c>
      <c r="AY418" s="236" t="s">
        <v>149</v>
      </c>
    </row>
    <row r="419" s="14" customFormat="1">
      <c r="A419" s="14"/>
      <c r="B419" s="237"/>
      <c r="C419" s="238"/>
      <c r="D419" s="220" t="s">
        <v>183</v>
      </c>
      <c r="E419" s="239" t="s">
        <v>19</v>
      </c>
      <c r="F419" s="240" t="s">
        <v>410</v>
      </c>
      <c r="G419" s="238"/>
      <c r="H419" s="241">
        <v>70.5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183</v>
      </c>
      <c r="AU419" s="247" t="s">
        <v>84</v>
      </c>
      <c r="AV419" s="14" t="s">
        <v>84</v>
      </c>
      <c r="AW419" s="14" t="s">
        <v>36</v>
      </c>
      <c r="AX419" s="14" t="s">
        <v>75</v>
      </c>
      <c r="AY419" s="247" t="s">
        <v>149</v>
      </c>
    </row>
    <row r="420" s="15" customFormat="1">
      <c r="A420" s="15"/>
      <c r="B420" s="248"/>
      <c r="C420" s="249"/>
      <c r="D420" s="220" t="s">
        <v>183</v>
      </c>
      <c r="E420" s="250" t="s">
        <v>19</v>
      </c>
      <c r="F420" s="251" t="s">
        <v>221</v>
      </c>
      <c r="G420" s="249"/>
      <c r="H420" s="252">
        <v>141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8" t="s">
        <v>183</v>
      </c>
      <c r="AU420" s="258" t="s">
        <v>84</v>
      </c>
      <c r="AV420" s="15" t="s">
        <v>90</v>
      </c>
      <c r="AW420" s="15" t="s">
        <v>36</v>
      </c>
      <c r="AX420" s="15" t="s">
        <v>80</v>
      </c>
      <c r="AY420" s="258" t="s">
        <v>149</v>
      </c>
    </row>
    <row r="421" s="2" customFormat="1" ht="21.75" customHeight="1">
      <c r="A421" s="41"/>
      <c r="B421" s="42"/>
      <c r="C421" s="207" t="s">
        <v>624</v>
      </c>
      <c r="D421" s="207" t="s">
        <v>151</v>
      </c>
      <c r="E421" s="208" t="s">
        <v>625</v>
      </c>
      <c r="F421" s="209" t="s">
        <v>626</v>
      </c>
      <c r="G421" s="210" t="s">
        <v>179</v>
      </c>
      <c r="H421" s="211">
        <v>20.138000000000002</v>
      </c>
      <c r="I421" s="212"/>
      <c r="J421" s="213">
        <f>ROUND(I421*H421,2)</f>
        <v>0</v>
      </c>
      <c r="K421" s="209" t="s">
        <v>155</v>
      </c>
      <c r="L421" s="47"/>
      <c r="M421" s="214" t="s">
        <v>19</v>
      </c>
      <c r="N421" s="215" t="s">
        <v>46</v>
      </c>
      <c r="O421" s="87"/>
      <c r="P421" s="216">
        <f>O421*H421</f>
        <v>0</v>
      </c>
      <c r="Q421" s="216">
        <v>0.46000000000000002</v>
      </c>
      <c r="R421" s="216">
        <f>Q421*H421</f>
        <v>9.2634800000000013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90</v>
      </c>
      <c r="AT421" s="218" t="s">
        <v>151</v>
      </c>
      <c r="AU421" s="218" t="s">
        <v>84</v>
      </c>
      <c r="AY421" s="20" t="s">
        <v>149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80</v>
      </c>
      <c r="BK421" s="219">
        <f>ROUND(I421*H421,2)</f>
        <v>0</v>
      </c>
      <c r="BL421" s="20" t="s">
        <v>90</v>
      </c>
      <c r="BM421" s="218" t="s">
        <v>627</v>
      </c>
    </row>
    <row r="422" s="2" customFormat="1">
      <c r="A422" s="41"/>
      <c r="B422" s="42"/>
      <c r="C422" s="43"/>
      <c r="D422" s="220" t="s">
        <v>157</v>
      </c>
      <c r="E422" s="43"/>
      <c r="F422" s="221" t="s">
        <v>628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157</v>
      </c>
      <c r="AU422" s="20" t="s">
        <v>84</v>
      </c>
    </row>
    <row r="423" s="2" customFormat="1">
      <c r="A423" s="41"/>
      <c r="B423" s="42"/>
      <c r="C423" s="43"/>
      <c r="D423" s="225" t="s">
        <v>159</v>
      </c>
      <c r="E423" s="43"/>
      <c r="F423" s="226" t="s">
        <v>629</v>
      </c>
      <c r="G423" s="43"/>
      <c r="H423" s="43"/>
      <c r="I423" s="222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159</v>
      </c>
      <c r="AU423" s="20" t="s">
        <v>84</v>
      </c>
    </row>
    <row r="424" s="2" customFormat="1" ht="37.8" customHeight="1">
      <c r="A424" s="41"/>
      <c r="B424" s="42"/>
      <c r="C424" s="207" t="s">
        <v>630</v>
      </c>
      <c r="D424" s="207" t="s">
        <v>151</v>
      </c>
      <c r="E424" s="208" t="s">
        <v>631</v>
      </c>
      <c r="F424" s="209" t="s">
        <v>632</v>
      </c>
      <c r="G424" s="210" t="s">
        <v>179</v>
      </c>
      <c r="H424" s="211">
        <v>70.5</v>
      </c>
      <c r="I424" s="212"/>
      <c r="J424" s="213">
        <f>ROUND(I424*H424,2)</f>
        <v>0</v>
      </c>
      <c r="K424" s="209" t="s">
        <v>155</v>
      </c>
      <c r="L424" s="47"/>
      <c r="M424" s="214" t="s">
        <v>19</v>
      </c>
      <c r="N424" s="215" t="s">
        <v>46</v>
      </c>
      <c r="O424" s="87"/>
      <c r="P424" s="216">
        <f>O424*H424</f>
        <v>0</v>
      </c>
      <c r="Q424" s="216">
        <v>0.10100000000000001</v>
      </c>
      <c r="R424" s="216">
        <f>Q424*H424</f>
        <v>7.1205000000000007</v>
      </c>
      <c r="S424" s="216">
        <v>0</v>
      </c>
      <c r="T424" s="21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8" t="s">
        <v>90</v>
      </c>
      <c r="AT424" s="218" t="s">
        <v>151</v>
      </c>
      <c r="AU424" s="218" t="s">
        <v>84</v>
      </c>
      <c r="AY424" s="20" t="s">
        <v>149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20" t="s">
        <v>80</v>
      </c>
      <c r="BK424" s="219">
        <f>ROUND(I424*H424,2)</f>
        <v>0</v>
      </c>
      <c r="BL424" s="20" t="s">
        <v>90</v>
      </c>
      <c r="BM424" s="218" t="s">
        <v>633</v>
      </c>
    </row>
    <row r="425" s="2" customFormat="1">
      <c r="A425" s="41"/>
      <c r="B425" s="42"/>
      <c r="C425" s="43"/>
      <c r="D425" s="220" t="s">
        <v>157</v>
      </c>
      <c r="E425" s="43"/>
      <c r="F425" s="221" t="s">
        <v>634</v>
      </c>
      <c r="G425" s="43"/>
      <c r="H425" s="43"/>
      <c r="I425" s="222"/>
      <c r="J425" s="43"/>
      <c r="K425" s="43"/>
      <c r="L425" s="47"/>
      <c r="M425" s="223"/>
      <c r="N425" s="22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157</v>
      </c>
      <c r="AU425" s="20" t="s">
        <v>84</v>
      </c>
    </row>
    <row r="426" s="2" customFormat="1">
      <c r="A426" s="41"/>
      <c r="B426" s="42"/>
      <c r="C426" s="43"/>
      <c r="D426" s="225" t="s">
        <v>159</v>
      </c>
      <c r="E426" s="43"/>
      <c r="F426" s="226" t="s">
        <v>635</v>
      </c>
      <c r="G426" s="43"/>
      <c r="H426" s="43"/>
      <c r="I426" s="222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159</v>
      </c>
      <c r="AU426" s="20" t="s">
        <v>84</v>
      </c>
    </row>
    <row r="427" s="2" customFormat="1" ht="16.5" customHeight="1">
      <c r="A427" s="41"/>
      <c r="B427" s="42"/>
      <c r="C427" s="270" t="s">
        <v>636</v>
      </c>
      <c r="D427" s="270" t="s">
        <v>395</v>
      </c>
      <c r="E427" s="271" t="s">
        <v>637</v>
      </c>
      <c r="F427" s="272" t="s">
        <v>638</v>
      </c>
      <c r="G427" s="273" t="s">
        <v>179</v>
      </c>
      <c r="H427" s="274">
        <v>77.549999999999997</v>
      </c>
      <c r="I427" s="275"/>
      <c r="J427" s="276">
        <f>ROUND(I427*H427,2)</f>
        <v>0</v>
      </c>
      <c r="K427" s="272" t="s">
        <v>155</v>
      </c>
      <c r="L427" s="277"/>
      <c r="M427" s="278" t="s">
        <v>19</v>
      </c>
      <c r="N427" s="279" t="s">
        <v>46</v>
      </c>
      <c r="O427" s="87"/>
      <c r="P427" s="216">
        <f>O427*H427</f>
        <v>0</v>
      </c>
      <c r="Q427" s="216">
        <v>0.09375</v>
      </c>
      <c r="R427" s="216">
        <f>Q427*H427</f>
        <v>7.2703124999999993</v>
      </c>
      <c r="S427" s="216">
        <v>0</v>
      </c>
      <c r="T427" s="21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8" t="s">
        <v>198</v>
      </c>
      <c r="AT427" s="218" t="s">
        <v>395</v>
      </c>
      <c r="AU427" s="218" t="s">
        <v>84</v>
      </c>
      <c r="AY427" s="20" t="s">
        <v>149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20" t="s">
        <v>80</v>
      </c>
      <c r="BK427" s="219">
        <f>ROUND(I427*H427,2)</f>
        <v>0</v>
      </c>
      <c r="BL427" s="20" t="s">
        <v>90</v>
      </c>
      <c r="BM427" s="218" t="s">
        <v>639</v>
      </c>
    </row>
    <row r="428" s="2" customFormat="1">
      <c r="A428" s="41"/>
      <c r="B428" s="42"/>
      <c r="C428" s="43"/>
      <c r="D428" s="220" t="s">
        <v>157</v>
      </c>
      <c r="E428" s="43"/>
      <c r="F428" s="221" t="s">
        <v>638</v>
      </c>
      <c r="G428" s="43"/>
      <c r="H428" s="43"/>
      <c r="I428" s="222"/>
      <c r="J428" s="43"/>
      <c r="K428" s="43"/>
      <c r="L428" s="47"/>
      <c r="M428" s="223"/>
      <c r="N428" s="22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157</v>
      </c>
      <c r="AU428" s="20" t="s">
        <v>84</v>
      </c>
    </row>
    <row r="429" s="14" customFormat="1">
      <c r="A429" s="14"/>
      <c r="B429" s="237"/>
      <c r="C429" s="238"/>
      <c r="D429" s="220" t="s">
        <v>183</v>
      </c>
      <c r="E429" s="238"/>
      <c r="F429" s="240" t="s">
        <v>640</v>
      </c>
      <c r="G429" s="238"/>
      <c r="H429" s="241">
        <v>77.549999999999997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183</v>
      </c>
      <c r="AU429" s="247" t="s">
        <v>84</v>
      </c>
      <c r="AV429" s="14" t="s">
        <v>84</v>
      </c>
      <c r="AW429" s="14" t="s">
        <v>4</v>
      </c>
      <c r="AX429" s="14" t="s">
        <v>80</v>
      </c>
      <c r="AY429" s="247" t="s">
        <v>149</v>
      </c>
    </row>
    <row r="430" s="12" customFormat="1" ht="22.8" customHeight="1">
      <c r="A430" s="12"/>
      <c r="B430" s="191"/>
      <c r="C430" s="192"/>
      <c r="D430" s="193" t="s">
        <v>74</v>
      </c>
      <c r="E430" s="205" t="s">
        <v>186</v>
      </c>
      <c r="F430" s="205" t="s">
        <v>641</v>
      </c>
      <c r="G430" s="192"/>
      <c r="H430" s="192"/>
      <c r="I430" s="195"/>
      <c r="J430" s="206">
        <f>BK430</f>
        <v>0</v>
      </c>
      <c r="K430" s="192"/>
      <c r="L430" s="197"/>
      <c r="M430" s="198"/>
      <c r="N430" s="199"/>
      <c r="O430" s="199"/>
      <c r="P430" s="200">
        <f>SUM(P431:P571)</f>
        <v>0</v>
      </c>
      <c r="Q430" s="199"/>
      <c r="R430" s="200">
        <f>SUM(R431:R571)</f>
        <v>47.000290329999999</v>
      </c>
      <c r="S430" s="199"/>
      <c r="T430" s="201">
        <f>SUM(T431:T571)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2" t="s">
        <v>80</v>
      </c>
      <c r="AT430" s="203" t="s">
        <v>74</v>
      </c>
      <c r="AU430" s="203" t="s">
        <v>80</v>
      </c>
      <c r="AY430" s="202" t="s">
        <v>149</v>
      </c>
      <c r="BK430" s="204">
        <f>SUM(BK431:BK571)</f>
        <v>0</v>
      </c>
    </row>
    <row r="431" s="2" customFormat="1" ht="24.15" customHeight="1">
      <c r="A431" s="41"/>
      <c r="B431" s="42"/>
      <c r="C431" s="207" t="s">
        <v>642</v>
      </c>
      <c r="D431" s="207" t="s">
        <v>151</v>
      </c>
      <c r="E431" s="208" t="s">
        <v>643</v>
      </c>
      <c r="F431" s="209" t="s">
        <v>644</v>
      </c>
      <c r="G431" s="210" t="s">
        <v>179</v>
      </c>
      <c r="H431" s="211">
        <v>185</v>
      </c>
      <c r="I431" s="212"/>
      <c r="J431" s="213">
        <f>ROUND(I431*H431,2)</f>
        <v>0</v>
      </c>
      <c r="K431" s="209" t="s">
        <v>155</v>
      </c>
      <c r="L431" s="47"/>
      <c r="M431" s="214" t="s">
        <v>19</v>
      </c>
      <c r="N431" s="215" t="s">
        <v>46</v>
      </c>
      <c r="O431" s="87"/>
      <c r="P431" s="216">
        <f>O431*H431</f>
        <v>0</v>
      </c>
      <c r="Q431" s="216">
        <v>0.0014</v>
      </c>
      <c r="R431" s="216">
        <f>Q431*H431</f>
        <v>0.25900000000000001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90</v>
      </c>
      <c r="AT431" s="218" t="s">
        <v>151</v>
      </c>
      <c r="AU431" s="218" t="s">
        <v>84</v>
      </c>
      <c r="AY431" s="20" t="s">
        <v>149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80</v>
      </c>
      <c r="BK431" s="219">
        <f>ROUND(I431*H431,2)</f>
        <v>0</v>
      </c>
      <c r="BL431" s="20" t="s">
        <v>90</v>
      </c>
      <c r="BM431" s="218" t="s">
        <v>645</v>
      </c>
    </row>
    <row r="432" s="2" customFormat="1">
      <c r="A432" s="41"/>
      <c r="B432" s="42"/>
      <c r="C432" s="43"/>
      <c r="D432" s="220" t="s">
        <v>157</v>
      </c>
      <c r="E432" s="43"/>
      <c r="F432" s="221" t="s">
        <v>646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157</v>
      </c>
      <c r="AU432" s="20" t="s">
        <v>84</v>
      </c>
    </row>
    <row r="433" s="2" customFormat="1">
      <c r="A433" s="41"/>
      <c r="B433" s="42"/>
      <c r="C433" s="43"/>
      <c r="D433" s="225" t="s">
        <v>159</v>
      </c>
      <c r="E433" s="43"/>
      <c r="F433" s="226" t="s">
        <v>647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159</v>
      </c>
      <c r="AU433" s="20" t="s">
        <v>84</v>
      </c>
    </row>
    <row r="434" s="2" customFormat="1" ht="24.15" customHeight="1">
      <c r="A434" s="41"/>
      <c r="B434" s="42"/>
      <c r="C434" s="207" t="s">
        <v>648</v>
      </c>
      <c r="D434" s="207" t="s">
        <v>151</v>
      </c>
      <c r="E434" s="208" t="s">
        <v>649</v>
      </c>
      <c r="F434" s="209" t="s">
        <v>650</v>
      </c>
      <c r="G434" s="210" t="s">
        <v>179</v>
      </c>
      <c r="H434" s="211">
        <v>185</v>
      </c>
      <c r="I434" s="212"/>
      <c r="J434" s="213">
        <f>ROUND(I434*H434,2)</f>
        <v>0</v>
      </c>
      <c r="K434" s="209" t="s">
        <v>155</v>
      </c>
      <c r="L434" s="47"/>
      <c r="M434" s="214" t="s">
        <v>19</v>
      </c>
      <c r="N434" s="215" t="s">
        <v>46</v>
      </c>
      <c r="O434" s="87"/>
      <c r="P434" s="216">
        <f>O434*H434</f>
        <v>0</v>
      </c>
      <c r="Q434" s="216">
        <v>0.0040000000000000001</v>
      </c>
      <c r="R434" s="216">
        <f>Q434*H434</f>
        <v>0.73999999999999999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90</v>
      </c>
      <c r="AT434" s="218" t="s">
        <v>151</v>
      </c>
      <c r="AU434" s="218" t="s">
        <v>84</v>
      </c>
      <c r="AY434" s="20" t="s">
        <v>149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80</v>
      </c>
      <c r="BK434" s="219">
        <f>ROUND(I434*H434,2)</f>
        <v>0</v>
      </c>
      <c r="BL434" s="20" t="s">
        <v>90</v>
      </c>
      <c r="BM434" s="218" t="s">
        <v>651</v>
      </c>
    </row>
    <row r="435" s="2" customFormat="1">
      <c r="A435" s="41"/>
      <c r="B435" s="42"/>
      <c r="C435" s="43"/>
      <c r="D435" s="220" t="s">
        <v>157</v>
      </c>
      <c r="E435" s="43"/>
      <c r="F435" s="221" t="s">
        <v>652</v>
      </c>
      <c r="G435" s="43"/>
      <c r="H435" s="43"/>
      <c r="I435" s="222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157</v>
      </c>
      <c r="AU435" s="20" t="s">
        <v>84</v>
      </c>
    </row>
    <row r="436" s="2" customFormat="1">
      <c r="A436" s="41"/>
      <c r="B436" s="42"/>
      <c r="C436" s="43"/>
      <c r="D436" s="225" t="s">
        <v>159</v>
      </c>
      <c r="E436" s="43"/>
      <c r="F436" s="226" t="s">
        <v>653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159</v>
      </c>
      <c r="AU436" s="20" t="s">
        <v>84</v>
      </c>
    </row>
    <row r="437" s="13" customFormat="1">
      <c r="A437" s="13"/>
      <c r="B437" s="227"/>
      <c r="C437" s="228"/>
      <c r="D437" s="220" t="s">
        <v>183</v>
      </c>
      <c r="E437" s="229" t="s">
        <v>19</v>
      </c>
      <c r="F437" s="230" t="s">
        <v>654</v>
      </c>
      <c r="G437" s="228"/>
      <c r="H437" s="229" t="s">
        <v>19</v>
      </c>
      <c r="I437" s="231"/>
      <c r="J437" s="228"/>
      <c r="K437" s="228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183</v>
      </c>
      <c r="AU437" s="236" t="s">
        <v>84</v>
      </c>
      <c r="AV437" s="13" t="s">
        <v>80</v>
      </c>
      <c r="AW437" s="13" t="s">
        <v>36</v>
      </c>
      <c r="AX437" s="13" t="s">
        <v>75</v>
      </c>
      <c r="AY437" s="236" t="s">
        <v>149</v>
      </c>
    </row>
    <row r="438" s="14" customFormat="1">
      <c r="A438" s="14"/>
      <c r="B438" s="237"/>
      <c r="C438" s="238"/>
      <c r="D438" s="220" t="s">
        <v>183</v>
      </c>
      <c r="E438" s="239" t="s">
        <v>19</v>
      </c>
      <c r="F438" s="240" t="s">
        <v>655</v>
      </c>
      <c r="G438" s="238"/>
      <c r="H438" s="241">
        <v>163.40000000000001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84</v>
      </c>
      <c r="AV438" s="14" t="s">
        <v>84</v>
      </c>
      <c r="AW438" s="14" t="s">
        <v>36</v>
      </c>
      <c r="AX438" s="14" t="s">
        <v>75</v>
      </c>
      <c r="AY438" s="247" t="s">
        <v>149</v>
      </c>
    </row>
    <row r="439" s="13" customFormat="1">
      <c r="A439" s="13"/>
      <c r="B439" s="227"/>
      <c r="C439" s="228"/>
      <c r="D439" s="220" t="s">
        <v>183</v>
      </c>
      <c r="E439" s="229" t="s">
        <v>19</v>
      </c>
      <c r="F439" s="230" t="s">
        <v>656</v>
      </c>
      <c r="G439" s="228"/>
      <c r="H439" s="229" t="s">
        <v>19</v>
      </c>
      <c r="I439" s="231"/>
      <c r="J439" s="228"/>
      <c r="K439" s="228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183</v>
      </c>
      <c r="AU439" s="236" t="s">
        <v>84</v>
      </c>
      <c r="AV439" s="13" t="s">
        <v>80</v>
      </c>
      <c r="AW439" s="13" t="s">
        <v>36</v>
      </c>
      <c r="AX439" s="13" t="s">
        <v>75</v>
      </c>
      <c r="AY439" s="236" t="s">
        <v>149</v>
      </c>
    </row>
    <row r="440" s="14" customFormat="1">
      <c r="A440" s="14"/>
      <c r="B440" s="237"/>
      <c r="C440" s="238"/>
      <c r="D440" s="220" t="s">
        <v>183</v>
      </c>
      <c r="E440" s="239" t="s">
        <v>19</v>
      </c>
      <c r="F440" s="240" t="s">
        <v>657</v>
      </c>
      <c r="G440" s="238"/>
      <c r="H440" s="241">
        <v>21.600000000000001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84</v>
      </c>
      <c r="AV440" s="14" t="s">
        <v>84</v>
      </c>
      <c r="AW440" s="14" t="s">
        <v>36</v>
      </c>
      <c r="AX440" s="14" t="s">
        <v>75</v>
      </c>
      <c r="AY440" s="247" t="s">
        <v>149</v>
      </c>
    </row>
    <row r="441" s="15" customFormat="1">
      <c r="A441" s="15"/>
      <c r="B441" s="248"/>
      <c r="C441" s="249"/>
      <c r="D441" s="220" t="s">
        <v>183</v>
      </c>
      <c r="E441" s="250" t="s">
        <v>19</v>
      </c>
      <c r="F441" s="251" t="s">
        <v>221</v>
      </c>
      <c r="G441" s="249"/>
      <c r="H441" s="252">
        <v>185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8" t="s">
        <v>183</v>
      </c>
      <c r="AU441" s="258" t="s">
        <v>84</v>
      </c>
      <c r="AV441" s="15" t="s">
        <v>90</v>
      </c>
      <c r="AW441" s="15" t="s">
        <v>36</v>
      </c>
      <c r="AX441" s="15" t="s">
        <v>80</v>
      </c>
      <c r="AY441" s="258" t="s">
        <v>149</v>
      </c>
    </row>
    <row r="442" s="2" customFormat="1" ht="24.15" customHeight="1">
      <c r="A442" s="41"/>
      <c r="B442" s="42"/>
      <c r="C442" s="207" t="s">
        <v>658</v>
      </c>
      <c r="D442" s="207" t="s">
        <v>151</v>
      </c>
      <c r="E442" s="208" t="s">
        <v>659</v>
      </c>
      <c r="F442" s="209" t="s">
        <v>660</v>
      </c>
      <c r="G442" s="210" t="s">
        <v>179</v>
      </c>
      <c r="H442" s="211">
        <v>58.799999999999997</v>
      </c>
      <c r="I442" s="212"/>
      <c r="J442" s="213">
        <f>ROUND(I442*H442,2)</f>
        <v>0</v>
      </c>
      <c r="K442" s="209" t="s">
        <v>155</v>
      </c>
      <c r="L442" s="47"/>
      <c r="M442" s="214" t="s">
        <v>19</v>
      </c>
      <c r="N442" s="215" t="s">
        <v>46</v>
      </c>
      <c r="O442" s="87"/>
      <c r="P442" s="216">
        <f>O442*H442</f>
        <v>0</v>
      </c>
      <c r="Q442" s="216">
        <v>0.0014</v>
      </c>
      <c r="R442" s="216">
        <f>Q442*H442</f>
        <v>0.08231999999999999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90</v>
      </c>
      <c r="AT442" s="218" t="s">
        <v>151</v>
      </c>
      <c r="AU442" s="218" t="s">
        <v>84</v>
      </c>
      <c r="AY442" s="20" t="s">
        <v>149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80</v>
      </c>
      <c r="BK442" s="219">
        <f>ROUND(I442*H442,2)</f>
        <v>0</v>
      </c>
      <c r="BL442" s="20" t="s">
        <v>90</v>
      </c>
      <c r="BM442" s="218" t="s">
        <v>661</v>
      </c>
    </row>
    <row r="443" s="2" customFormat="1">
      <c r="A443" s="41"/>
      <c r="B443" s="42"/>
      <c r="C443" s="43"/>
      <c r="D443" s="220" t="s">
        <v>157</v>
      </c>
      <c r="E443" s="43"/>
      <c r="F443" s="221" t="s">
        <v>662</v>
      </c>
      <c r="G443" s="43"/>
      <c r="H443" s="43"/>
      <c r="I443" s="222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157</v>
      </c>
      <c r="AU443" s="20" t="s">
        <v>84</v>
      </c>
    </row>
    <row r="444" s="2" customFormat="1">
      <c r="A444" s="41"/>
      <c r="B444" s="42"/>
      <c r="C444" s="43"/>
      <c r="D444" s="225" t="s">
        <v>159</v>
      </c>
      <c r="E444" s="43"/>
      <c r="F444" s="226" t="s">
        <v>663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159</v>
      </c>
      <c r="AU444" s="20" t="s">
        <v>84</v>
      </c>
    </row>
    <row r="445" s="2" customFormat="1" ht="24.15" customHeight="1">
      <c r="A445" s="41"/>
      <c r="B445" s="42"/>
      <c r="C445" s="207" t="s">
        <v>664</v>
      </c>
      <c r="D445" s="207" t="s">
        <v>151</v>
      </c>
      <c r="E445" s="208" t="s">
        <v>665</v>
      </c>
      <c r="F445" s="209" t="s">
        <v>666</v>
      </c>
      <c r="G445" s="210" t="s">
        <v>179</v>
      </c>
      <c r="H445" s="211">
        <v>58.799999999999997</v>
      </c>
      <c r="I445" s="212"/>
      <c r="J445" s="213">
        <f>ROUND(I445*H445,2)</f>
        <v>0</v>
      </c>
      <c r="K445" s="209" t="s">
        <v>155</v>
      </c>
      <c r="L445" s="47"/>
      <c r="M445" s="214" t="s">
        <v>19</v>
      </c>
      <c r="N445" s="215" t="s">
        <v>46</v>
      </c>
      <c r="O445" s="87"/>
      <c r="P445" s="216">
        <f>O445*H445</f>
        <v>0</v>
      </c>
      <c r="Q445" s="216">
        <v>0.0040000000000000001</v>
      </c>
      <c r="R445" s="216">
        <f>Q445*H445</f>
        <v>0.23519999999999999</v>
      </c>
      <c r="S445" s="216">
        <v>0</v>
      </c>
      <c r="T445" s="21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90</v>
      </c>
      <c r="AT445" s="218" t="s">
        <v>151</v>
      </c>
      <c r="AU445" s="218" t="s">
        <v>84</v>
      </c>
      <c r="AY445" s="20" t="s">
        <v>149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80</v>
      </c>
      <c r="BK445" s="219">
        <f>ROUND(I445*H445,2)</f>
        <v>0</v>
      </c>
      <c r="BL445" s="20" t="s">
        <v>90</v>
      </c>
      <c r="BM445" s="218" t="s">
        <v>667</v>
      </c>
    </row>
    <row r="446" s="2" customFormat="1">
      <c r="A446" s="41"/>
      <c r="B446" s="42"/>
      <c r="C446" s="43"/>
      <c r="D446" s="220" t="s">
        <v>157</v>
      </c>
      <c r="E446" s="43"/>
      <c r="F446" s="221" t="s">
        <v>668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157</v>
      </c>
      <c r="AU446" s="20" t="s">
        <v>84</v>
      </c>
    </row>
    <row r="447" s="2" customFormat="1">
      <c r="A447" s="41"/>
      <c r="B447" s="42"/>
      <c r="C447" s="43"/>
      <c r="D447" s="225" t="s">
        <v>159</v>
      </c>
      <c r="E447" s="43"/>
      <c r="F447" s="226" t="s">
        <v>669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159</v>
      </c>
      <c r="AU447" s="20" t="s">
        <v>84</v>
      </c>
    </row>
    <row r="448" s="13" customFormat="1">
      <c r="A448" s="13"/>
      <c r="B448" s="227"/>
      <c r="C448" s="228"/>
      <c r="D448" s="220" t="s">
        <v>183</v>
      </c>
      <c r="E448" s="229" t="s">
        <v>19</v>
      </c>
      <c r="F448" s="230" t="s">
        <v>670</v>
      </c>
      <c r="G448" s="228"/>
      <c r="H448" s="229" t="s">
        <v>19</v>
      </c>
      <c r="I448" s="231"/>
      <c r="J448" s="228"/>
      <c r="K448" s="228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183</v>
      </c>
      <c r="AU448" s="236" t="s">
        <v>84</v>
      </c>
      <c r="AV448" s="13" t="s">
        <v>80</v>
      </c>
      <c r="AW448" s="13" t="s">
        <v>36</v>
      </c>
      <c r="AX448" s="13" t="s">
        <v>75</v>
      </c>
      <c r="AY448" s="236" t="s">
        <v>149</v>
      </c>
    </row>
    <row r="449" s="14" customFormat="1">
      <c r="A449" s="14"/>
      <c r="B449" s="237"/>
      <c r="C449" s="238"/>
      <c r="D449" s="220" t="s">
        <v>183</v>
      </c>
      <c r="E449" s="239" t="s">
        <v>19</v>
      </c>
      <c r="F449" s="240" t="s">
        <v>671</v>
      </c>
      <c r="G449" s="238"/>
      <c r="H449" s="241">
        <v>58.799999999999997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84</v>
      </c>
      <c r="AV449" s="14" t="s">
        <v>84</v>
      </c>
      <c r="AW449" s="14" t="s">
        <v>36</v>
      </c>
      <c r="AX449" s="14" t="s">
        <v>80</v>
      </c>
      <c r="AY449" s="247" t="s">
        <v>149</v>
      </c>
    </row>
    <row r="450" s="2" customFormat="1" ht="24.15" customHeight="1">
      <c r="A450" s="41"/>
      <c r="B450" s="42"/>
      <c r="C450" s="207" t="s">
        <v>672</v>
      </c>
      <c r="D450" s="207" t="s">
        <v>151</v>
      </c>
      <c r="E450" s="208" t="s">
        <v>673</v>
      </c>
      <c r="F450" s="209" t="s">
        <v>674</v>
      </c>
      <c r="G450" s="210" t="s">
        <v>154</v>
      </c>
      <c r="H450" s="211">
        <v>9</v>
      </c>
      <c r="I450" s="212"/>
      <c r="J450" s="213">
        <f>ROUND(I450*H450,2)</f>
        <v>0</v>
      </c>
      <c r="K450" s="209" t="s">
        <v>155</v>
      </c>
      <c r="L450" s="47"/>
      <c r="M450" s="214" t="s">
        <v>19</v>
      </c>
      <c r="N450" s="215" t="s">
        <v>46</v>
      </c>
      <c r="O450" s="87"/>
      <c r="P450" s="216">
        <f>O450*H450</f>
        <v>0</v>
      </c>
      <c r="Q450" s="216">
        <v>0.038199999999999998</v>
      </c>
      <c r="R450" s="216">
        <f>Q450*H450</f>
        <v>0.34379999999999999</v>
      </c>
      <c r="S450" s="216">
        <v>0</v>
      </c>
      <c r="T450" s="21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8" t="s">
        <v>90</v>
      </c>
      <c r="AT450" s="218" t="s">
        <v>151</v>
      </c>
      <c r="AU450" s="218" t="s">
        <v>84</v>
      </c>
      <c r="AY450" s="20" t="s">
        <v>149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20" t="s">
        <v>80</v>
      </c>
      <c r="BK450" s="219">
        <f>ROUND(I450*H450,2)</f>
        <v>0</v>
      </c>
      <c r="BL450" s="20" t="s">
        <v>90</v>
      </c>
      <c r="BM450" s="218" t="s">
        <v>675</v>
      </c>
    </row>
    <row r="451" s="2" customFormat="1">
      <c r="A451" s="41"/>
      <c r="B451" s="42"/>
      <c r="C451" s="43"/>
      <c r="D451" s="220" t="s">
        <v>157</v>
      </c>
      <c r="E451" s="43"/>
      <c r="F451" s="221" t="s">
        <v>676</v>
      </c>
      <c r="G451" s="43"/>
      <c r="H451" s="43"/>
      <c r="I451" s="222"/>
      <c r="J451" s="43"/>
      <c r="K451" s="43"/>
      <c r="L451" s="47"/>
      <c r="M451" s="223"/>
      <c r="N451" s="224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157</v>
      </c>
      <c r="AU451" s="20" t="s">
        <v>84</v>
      </c>
    </row>
    <row r="452" s="2" customFormat="1">
      <c r="A452" s="41"/>
      <c r="B452" s="42"/>
      <c r="C452" s="43"/>
      <c r="D452" s="225" t="s">
        <v>159</v>
      </c>
      <c r="E452" s="43"/>
      <c r="F452" s="226" t="s">
        <v>677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159</v>
      </c>
      <c r="AU452" s="20" t="s">
        <v>84</v>
      </c>
    </row>
    <row r="453" s="13" customFormat="1">
      <c r="A453" s="13"/>
      <c r="B453" s="227"/>
      <c r="C453" s="228"/>
      <c r="D453" s="220" t="s">
        <v>183</v>
      </c>
      <c r="E453" s="229" t="s">
        <v>19</v>
      </c>
      <c r="F453" s="230" t="s">
        <v>678</v>
      </c>
      <c r="G453" s="228"/>
      <c r="H453" s="229" t="s">
        <v>19</v>
      </c>
      <c r="I453" s="231"/>
      <c r="J453" s="228"/>
      <c r="K453" s="228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183</v>
      </c>
      <c r="AU453" s="236" t="s">
        <v>84</v>
      </c>
      <c r="AV453" s="13" t="s">
        <v>80</v>
      </c>
      <c r="AW453" s="13" t="s">
        <v>36</v>
      </c>
      <c r="AX453" s="13" t="s">
        <v>75</v>
      </c>
      <c r="AY453" s="236" t="s">
        <v>149</v>
      </c>
    </row>
    <row r="454" s="14" customFormat="1">
      <c r="A454" s="14"/>
      <c r="B454" s="237"/>
      <c r="C454" s="238"/>
      <c r="D454" s="220" t="s">
        <v>183</v>
      </c>
      <c r="E454" s="239" t="s">
        <v>19</v>
      </c>
      <c r="F454" s="240" t="s">
        <v>207</v>
      </c>
      <c r="G454" s="238"/>
      <c r="H454" s="241">
        <v>9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84</v>
      </c>
      <c r="AV454" s="14" t="s">
        <v>84</v>
      </c>
      <c r="AW454" s="14" t="s">
        <v>36</v>
      </c>
      <c r="AX454" s="14" t="s">
        <v>80</v>
      </c>
      <c r="AY454" s="247" t="s">
        <v>149</v>
      </c>
    </row>
    <row r="455" s="2" customFormat="1" ht="24.15" customHeight="1">
      <c r="A455" s="41"/>
      <c r="B455" s="42"/>
      <c r="C455" s="207" t="s">
        <v>679</v>
      </c>
      <c r="D455" s="207" t="s">
        <v>151</v>
      </c>
      <c r="E455" s="208" t="s">
        <v>680</v>
      </c>
      <c r="F455" s="209" t="s">
        <v>681</v>
      </c>
      <c r="G455" s="210" t="s">
        <v>154</v>
      </c>
      <c r="H455" s="211">
        <v>6</v>
      </c>
      <c r="I455" s="212"/>
      <c r="J455" s="213">
        <f>ROUND(I455*H455,2)</f>
        <v>0</v>
      </c>
      <c r="K455" s="209" t="s">
        <v>155</v>
      </c>
      <c r="L455" s="47"/>
      <c r="M455" s="214" t="s">
        <v>19</v>
      </c>
      <c r="N455" s="215" t="s">
        <v>46</v>
      </c>
      <c r="O455" s="87"/>
      <c r="P455" s="216">
        <f>O455*H455</f>
        <v>0</v>
      </c>
      <c r="Q455" s="216">
        <v>0.1575</v>
      </c>
      <c r="R455" s="216">
        <f>Q455*H455</f>
        <v>0.94500000000000006</v>
      </c>
      <c r="S455" s="216">
        <v>0</v>
      </c>
      <c r="T455" s="217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8" t="s">
        <v>90</v>
      </c>
      <c r="AT455" s="218" t="s">
        <v>151</v>
      </c>
      <c r="AU455" s="218" t="s">
        <v>84</v>
      </c>
      <c r="AY455" s="20" t="s">
        <v>149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20" t="s">
        <v>80</v>
      </c>
      <c r="BK455" s="219">
        <f>ROUND(I455*H455,2)</f>
        <v>0</v>
      </c>
      <c r="BL455" s="20" t="s">
        <v>90</v>
      </c>
      <c r="BM455" s="218" t="s">
        <v>682</v>
      </c>
    </row>
    <row r="456" s="2" customFormat="1">
      <c r="A456" s="41"/>
      <c r="B456" s="42"/>
      <c r="C456" s="43"/>
      <c r="D456" s="220" t="s">
        <v>157</v>
      </c>
      <c r="E456" s="43"/>
      <c r="F456" s="221" t="s">
        <v>683</v>
      </c>
      <c r="G456" s="43"/>
      <c r="H456" s="43"/>
      <c r="I456" s="222"/>
      <c r="J456" s="43"/>
      <c r="K456" s="43"/>
      <c r="L456" s="47"/>
      <c r="M456" s="223"/>
      <c r="N456" s="22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157</v>
      </c>
      <c r="AU456" s="20" t="s">
        <v>84</v>
      </c>
    </row>
    <row r="457" s="2" customFormat="1">
      <c r="A457" s="41"/>
      <c r="B457" s="42"/>
      <c r="C457" s="43"/>
      <c r="D457" s="225" t="s">
        <v>159</v>
      </c>
      <c r="E457" s="43"/>
      <c r="F457" s="226" t="s">
        <v>684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159</v>
      </c>
      <c r="AU457" s="20" t="s">
        <v>84</v>
      </c>
    </row>
    <row r="458" s="13" customFormat="1">
      <c r="A458" s="13"/>
      <c r="B458" s="227"/>
      <c r="C458" s="228"/>
      <c r="D458" s="220" t="s">
        <v>183</v>
      </c>
      <c r="E458" s="229" t="s">
        <v>19</v>
      </c>
      <c r="F458" s="230" t="s">
        <v>685</v>
      </c>
      <c r="G458" s="228"/>
      <c r="H458" s="229" t="s">
        <v>19</v>
      </c>
      <c r="I458" s="231"/>
      <c r="J458" s="228"/>
      <c r="K458" s="228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183</v>
      </c>
      <c r="AU458" s="236" t="s">
        <v>84</v>
      </c>
      <c r="AV458" s="13" t="s">
        <v>80</v>
      </c>
      <c r="AW458" s="13" t="s">
        <v>36</v>
      </c>
      <c r="AX458" s="13" t="s">
        <v>75</v>
      </c>
      <c r="AY458" s="236" t="s">
        <v>149</v>
      </c>
    </row>
    <row r="459" s="14" customFormat="1">
      <c r="A459" s="14"/>
      <c r="B459" s="237"/>
      <c r="C459" s="238"/>
      <c r="D459" s="220" t="s">
        <v>183</v>
      </c>
      <c r="E459" s="239" t="s">
        <v>19</v>
      </c>
      <c r="F459" s="240" t="s">
        <v>80</v>
      </c>
      <c r="G459" s="238"/>
      <c r="H459" s="241">
        <v>1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84</v>
      </c>
      <c r="AV459" s="14" t="s">
        <v>84</v>
      </c>
      <c r="AW459" s="14" t="s">
        <v>36</v>
      </c>
      <c r="AX459" s="14" t="s">
        <v>75</v>
      </c>
      <c r="AY459" s="247" t="s">
        <v>149</v>
      </c>
    </row>
    <row r="460" s="13" customFormat="1">
      <c r="A460" s="13"/>
      <c r="B460" s="227"/>
      <c r="C460" s="228"/>
      <c r="D460" s="220" t="s">
        <v>183</v>
      </c>
      <c r="E460" s="229" t="s">
        <v>19</v>
      </c>
      <c r="F460" s="230" t="s">
        <v>686</v>
      </c>
      <c r="G460" s="228"/>
      <c r="H460" s="229" t="s">
        <v>19</v>
      </c>
      <c r="I460" s="231"/>
      <c r="J460" s="228"/>
      <c r="K460" s="228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183</v>
      </c>
      <c r="AU460" s="236" t="s">
        <v>84</v>
      </c>
      <c r="AV460" s="13" t="s">
        <v>80</v>
      </c>
      <c r="AW460" s="13" t="s">
        <v>36</v>
      </c>
      <c r="AX460" s="13" t="s">
        <v>75</v>
      </c>
      <c r="AY460" s="236" t="s">
        <v>149</v>
      </c>
    </row>
    <row r="461" s="14" customFormat="1">
      <c r="A461" s="14"/>
      <c r="B461" s="237"/>
      <c r="C461" s="238"/>
      <c r="D461" s="220" t="s">
        <v>183</v>
      </c>
      <c r="E461" s="239" t="s">
        <v>19</v>
      </c>
      <c r="F461" s="240" t="s">
        <v>687</v>
      </c>
      <c r="G461" s="238"/>
      <c r="H461" s="241">
        <v>5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84</v>
      </c>
      <c r="AV461" s="14" t="s">
        <v>84</v>
      </c>
      <c r="AW461" s="14" t="s">
        <v>36</v>
      </c>
      <c r="AX461" s="14" t="s">
        <v>75</v>
      </c>
      <c r="AY461" s="247" t="s">
        <v>149</v>
      </c>
    </row>
    <row r="462" s="15" customFormat="1">
      <c r="A462" s="15"/>
      <c r="B462" s="248"/>
      <c r="C462" s="249"/>
      <c r="D462" s="220" t="s">
        <v>183</v>
      </c>
      <c r="E462" s="250" t="s">
        <v>19</v>
      </c>
      <c r="F462" s="251" t="s">
        <v>221</v>
      </c>
      <c r="G462" s="249"/>
      <c r="H462" s="252">
        <v>6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8" t="s">
        <v>183</v>
      </c>
      <c r="AU462" s="258" t="s">
        <v>84</v>
      </c>
      <c r="AV462" s="15" t="s">
        <v>90</v>
      </c>
      <c r="AW462" s="15" t="s">
        <v>36</v>
      </c>
      <c r="AX462" s="15" t="s">
        <v>80</v>
      </c>
      <c r="AY462" s="258" t="s">
        <v>149</v>
      </c>
    </row>
    <row r="463" s="2" customFormat="1" ht="24.15" customHeight="1">
      <c r="A463" s="41"/>
      <c r="B463" s="42"/>
      <c r="C463" s="207" t="s">
        <v>688</v>
      </c>
      <c r="D463" s="207" t="s">
        <v>151</v>
      </c>
      <c r="E463" s="208" t="s">
        <v>689</v>
      </c>
      <c r="F463" s="209" t="s">
        <v>690</v>
      </c>
      <c r="G463" s="210" t="s">
        <v>595</v>
      </c>
      <c r="H463" s="211">
        <v>124.8</v>
      </c>
      <c r="I463" s="212"/>
      <c r="J463" s="213">
        <f>ROUND(I463*H463,2)</f>
        <v>0</v>
      </c>
      <c r="K463" s="209" t="s">
        <v>155</v>
      </c>
      <c r="L463" s="47"/>
      <c r="M463" s="214" t="s">
        <v>19</v>
      </c>
      <c r="N463" s="215" t="s">
        <v>46</v>
      </c>
      <c r="O463" s="87"/>
      <c r="P463" s="216">
        <f>O463*H463</f>
        <v>0</v>
      </c>
      <c r="Q463" s="216">
        <v>0.0015</v>
      </c>
      <c r="R463" s="216">
        <f>Q463*H463</f>
        <v>0.18720000000000001</v>
      </c>
      <c r="S463" s="216">
        <v>0</v>
      </c>
      <c r="T463" s="21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18" t="s">
        <v>90</v>
      </c>
      <c r="AT463" s="218" t="s">
        <v>151</v>
      </c>
      <c r="AU463" s="218" t="s">
        <v>84</v>
      </c>
      <c r="AY463" s="20" t="s">
        <v>149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20" t="s">
        <v>80</v>
      </c>
      <c r="BK463" s="219">
        <f>ROUND(I463*H463,2)</f>
        <v>0</v>
      </c>
      <c r="BL463" s="20" t="s">
        <v>90</v>
      </c>
      <c r="BM463" s="218" t="s">
        <v>691</v>
      </c>
    </row>
    <row r="464" s="2" customFormat="1">
      <c r="A464" s="41"/>
      <c r="B464" s="42"/>
      <c r="C464" s="43"/>
      <c r="D464" s="220" t="s">
        <v>157</v>
      </c>
      <c r="E464" s="43"/>
      <c r="F464" s="221" t="s">
        <v>692</v>
      </c>
      <c r="G464" s="43"/>
      <c r="H464" s="43"/>
      <c r="I464" s="222"/>
      <c r="J464" s="43"/>
      <c r="K464" s="43"/>
      <c r="L464" s="47"/>
      <c r="M464" s="223"/>
      <c r="N464" s="22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157</v>
      </c>
      <c r="AU464" s="20" t="s">
        <v>84</v>
      </c>
    </row>
    <row r="465" s="2" customFormat="1">
      <c r="A465" s="41"/>
      <c r="B465" s="42"/>
      <c r="C465" s="43"/>
      <c r="D465" s="225" t="s">
        <v>159</v>
      </c>
      <c r="E465" s="43"/>
      <c r="F465" s="226" t="s">
        <v>693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159</v>
      </c>
      <c r="AU465" s="20" t="s">
        <v>84</v>
      </c>
    </row>
    <row r="466" s="14" customFormat="1">
      <c r="A466" s="14"/>
      <c r="B466" s="237"/>
      <c r="C466" s="238"/>
      <c r="D466" s="220" t="s">
        <v>183</v>
      </c>
      <c r="E466" s="239" t="s">
        <v>19</v>
      </c>
      <c r="F466" s="240" t="s">
        <v>694</v>
      </c>
      <c r="G466" s="238"/>
      <c r="H466" s="241">
        <v>124.8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84</v>
      </c>
      <c r="AV466" s="14" t="s">
        <v>84</v>
      </c>
      <c r="AW466" s="14" t="s">
        <v>36</v>
      </c>
      <c r="AX466" s="14" t="s">
        <v>80</v>
      </c>
      <c r="AY466" s="247" t="s">
        <v>149</v>
      </c>
    </row>
    <row r="467" s="2" customFormat="1" ht="24.15" customHeight="1">
      <c r="A467" s="41"/>
      <c r="B467" s="42"/>
      <c r="C467" s="207" t="s">
        <v>695</v>
      </c>
      <c r="D467" s="207" t="s">
        <v>151</v>
      </c>
      <c r="E467" s="208" t="s">
        <v>696</v>
      </c>
      <c r="F467" s="209" t="s">
        <v>697</v>
      </c>
      <c r="G467" s="210" t="s">
        <v>179</v>
      </c>
      <c r="H467" s="211">
        <v>70.715999999999994</v>
      </c>
      <c r="I467" s="212"/>
      <c r="J467" s="213">
        <f>ROUND(I467*H467,2)</f>
        <v>0</v>
      </c>
      <c r="K467" s="209" t="s">
        <v>155</v>
      </c>
      <c r="L467" s="47"/>
      <c r="M467" s="214" t="s">
        <v>19</v>
      </c>
      <c r="N467" s="215" t="s">
        <v>46</v>
      </c>
      <c r="O467" s="87"/>
      <c r="P467" s="216">
        <f>O467*H467</f>
        <v>0</v>
      </c>
      <c r="Q467" s="216">
        <v>0.0014</v>
      </c>
      <c r="R467" s="216">
        <f>Q467*H467</f>
        <v>0.09900239999999999</v>
      </c>
      <c r="S467" s="216">
        <v>0</v>
      </c>
      <c r="T467" s="21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90</v>
      </c>
      <c r="AT467" s="218" t="s">
        <v>151</v>
      </c>
      <c r="AU467" s="218" t="s">
        <v>84</v>
      </c>
      <c r="AY467" s="20" t="s">
        <v>149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80</v>
      </c>
      <c r="BK467" s="219">
        <f>ROUND(I467*H467,2)</f>
        <v>0</v>
      </c>
      <c r="BL467" s="20" t="s">
        <v>90</v>
      </c>
      <c r="BM467" s="218" t="s">
        <v>698</v>
      </c>
    </row>
    <row r="468" s="2" customFormat="1">
      <c r="A468" s="41"/>
      <c r="B468" s="42"/>
      <c r="C468" s="43"/>
      <c r="D468" s="220" t="s">
        <v>157</v>
      </c>
      <c r="E468" s="43"/>
      <c r="F468" s="221" t="s">
        <v>699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157</v>
      </c>
      <c r="AU468" s="20" t="s">
        <v>84</v>
      </c>
    </row>
    <row r="469" s="2" customFormat="1">
      <c r="A469" s="41"/>
      <c r="B469" s="42"/>
      <c r="C469" s="43"/>
      <c r="D469" s="225" t="s">
        <v>159</v>
      </c>
      <c r="E469" s="43"/>
      <c r="F469" s="226" t="s">
        <v>700</v>
      </c>
      <c r="G469" s="43"/>
      <c r="H469" s="43"/>
      <c r="I469" s="222"/>
      <c r="J469" s="43"/>
      <c r="K469" s="43"/>
      <c r="L469" s="47"/>
      <c r="M469" s="223"/>
      <c r="N469" s="22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159</v>
      </c>
      <c r="AU469" s="20" t="s">
        <v>84</v>
      </c>
    </row>
    <row r="470" s="2" customFormat="1" ht="24.15" customHeight="1">
      <c r="A470" s="41"/>
      <c r="B470" s="42"/>
      <c r="C470" s="207" t="s">
        <v>701</v>
      </c>
      <c r="D470" s="207" t="s">
        <v>151</v>
      </c>
      <c r="E470" s="208" t="s">
        <v>702</v>
      </c>
      <c r="F470" s="209" t="s">
        <v>703</v>
      </c>
      <c r="G470" s="210" t="s">
        <v>179</v>
      </c>
      <c r="H470" s="211">
        <v>70.715999999999994</v>
      </c>
      <c r="I470" s="212"/>
      <c r="J470" s="213">
        <f>ROUND(I470*H470,2)</f>
        <v>0</v>
      </c>
      <c r="K470" s="209" t="s">
        <v>155</v>
      </c>
      <c r="L470" s="47"/>
      <c r="M470" s="214" t="s">
        <v>19</v>
      </c>
      <c r="N470" s="215" t="s">
        <v>46</v>
      </c>
      <c r="O470" s="87"/>
      <c r="P470" s="216">
        <f>O470*H470</f>
        <v>0</v>
      </c>
      <c r="Q470" s="216">
        <v>0.0043800000000000002</v>
      </c>
      <c r="R470" s="216">
        <f>Q470*H470</f>
        <v>0.30973607999999997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90</v>
      </c>
      <c r="AT470" s="218" t="s">
        <v>151</v>
      </c>
      <c r="AU470" s="218" t="s">
        <v>84</v>
      </c>
      <c r="AY470" s="20" t="s">
        <v>149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80</v>
      </c>
      <c r="BK470" s="219">
        <f>ROUND(I470*H470,2)</f>
        <v>0</v>
      </c>
      <c r="BL470" s="20" t="s">
        <v>90</v>
      </c>
      <c r="BM470" s="218" t="s">
        <v>704</v>
      </c>
    </row>
    <row r="471" s="2" customFormat="1">
      <c r="A471" s="41"/>
      <c r="B471" s="42"/>
      <c r="C471" s="43"/>
      <c r="D471" s="220" t="s">
        <v>157</v>
      </c>
      <c r="E471" s="43"/>
      <c r="F471" s="221" t="s">
        <v>705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157</v>
      </c>
      <c r="AU471" s="20" t="s">
        <v>84</v>
      </c>
    </row>
    <row r="472" s="2" customFormat="1">
      <c r="A472" s="41"/>
      <c r="B472" s="42"/>
      <c r="C472" s="43"/>
      <c r="D472" s="225" t="s">
        <v>159</v>
      </c>
      <c r="E472" s="43"/>
      <c r="F472" s="226" t="s">
        <v>706</v>
      </c>
      <c r="G472" s="43"/>
      <c r="H472" s="43"/>
      <c r="I472" s="222"/>
      <c r="J472" s="43"/>
      <c r="K472" s="43"/>
      <c r="L472" s="47"/>
      <c r="M472" s="223"/>
      <c r="N472" s="22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159</v>
      </c>
      <c r="AU472" s="20" t="s">
        <v>84</v>
      </c>
    </row>
    <row r="473" s="13" customFormat="1">
      <c r="A473" s="13"/>
      <c r="B473" s="227"/>
      <c r="C473" s="228"/>
      <c r="D473" s="220" t="s">
        <v>183</v>
      </c>
      <c r="E473" s="229" t="s">
        <v>19</v>
      </c>
      <c r="F473" s="230" t="s">
        <v>707</v>
      </c>
      <c r="G473" s="228"/>
      <c r="H473" s="229" t="s">
        <v>19</v>
      </c>
      <c r="I473" s="231"/>
      <c r="J473" s="228"/>
      <c r="K473" s="228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183</v>
      </c>
      <c r="AU473" s="236" t="s">
        <v>84</v>
      </c>
      <c r="AV473" s="13" t="s">
        <v>80</v>
      </c>
      <c r="AW473" s="13" t="s">
        <v>36</v>
      </c>
      <c r="AX473" s="13" t="s">
        <v>75</v>
      </c>
      <c r="AY473" s="236" t="s">
        <v>149</v>
      </c>
    </row>
    <row r="474" s="14" customFormat="1">
      <c r="A474" s="14"/>
      <c r="B474" s="237"/>
      <c r="C474" s="238"/>
      <c r="D474" s="220" t="s">
        <v>183</v>
      </c>
      <c r="E474" s="239" t="s">
        <v>19</v>
      </c>
      <c r="F474" s="240" t="s">
        <v>708</v>
      </c>
      <c r="G474" s="238"/>
      <c r="H474" s="241">
        <v>64.769999999999996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84</v>
      </c>
      <c r="AV474" s="14" t="s">
        <v>84</v>
      </c>
      <c r="AW474" s="14" t="s">
        <v>36</v>
      </c>
      <c r="AX474" s="14" t="s">
        <v>75</v>
      </c>
      <c r="AY474" s="247" t="s">
        <v>149</v>
      </c>
    </row>
    <row r="475" s="13" customFormat="1">
      <c r="A475" s="13"/>
      <c r="B475" s="227"/>
      <c r="C475" s="228"/>
      <c r="D475" s="220" t="s">
        <v>183</v>
      </c>
      <c r="E475" s="229" t="s">
        <v>19</v>
      </c>
      <c r="F475" s="230" t="s">
        <v>709</v>
      </c>
      <c r="G475" s="228"/>
      <c r="H475" s="229" t="s">
        <v>19</v>
      </c>
      <c r="I475" s="231"/>
      <c r="J475" s="228"/>
      <c r="K475" s="228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183</v>
      </c>
      <c r="AU475" s="236" t="s">
        <v>84</v>
      </c>
      <c r="AV475" s="13" t="s">
        <v>80</v>
      </c>
      <c r="AW475" s="13" t="s">
        <v>36</v>
      </c>
      <c r="AX475" s="13" t="s">
        <v>75</v>
      </c>
      <c r="AY475" s="236" t="s">
        <v>149</v>
      </c>
    </row>
    <row r="476" s="14" customFormat="1">
      <c r="A476" s="14"/>
      <c r="B476" s="237"/>
      <c r="C476" s="238"/>
      <c r="D476" s="220" t="s">
        <v>183</v>
      </c>
      <c r="E476" s="239" t="s">
        <v>19</v>
      </c>
      <c r="F476" s="240" t="s">
        <v>710</v>
      </c>
      <c r="G476" s="238"/>
      <c r="H476" s="241">
        <v>5.9459999999999997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84</v>
      </c>
      <c r="AV476" s="14" t="s">
        <v>84</v>
      </c>
      <c r="AW476" s="14" t="s">
        <v>36</v>
      </c>
      <c r="AX476" s="14" t="s">
        <v>75</v>
      </c>
      <c r="AY476" s="247" t="s">
        <v>149</v>
      </c>
    </row>
    <row r="477" s="15" customFormat="1">
      <c r="A477" s="15"/>
      <c r="B477" s="248"/>
      <c r="C477" s="249"/>
      <c r="D477" s="220" t="s">
        <v>183</v>
      </c>
      <c r="E477" s="250" t="s">
        <v>19</v>
      </c>
      <c r="F477" s="251" t="s">
        <v>221</v>
      </c>
      <c r="G477" s="249"/>
      <c r="H477" s="252">
        <v>70.715999999999994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8" t="s">
        <v>183</v>
      </c>
      <c r="AU477" s="258" t="s">
        <v>84</v>
      </c>
      <c r="AV477" s="15" t="s">
        <v>90</v>
      </c>
      <c r="AW477" s="15" t="s">
        <v>36</v>
      </c>
      <c r="AX477" s="15" t="s">
        <v>80</v>
      </c>
      <c r="AY477" s="258" t="s">
        <v>149</v>
      </c>
    </row>
    <row r="478" s="2" customFormat="1" ht="24.15" customHeight="1">
      <c r="A478" s="41"/>
      <c r="B478" s="42"/>
      <c r="C478" s="207" t="s">
        <v>711</v>
      </c>
      <c r="D478" s="207" t="s">
        <v>151</v>
      </c>
      <c r="E478" s="208" t="s">
        <v>712</v>
      </c>
      <c r="F478" s="209" t="s">
        <v>713</v>
      </c>
      <c r="G478" s="210" t="s">
        <v>179</v>
      </c>
      <c r="H478" s="211">
        <v>110.44799999999999</v>
      </c>
      <c r="I478" s="212"/>
      <c r="J478" s="213">
        <f>ROUND(I478*H478,2)</f>
        <v>0</v>
      </c>
      <c r="K478" s="209" t="s">
        <v>155</v>
      </c>
      <c r="L478" s="47"/>
      <c r="M478" s="214" t="s">
        <v>19</v>
      </c>
      <c r="N478" s="215" t="s">
        <v>46</v>
      </c>
      <c r="O478" s="87"/>
      <c r="P478" s="216">
        <f>O478*H478</f>
        <v>0</v>
      </c>
      <c r="Q478" s="216">
        <v>0.00013999999999999999</v>
      </c>
      <c r="R478" s="216">
        <f>Q478*H478</f>
        <v>0.015462719999999998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90</v>
      </c>
      <c r="AT478" s="218" t="s">
        <v>151</v>
      </c>
      <c r="AU478" s="218" t="s">
        <v>84</v>
      </c>
      <c r="AY478" s="20" t="s">
        <v>149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80</v>
      </c>
      <c r="BK478" s="219">
        <f>ROUND(I478*H478,2)</f>
        <v>0</v>
      </c>
      <c r="BL478" s="20" t="s">
        <v>90</v>
      </c>
      <c r="BM478" s="218" t="s">
        <v>714</v>
      </c>
    </row>
    <row r="479" s="2" customFormat="1">
      <c r="A479" s="41"/>
      <c r="B479" s="42"/>
      <c r="C479" s="43"/>
      <c r="D479" s="220" t="s">
        <v>157</v>
      </c>
      <c r="E479" s="43"/>
      <c r="F479" s="221" t="s">
        <v>715</v>
      </c>
      <c r="G479" s="43"/>
      <c r="H479" s="43"/>
      <c r="I479" s="222"/>
      <c r="J479" s="43"/>
      <c r="K479" s="43"/>
      <c r="L479" s="47"/>
      <c r="M479" s="223"/>
      <c r="N479" s="22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157</v>
      </c>
      <c r="AU479" s="20" t="s">
        <v>84</v>
      </c>
    </row>
    <row r="480" s="2" customFormat="1">
      <c r="A480" s="41"/>
      <c r="B480" s="42"/>
      <c r="C480" s="43"/>
      <c r="D480" s="225" t="s">
        <v>159</v>
      </c>
      <c r="E480" s="43"/>
      <c r="F480" s="226" t="s">
        <v>716</v>
      </c>
      <c r="G480" s="43"/>
      <c r="H480" s="43"/>
      <c r="I480" s="222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159</v>
      </c>
      <c r="AU480" s="20" t="s">
        <v>84</v>
      </c>
    </row>
    <row r="481" s="14" customFormat="1">
      <c r="A481" s="14"/>
      <c r="B481" s="237"/>
      <c r="C481" s="238"/>
      <c r="D481" s="220" t="s">
        <v>183</v>
      </c>
      <c r="E481" s="239" t="s">
        <v>19</v>
      </c>
      <c r="F481" s="240" t="s">
        <v>717</v>
      </c>
      <c r="G481" s="238"/>
      <c r="H481" s="241">
        <v>39.731999999999999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84</v>
      </c>
      <c r="AV481" s="14" t="s">
        <v>84</v>
      </c>
      <c r="AW481" s="14" t="s">
        <v>36</v>
      </c>
      <c r="AX481" s="14" t="s">
        <v>75</v>
      </c>
      <c r="AY481" s="247" t="s">
        <v>149</v>
      </c>
    </row>
    <row r="482" s="14" customFormat="1">
      <c r="A482" s="14"/>
      <c r="B482" s="237"/>
      <c r="C482" s="238"/>
      <c r="D482" s="220" t="s">
        <v>183</v>
      </c>
      <c r="E482" s="239" t="s">
        <v>19</v>
      </c>
      <c r="F482" s="240" t="s">
        <v>718</v>
      </c>
      <c r="G482" s="238"/>
      <c r="H482" s="241">
        <v>70.715999999999994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84</v>
      </c>
      <c r="AV482" s="14" t="s">
        <v>84</v>
      </c>
      <c r="AW482" s="14" t="s">
        <v>36</v>
      </c>
      <c r="AX482" s="14" t="s">
        <v>75</v>
      </c>
      <c r="AY482" s="247" t="s">
        <v>149</v>
      </c>
    </row>
    <row r="483" s="15" customFormat="1">
      <c r="A483" s="15"/>
      <c r="B483" s="248"/>
      <c r="C483" s="249"/>
      <c r="D483" s="220" t="s">
        <v>183</v>
      </c>
      <c r="E483" s="250" t="s">
        <v>19</v>
      </c>
      <c r="F483" s="251" t="s">
        <v>221</v>
      </c>
      <c r="G483" s="249"/>
      <c r="H483" s="252">
        <v>110.44799999999999</v>
      </c>
      <c r="I483" s="253"/>
      <c r="J483" s="249"/>
      <c r="K483" s="249"/>
      <c r="L483" s="254"/>
      <c r="M483" s="255"/>
      <c r="N483" s="256"/>
      <c r="O483" s="256"/>
      <c r="P483" s="256"/>
      <c r="Q483" s="256"/>
      <c r="R483" s="256"/>
      <c r="S483" s="256"/>
      <c r="T483" s="257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8" t="s">
        <v>183</v>
      </c>
      <c r="AU483" s="258" t="s">
        <v>84</v>
      </c>
      <c r="AV483" s="15" t="s">
        <v>90</v>
      </c>
      <c r="AW483" s="15" t="s">
        <v>36</v>
      </c>
      <c r="AX483" s="15" t="s">
        <v>80</v>
      </c>
      <c r="AY483" s="258" t="s">
        <v>149</v>
      </c>
    </row>
    <row r="484" s="2" customFormat="1" ht="49.05" customHeight="1">
      <c r="A484" s="41"/>
      <c r="B484" s="42"/>
      <c r="C484" s="207" t="s">
        <v>719</v>
      </c>
      <c r="D484" s="207" t="s">
        <v>151</v>
      </c>
      <c r="E484" s="208" t="s">
        <v>720</v>
      </c>
      <c r="F484" s="209" t="s">
        <v>721</v>
      </c>
      <c r="G484" s="210" t="s">
        <v>179</v>
      </c>
      <c r="H484" s="211">
        <v>39.731999999999999</v>
      </c>
      <c r="I484" s="212"/>
      <c r="J484" s="213">
        <f>ROUND(I484*H484,2)</f>
        <v>0</v>
      </c>
      <c r="K484" s="209" t="s">
        <v>155</v>
      </c>
      <c r="L484" s="47"/>
      <c r="M484" s="214" t="s">
        <v>19</v>
      </c>
      <c r="N484" s="215" t="s">
        <v>46</v>
      </c>
      <c r="O484" s="87"/>
      <c r="P484" s="216">
        <f>O484*H484</f>
        <v>0</v>
      </c>
      <c r="Q484" s="216">
        <v>0.012489999999999999</v>
      </c>
      <c r="R484" s="216">
        <f>Q484*H484</f>
        <v>0.49625267999999995</v>
      </c>
      <c r="S484" s="216">
        <v>0</v>
      </c>
      <c r="T484" s="21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8" t="s">
        <v>90</v>
      </c>
      <c r="AT484" s="218" t="s">
        <v>151</v>
      </c>
      <c r="AU484" s="218" t="s">
        <v>84</v>
      </c>
      <c r="AY484" s="20" t="s">
        <v>149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20" t="s">
        <v>80</v>
      </c>
      <c r="BK484" s="219">
        <f>ROUND(I484*H484,2)</f>
        <v>0</v>
      </c>
      <c r="BL484" s="20" t="s">
        <v>90</v>
      </c>
      <c r="BM484" s="218" t="s">
        <v>722</v>
      </c>
    </row>
    <row r="485" s="2" customFormat="1">
      <c r="A485" s="41"/>
      <c r="B485" s="42"/>
      <c r="C485" s="43"/>
      <c r="D485" s="220" t="s">
        <v>157</v>
      </c>
      <c r="E485" s="43"/>
      <c r="F485" s="221" t="s">
        <v>723</v>
      </c>
      <c r="G485" s="43"/>
      <c r="H485" s="43"/>
      <c r="I485" s="222"/>
      <c r="J485" s="43"/>
      <c r="K485" s="43"/>
      <c r="L485" s="47"/>
      <c r="M485" s="223"/>
      <c r="N485" s="224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157</v>
      </c>
      <c r="AU485" s="20" t="s">
        <v>84</v>
      </c>
    </row>
    <row r="486" s="2" customFormat="1">
      <c r="A486" s="41"/>
      <c r="B486" s="42"/>
      <c r="C486" s="43"/>
      <c r="D486" s="225" t="s">
        <v>159</v>
      </c>
      <c r="E486" s="43"/>
      <c r="F486" s="226" t="s">
        <v>724</v>
      </c>
      <c r="G486" s="43"/>
      <c r="H486" s="43"/>
      <c r="I486" s="222"/>
      <c r="J486" s="43"/>
      <c r="K486" s="43"/>
      <c r="L486" s="47"/>
      <c r="M486" s="223"/>
      <c r="N486" s="224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159</v>
      </c>
      <c r="AU486" s="20" t="s">
        <v>84</v>
      </c>
    </row>
    <row r="487" s="14" customFormat="1">
      <c r="A487" s="14"/>
      <c r="B487" s="237"/>
      <c r="C487" s="238"/>
      <c r="D487" s="220" t="s">
        <v>183</v>
      </c>
      <c r="E487" s="239" t="s">
        <v>19</v>
      </c>
      <c r="F487" s="240" t="s">
        <v>717</v>
      </c>
      <c r="G487" s="238"/>
      <c r="H487" s="241">
        <v>39.731999999999999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84</v>
      </c>
      <c r="AV487" s="14" t="s">
        <v>84</v>
      </c>
      <c r="AW487" s="14" t="s">
        <v>36</v>
      </c>
      <c r="AX487" s="14" t="s">
        <v>80</v>
      </c>
      <c r="AY487" s="247" t="s">
        <v>149</v>
      </c>
    </row>
    <row r="488" s="2" customFormat="1" ht="24.15" customHeight="1">
      <c r="A488" s="41"/>
      <c r="B488" s="42"/>
      <c r="C488" s="270" t="s">
        <v>725</v>
      </c>
      <c r="D488" s="270" t="s">
        <v>395</v>
      </c>
      <c r="E488" s="271" t="s">
        <v>726</v>
      </c>
      <c r="F488" s="272" t="s">
        <v>727</v>
      </c>
      <c r="G488" s="273" t="s">
        <v>179</v>
      </c>
      <c r="H488" s="274">
        <v>43.704999999999998</v>
      </c>
      <c r="I488" s="275"/>
      <c r="J488" s="276">
        <f>ROUND(I488*H488,2)</f>
        <v>0</v>
      </c>
      <c r="K488" s="272" t="s">
        <v>155</v>
      </c>
      <c r="L488" s="277"/>
      <c r="M488" s="278" t="s">
        <v>19</v>
      </c>
      <c r="N488" s="279" t="s">
        <v>46</v>
      </c>
      <c r="O488" s="87"/>
      <c r="P488" s="216">
        <f>O488*H488</f>
        <v>0</v>
      </c>
      <c r="Q488" s="216">
        <v>0.0080000000000000002</v>
      </c>
      <c r="R488" s="216">
        <f>Q488*H488</f>
        <v>0.34964000000000001</v>
      </c>
      <c r="S488" s="216">
        <v>0</v>
      </c>
      <c r="T488" s="217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8" t="s">
        <v>198</v>
      </c>
      <c r="AT488" s="218" t="s">
        <v>395</v>
      </c>
      <c r="AU488" s="218" t="s">
        <v>84</v>
      </c>
      <c r="AY488" s="20" t="s">
        <v>149</v>
      </c>
      <c r="BE488" s="219">
        <f>IF(N488="základní",J488,0)</f>
        <v>0</v>
      </c>
      <c r="BF488" s="219">
        <f>IF(N488="snížená",J488,0)</f>
        <v>0</v>
      </c>
      <c r="BG488" s="219">
        <f>IF(N488="zákl. přenesená",J488,0)</f>
        <v>0</v>
      </c>
      <c r="BH488" s="219">
        <f>IF(N488="sníž. přenesená",J488,0)</f>
        <v>0</v>
      </c>
      <c r="BI488" s="219">
        <f>IF(N488="nulová",J488,0)</f>
        <v>0</v>
      </c>
      <c r="BJ488" s="20" t="s">
        <v>80</v>
      </c>
      <c r="BK488" s="219">
        <f>ROUND(I488*H488,2)</f>
        <v>0</v>
      </c>
      <c r="BL488" s="20" t="s">
        <v>90</v>
      </c>
      <c r="BM488" s="218" t="s">
        <v>728</v>
      </c>
    </row>
    <row r="489" s="2" customFormat="1">
      <c r="A489" s="41"/>
      <c r="B489" s="42"/>
      <c r="C489" s="43"/>
      <c r="D489" s="220" t="s">
        <v>157</v>
      </c>
      <c r="E489" s="43"/>
      <c r="F489" s="221" t="s">
        <v>727</v>
      </c>
      <c r="G489" s="43"/>
      <c r="H489" s="43"/>
      <c r="I489" s="222"/>
      <c r="J489" s="43"/>
      <c r="K489" s="43"/>
      <c r="L489" s="47"/>
      <c r="M489" s="223"/>
      <c r="N489" s="22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157</v>
      </c>
      <c r="AU489" s="20" t="s">
        <v>84</v>
      </c>
    </row>
    <row r="490" s="14" customFormat="1">
      <c r="A490" s="14"/>
      <c r="B490" s="237"/>
      <c r="C490" s="238"/>
      <c r="D490" s="220" t="s">
        <v>183</v>
      </c>
      <c r="E490" s="238"/>
      <c r="F490" s="240" t="s">
        <v>729</v>
      </c>
      <c r="G490" s="238"/>
      <c r="H490" s="241">
        <v>43.704999999999998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84</v>
      </c>
      <c r="AV490" s="14" t="s">
        <v>84</v>
      </c>
      <c r="AW490" s="14" t="s">
        <v>4</v>
      </c>
      <c r="AX490" s="14" t="s">
        <v>80</v>
      </c>
      <c r="AY490" s="247" t="s">
        <v>149</v>
      </c>
    </row>
    <row r="491" s="2" customFormat="1" ht="24.15" customHeight="1">
      <c r="A491" s="41"/>
      <c r="B491" s="42"/>
      <c r="C491" s="207" t="s">
        <v>730</v>
      </c>
      <c r="D491" s="207" t="s">
        <v>151</v>
      </c>
      <c r="E491" s="208" t="s">
        <v>731</v>
      </c>
      <c r="F491" s="209" t="s">
        <v>732</v>
      </c>
      <c r="G491" s="210" t="s">
        <v>179</v>
      </c>
      <c r="H491" s="211">
        <v>110.44799999999999</v>
      </c>
      <c r="I491" s="212"/>
      <c r="J491" s="213">
        <f>ROUND(I491*H491,2)</f>
        <v>0</v>
      </c>
      <c r="K491" s="209" t="s">
        <v>155</v>
      </c>
      <c r="L491" s="47"/>
      <c r="M491" s="214" t="s">
        <v>19</v>
      </c>
      <c r="N491" s="215" t="s">
        <v>46</v>
      </c>
      <c r="O491" s="87"/>
      <c r="P491" s="216">
        <f>O491*H491</f>
        <v>0</v>
      </c>
      <c r="Q491" s="216">
        <v>0.0033600000000000001</v>
      </c>
      <c r="R491" s="216">
        <f>Q491*H491</f>
        <v>0.37110527999999998</v>
      </c>
      <c r="S491" s="216">
        <v>0</v>
      </c>
      <c r="T491" s="217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18" t="s">
        <v>90</v>
      </c>
      <c r="AT491" s="218" t="s">
        <v>151</v>
      </c>
      <c r="AU491" s="218" t="s">
        <v>84</v>
      </c>
      <c r="AY491" s="20" t="s">
        <v>149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20" t="s">
        <v>80</v>
      </c>
      <c r="BK491" s="219">
        <f>ROUND(I491*H491,2)</f>
        <v>0</v>
      </c>
      <c r="BL491" s="20" t="s">
        <v>90</v>
      </c>
      <c r="BM491" s="218" t="s">
        <v>733</v>
      </c>
    </row>
    <row r="492" s="2" customFormat="1">
      <c r="A492" s="41"/>
      <c r="B492" s="42"/>
      <c r="C492" s="43"/>
      <c r="D492" s="220" t="s">
        <v>157</v>
      </c>
      <c r="E492" s="43"/>
      <c r="F492" s="221" t="s">
        <v>734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157</v>
      </c>
      <c r="AU492" s="20" t="s">
        <v>84</v>
      </c>
    </row>
    <row r="493" s="2" customFormat="1">
      <c r="A493" s="41"/>
      <c r="B493" s="42"/>
      <c r="C493" s="43"/>
      <c r="D493" s="225" t="s">
        <v>159</v>
      </c>
      <c r="E493" s="43"/>
      <c r="F493" s="226" t="s">
        <v>735</v>
      </c>
      <c r="G493" s="43"/>
      <c r="H493" s="43"/>
      <c r="I493" s="222"/>
      <c r="J493" s="43"/>
      <c r="K493" s="43"/>
      <c r="L493" s="47"/>
      <c r="M493" s="223"/>
      <c r="N493" s="22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159</v>
      </c>
      <c r="AU493" s="20" t="s">
        <v>84</v>
      </c>
    </row>
    <row r="494" s="14" customFormat="1">
      <c r="A494" s="14"/>
      <c r="B494" s="237"/>
      <c r="C494" s="238"/>
      <c r="D494" s="220" t="s">
        <v>183</v>
      </c>
      <c r="E494" s="239" t="s">
        <v>19</v>
      </c>
      <c r="F494" s="240" t="s">
        <v>717</v>
      </c>
      <c r="G494" s="238"/>
      <c r="H494" s="241">
        <v>39.731999999999999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84</v>
      </c>
      <c r="AV494" s="14" t="s">
        <v>84</v>
      </c>
      <c r="AW494" s="14" t="s">
        <v>36</v>
      </c>
      <c r="AX494" s="14" t="s">
        <v>75</v>
      </c>
      <c r="AY494" s="247" t="s">
        <v>149</v>
      </c>
    </row>
    <row r="495" s="14" customFormat="1">
      <c r="A495" s="14"/>
      <c r="B495" s="237"/>
      <c r="C495" s="238"/>
      <c r="D495" s="220" t="s">
        <v>183</v>
      </c>
      <c r="E495" s="239" t="s">
        <v>19</v>
      </c>
      <c r="F495" s="240" t="s">
        <v>718</v>
      </c>
      <c r="G495" s="238"/>
      <c r="H495" s="241">
        <v>70.715999999999994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84</v>
      </c>
      <c r="AV495" s="14" t="s">
        <v>84</v>
      </c>
      <c r="AW495" s="14" t="s">
        <v>36</v>
      </c>
      <c r="AX495" s="14" t="s">
        <v>75</v>
      </c>
      <c r="AY495" s="247" t="s">
        <v>149</v>
      </c>
    </row>
    <row r="496" s="15" customFormat="1">
      <c r="A496" s="15"/>
      <c r="B496" s="248"/>
      <c r="C496" s="249"/>
      <c r="D496" s="220" t="s">
        <v>183</v>
      </c>
      <c r="E496" s="250" t="s">
        <v>19</v>
      </c>
      <c r="F496" s="251" t="s">
        <v>221</v>
      </c>
      <c r="G496" s="249"/>
      <c r="H496" s="252">
        <v>110.44799999999999</v>
      </c>
      <c r="I496" s="253"/>
      <c r="J496" s="249"/>
      <c r="K496" s="249"/>
      <c r="L496" s="254"/>
      <c r="M496" s="255"/>
      <c r="N496" s="256"/>
      <c r="O496" s="256"/>
      <c r="P496" s="256"/>
      <c r="Q496" s="256"/>
      <c r="R496" s="256"/>
      <c r="S496" s="256"/>
      <c r="T496" s="257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8" t="s">
        <v>183</v>
      </c>
      <c r="AU496" s="258" t="s">
        <v>84</v>
      </c>
      <c r="AV496" s="15" t="s">
        <v>90</v>
      </c>
      <c r="AW496" s="15" t="s">
        <v>36</v>
      </c>
      <c r="AX496" s="15" t="s">
        <v>80</v>
      </c>
      <c r="AY496" s="258" t="s">
        <v>149</v>
      </c>
    </row>
    <row r="497" s="2" customFormat="1" ht="24.15" customHeight="1">
      <c r="A497" s="41"/>
      <c r="B497" s="42"/>
      <c r="C497" s="207" t="s">
        <v>736</v>
      </c>
      <c r="D497" s="207" t="s">
        <v>151</v>
      </c>
      <c r="E497" s="208" t="s">
        <v>737</v>
      </c>
      <c r="F497" s="209" t="s">
        <v>738</v>
      </c>
      <c r="G497" s="210" t="s">
        <v>179</v>
      </c>
      <c r="H497" s="211">
        <v>19.199999999999999</v>
      </c>
      <c r="I497" s="212"/>
      <c r="J497" s="213">
        <f>ROUND(I497*H497,2)</f>
        <v>0</v>
      </c>
      <c r="K497" s="209" t="s">
        <v>155</v>
      </c>
      <c r="L497" s="47"/>
      <c r="M497" s="214" t="s">
        <v>19</v>
      </c>
      <c r="N497" s="215" t="s">
        <v>46</v>
      </c>
      <c r="O497" s="87"/>
      <c r="P497" s="216">
        <f>O497*H497</f>
        <v>0</v>
      </c>
      <c r="Q497" s="216">
        <v>0.00018000000000000001</v>
      </c>
      <c r="R497" s="216">
        <f>Q497*H497</f>
        <v>0.0034560000000000003</v>
      </c>
      <c r="S497" s="216">
        <v>0</v>
      </c>
      <c r="T497" s="21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8" t="s">
        <v>90</v>
      </c>
      <c r="AT497" s="218" t="s">
        <v>151</v>
      </c>
      <c r="AU497" s="218" t="s">
        <v>84</v>
      </c>
      <c r="AY497" s="20" t="s">
        <v>149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20" t="s">
        <v>80</v>
      </c>
      <c r="BK497" s="219">
        <f>ROUND(I497*H497,2)</f>
        <v>0</v>
      </c>
      <c r="BL497" s="20" t="s">
        <v>90</v>
      </c>
      <c r="BM497" s="218" t="s">
        <v>739</v>
      </c>
    </row>
    <row r="498" s="2" customFormat="1">
      <c r="A498" s="41"/>
      <c r="B498" s="42"/>
      <c r="C498" s="43"/>
      <c r="D498" s="220" t="s">
        <v>157</v>
      </c>
      <c r="E498" s="43"/>
      <c r="F498" s="221" t="s">
        <v>740</v>
      </c>
      <c r="G498" s="43"/>
      <c r="H498" s="43"/>
      <c r="I498" s="222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157</v>
      </c>
      <c r="AU498" s="20" t="s">
        <v>84</v>
      </c>
    </row>
    <row r="499" s="2" customFormat="1">
      <c r="A499" s="41"/>
      <c r="B499" s="42"/>
      <c r="C499" s="43"/>
      <c r="D499" s="225" t="s">
        <v>159</v>
      </c>
      <c r="E499" s="43"/>
      <c r="F499" s="226" t="s">
        <v>741</v>
      </c>
      <c r="G499" s="43"/>
      <c r="H499" s="43"/>
      <c r="I499" s="222"/>
      <c r="J499" s="43"/>
      <c r="K499" s="43"/>
      <c r="L499" s="47"/>
      <c r="M499" s="223"/>
      <c r="N499" s="224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159</v>
      </c>
      <c r="AU499" s="20" t="s">
        <v>84</v>
      </c>
    </row>
    <row r="500" s="2" customFormat="1" ht="44.25" customHeight="1">
      <c r="A500" s="41"/>
      <c r="B500" s="42"/>
      <c r="C500" s="207" t="s">
        <v>742</v>
      </c>
      <c r="D500" s="207" t="s">
        <v>151</v>
      </c>
      <c r="E500" s="208" t="s">
        <v>743</v>
      </c>
      <c r="F500" s="209" t="s">
        <v>744</v>
      </c>
      <c r="G500" s="210" t="s">
        <v>179</v>
      </c>
      <c r="H500" s="211">
        <v>26.263000000000002</v>
      </c>
      <c r="I500" s="212"/>
      <c r="J500" s="213">
        <f>ROUND(I500*H500,2)</f>
        <v>0</v>
      </c>
      <c r="K500" s="209" t="s">
        <v>155</v>
      </c>
      <c r="L500" s="47"/>
      <c r="M500" s="214" t="s">
        <v>19</v>
      </c>
      <c r="N500" s="215" t="s">
        <v>46</v>
      </c>
      <c r="O500" s="87"/>
      <c r="P500" s="216">
        <f>O500*H500</f>
        <v>0</v>
      </c>
      <c r="Q500" s="216">
        <v>0.0085199999999999998</v>
      </c>
      <c r="R500" s="216">
        <f>Q500*H500</f>
        <v>0.22376076</v>
      </c>
      <c r="S500" s="216">
        <v>0</v>
      </c>
      <c r="T500" s="217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8" t="s">
        <v>90</v>
      </c>
      <c r="AT500" s="218" t="s">
        <v>151</v>
      </c>
      <c r="AU500" s="218" t="s">
        <v>84</v>
      </c>
      <c r="AY500" s="20" t="s">
        <v>149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20" t="s">
        <v>80</v>
      </c>
      <c r="BK500" s="219">
        <f>ROUND(I500*H500,2)</f>
        <v>0</v>
      </c>
      <c r="BL500" s="20" t="s">
        <v>90</v>
      </c>
      <c r="BM500" s="218" t="s">
        <v>745</v>
      </c>
    </row>
    <row r="501" s="2" customFormat="1">
      <c r="A501" s="41"/>
      <c r="B501" s="42"/>
      <c r="C501" s="43"/>
      <c r="D501" s="220" t="s">
        <v>157</v>
      </c>
      <c r="E501" s="43"/>
      <c r="F501" s="221" t="s">
        <v>746</v>
      </c>
      <c r="G501" s="43"/>
      <c r="H501" s="43"/>
      <c r="I501" s="222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157</v>
      </c>
      <c r="AU501" s="20" t="s">
        <v>84</v>
      </c>
    </row>
    <row r="502" s="2" customFormat="1">
      <c r="A502" s="41"/>
      <c r="B502" s="42"/>
      <c r="C502" s="43"/>
      <c r="D502" s="225" t="s">
        <v>159</v>
      </c>
      <c r="E502" s="43"/>
      <c r="F502" s="226" t="s">
        <v>747</v>
      </c>
      <c r="G502" s="43"/>
      <c r="H502" s="43"/>
      <c r="I502" s="222"/>
      <c r="J502" s="43"/>
      <c r="K502" s="43"/>
      <c r="L502" s="47"/>
      <c r="M502" s="223"/>
      <c r="N502" s="22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159</v>
      </c>
      <c r="AU502" s="20" t="s">
        <v>84</v>
      </c>
    </row>
    <row r="503" s="13" customFormat="1">
      <c r="A503" s="13"/>
      <c r="B503" s="227"/>
      <c r="C503" s="228"/>
      <c r="D503" s="220" t="s">
        <v>183</v>
      </c>
      <c r="E503" s="229" t="s">
        <v>19</v>
      </c>
      <c r="F503" s="230" t="s">
        <v>748</v>
      </c>
      <c r="G503" s="228"/>
      <c r="H503" s="229" t="s">
        <v>19</v>
      </c>
      <c r="I503" s="231"/>
      <c r="J503" s="228"/>
      <c r="K503" s="228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183</v>
      </c>
      <c r="AU503" s="236" t="s">
        <v>84</v>
      </c>
      <c r="AV503" s="13" t="s">
        <v>80</v>
      </c>
      <c r="AW503" s="13" t="s">
        <v>36</v>
      </c>
      <c r="AX503" s="13" t="s">
        <v>75</v>
      </c>
      <c r="AY503" s="236" t="s">
        <v>149</v>
      </c>
    </row>
    <row r="504" s="14" customFormat="1">
      <c r="A504" s="14"/>
      <c r="B504" s="237"/>
      <c r="C504" s="238"/>
      <c r="D504" s="220" t="s">
        <v>183</v>
      </c>
      <c r="E504" s="239" t="s">
        <v>19</v>
      </c>
      <c r="F504" s="240" t="s">
        <v>749</v>
      </c>
      <c r="G504" s="238"/>
      <c r="H504" s="241">
        <v>26.263000000000002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84</v>
      </c>
      <c r="AV504" s="14" t="s">
        <v>84</v>
      </c>
      <c r="AW504" s="14" t="s">
        <v>36</v>
      </c>
      <c r="AX504" s="14" t="s">
        <v>75</v>
      </c>
      <c r="AY504" s="247" t="s">
        <v>149</v>
      </c>
    </row>
    <row r="505" s="15" customFormat="1">
      <c r="A505" s="15"/>
      <c r="B505" s="248"/>
      <c r="C505" s="249"/>
      <c r="D505" s="220" t="s">
        <v>183</v>
      </c>
      <c r="E505" s="250" t="s">
        <v>19</v>
      </c>
      <c r="F505" s="251" t="s">
        <v>221</v>
      </c>
      <c r="G505" s="249"/>
      <c r="H505" s="252">
        <v>26.263000000000002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8" t="s">
        <v>183</v>
      </c>
      <c r="AU505" s="258" t="s">
        <v>84</v>
      </c>
      <c r="AV505" s="15" t="s">
        <v>90</v>
      </c>
      <c r="AW505" s="15" t="s">
        <v>36</v>
      </c>
      <c r="AX505" s="15" t="s">
        <v>80</v>
      </c>
      <c r="AY505" s="258" t="s">
        <v>149</v>
      </c>
    </row>
    <row r="506" s="2" customFormat="1" ht="24.15" customHeight="1">
      <c r="A506" s="41"/>
      <c r="B506" s="42"/>
      <c r="C506" s="270" t="s">
        <v>750</v>
      </c>
      <c r="D506" s="270" t="s">
        <v>395</v>
      </c>
      <c r="E506" s="271" t="s">
        <v>751</v>
      </c>
      <c r="F506" s="272" t="s">
        <v>752</v>
      </c>
      <c r="G506" s="273" t="s">
        <v>179</v>
      </c>
      <c r="H506" s="274">
        <v>28.888999999999999</v>
      </c>
      <c r="I506" s="275"/>
      <c r="J506" s="276">
        <f>ROUND(I506*H506,2)</f>
        <v>0</v>
      </c>
      <c r="K506" s="272" t="s">
        <v>155</v>
      </c>
      <c r="L506" s="277"/>
      <c r="M506" s="278" t="s">
        <v>19</v>
      </c>
      <c r="N506" s="279" t="s">
        <v>46</v>
      </c>
      <c r="O506" s="87"/>
      <c r="P506" s="216">
        <f>O506*H506</f>
        <v>0</v>
      </c>
      <c r="Q506" s="216">
        <v>0.0030000000000000001</v>
      </c>
      <c r="R506" s="216">
        <f>Q506*H506</f>
        <v>0.086666999999999994</v>
      </c>
      <c r="S506" s="216">
        <v>0</v>
      </c>
      <c r="T506" s="217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198</v>
      </c>
      <c r="AT506" s="218" t="s">
        <v>395</v>
      </c>
      <c r="AU506" s="218" t="s">
        <v>84</v>
      </c>
      <c r="AY506" s="20" t="s">
        <v>149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80</v>
      </c>
      <c r="BK506" s="219">
        <f>ROUND(I506*H506,2)</f>
        <v>0</v>
      </c>
      <c r="BL506" s="20" t="s">
        <v>90</v>
      </c>
      <c r="BM506" s="218" t="s">
        <v>753</v>
      </c>
    </row>
    <row r="507" s="2" customFormat="1">
      <c r="A507" s="41"/>
      <c r="B507" s="42"/>
      <c r="C507" s="43"/>
      <c r="D507" s="220" t="s">
        <v>157</v>
      </c>
      <c r="E507" s="43"/>
      <c r="F507" s="221" t="s">
        <v>752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157</v>
      </c>
      <c r="AU507" s="20" t="s">
        <v>84</v>
      </c>
    </row>
    <row r="508" s="14" customFormat="1">
      <c r="A508" s="14"/>
      <c r="B508" s="237"/>
      <c r="C508" s="238"/>
      <c r="D508" s="220" t="s">
        <v>183</v>
      </c>
      <c r="E508" s="238"/>
      <c r="F508" s="240" t="s">
        <v>754</v>
      </c>
      <c r="G508" s="238"/>
      <c r="H508" s="241">
        <v>28.888999999999999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183</v>
      </c>
      <c r="AU508" s="247" t="s">
        <v>84</v>
      </c>
      <c r="AV508" s="14" t="s">
        <v>84</v>
      </c>
      <c r="AW508" s="14" t="s">
        <v>4</v>
      </c>
      <c r="AX508" s="14" t="s">
        <v>80</v>
      </c>
      <c r="AY508" s="247" t="s">
        <v>149</v>
      </c>
    </row>
    <row r="509" s="2" customFormat="1" ht="16.5" customHeight="1">
      <c r="A509" s="41"/>
      <c r="B509" s="42"/>
      <c r="C509" s="207" t="s">
        <v>755</v>
      </c>
      <c r="D509" s="207" t="s">
        <v>151</v>
      </c>
      <c r="E509" s="208" t="s">
        <v>756</v>
      </c>
      <c r="F509" s="209" t="s">
        <v>757</v>
      </c>
      <c r="G509" s="210" t="s">
        <v>595</v>
      </c>
      <c r="H509" s="211">
        <v>52.700000000000003</v>
      </c>
      <c r="I509" s="212"/>
      <c r="J509" s="213">
        <f>ROUND(I509*H509,2)</f>
        <v>0</v>
      </c>
      <c r="K509" s="209" t="s">
        <v>155</v>
      </c>
      <c r="L509" s="47"/>
      <c r="M509" s="214" t="s">
        <v>19</v>
      </c>
      <c r="N509" s="215" t="s">
        <v>46</v>
      </c>
      <c r="O509" s="87"/>
      <c r="P509" s="216">
        <f>O509*H509</f>
        <v>0</v>
      </c>
      <c r="Q509" s="216">
        <v>0</v>
      </c>
      <c r="R509" s="216">
        <f>Q509*H509</f>
        <v>0</v>
      </c>
      <c r="S509" s="216">
        <v>0</v>
      </c>
      <c r="T509" s="217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18" t="s">
        <v>90</v>
      </c>
      <c r="AT509" s="218" t="s">
        <v>151</v>
      </c>
      <c r="AU509" s="218" t="s">
        <v>84</v>
      </c>
      <c r="AY509" s="20" t="s">
        <v>149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20" t="s">
        <v>80</v>
      </c>
      <c r="BK509" s="219">
        <f>ROUND(I509*H509,2)</f>
        <v>0</v>
      </c>
      <c r="BL509" s="20" t="s">
        <v>90</v>
      </c>
      <c r="BM509" s="218" t="s">
        <v>758</v>
      </c>
    </row>
    <row r="510" s="2" customFormat="1">
      <c r="A510" s="41"/>
      <c r="B510" s="42"/>
      <c r="C510" s="43"/>
      <c r="D510" s="220" t="s">
        <v>157</v>
      </c>
      <c r="E510" s="43"/>
      <c r="F510" s="221" t="s">
        <v>759</v>
      </c>
      <c r="G510" s="43"/>
      <c r="H510" s="43"/>
      <c r="I510" s="222"/>
      <c r="J510" s="43"/>
      <c r="K510" s="43"/>
      <c r="L510" s="47"/>
      <c r="M510" s="223"/>
      <c r="N510" s="224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157</v>
      </c>
      <c r="AU510" s="20" t="s">
        <v>84</v>
      </c>
    </row>
    <row r="511" s="2" customFormat="1">
      <c r="A511" s="41"/>
      <c r="B511" s="42"/>
      <c r="C511" s="43"/>
      <c r="D511" s="225" t="s">
        <v>159</v>
      </c>
      <c r="E511" s="43"/>
      <c r="F511" s="226" t="s">
        <v>760</v>
      </c>
      <c r="G511" s="43"/>
      <c r="H511" s="43"/>
      <c r="I511" s="222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159</v>
      </c>
      <c r="AU511" s="20" t="s">
        <v>84</v>
      </c>
    </row>
    <row r="512" s="14" customFormat="1">
      <c r="A512" s="14"/>
      <c r="B512" s="237"/>
      <c r="C512" s="238"/>
      <c r="D512" s="220" t="s">
        <v>183</v>
      </c>
      <c r="E512" s="239" t="s">
        <v>19</v>
      </c>
      <c r="F512" s="240" t="s">
        <v>761</v>
      </c>
      <c r="G512" s="238"/>
      <c r="H512" s="241">
        <v>3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183</v>
      </c>
      <c r="AU512" s="247" t="s">
        <v>84</v>
      </c>
      <c r="AV512" s="14" t="s">
        <v>84</v>
      </c>
      <c r="AW512" s="14" t="s">
        <v>36</v>
      </c>
      <c r="AX512" s="14" t="s">
        <v>75</v>
      </c>
      <c r="AY512" s="247" t="s">
        <v>149</v>
      </c>
    </row>
    <row r="513" s="14" customFormat="1">
      <c r="A513" s="14"/>
      <c r="B513" s="237"/>
      <c r="C513" s="238"/>
      <c r="D513" s="220" t="s">
        <v>183</v>
      </c>
      <c r="E513" s="239" t="s">
        <v>19</v>
      </c>
      <c r="F513" s="240" t="s">
        <v>762</v>
      </c>
      <c r="G513" s="238"/>
      <c r="H513" s="241">
        <v>49.700000000000003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84</v>
      </c>
      <c r="AV513" s="14" t="s">
        <v>84</v>
      </c>
      <c r="AW513" s="14" t="s">
        <v>36</v>
      </c>
      <c r="AX513" s="14" t="s">
        <v>75</v>
      </c>
      <c r="AY513" s="247" t="s">
        <v>149</v>
      </c>
    </row>
    <row r="514" s="15" customFormat="1">
      <c r="A514" s="15"/>
      <c r="B514" s="248"/>
      <c r="C514" s="249"/>
      <c r="D514" s="220" t="s">
        <v>183</v>
      </c>
      <c r="E514" s="250" t="s">
        <v>19</v>
      </c>
      <c r="F514" s="251" t="s">
        <v>221</v>
      </c>
      <c r="G514" s="249"/>
      <c r="H514" s="252">
        <v>52.700000000000003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8" t="s">
        <v>183</v>
      </c>
      <c r="AU514" s="258" t="s">
        <v>84</v>
      </c>
      <c r="AV514" s="15" t="s">
        <v>90</v>
      </c>
      <c r="AW514" s="15" t="s">
        <v>36</v>
      </c>
      <c r="AX514" s="15" t="s">
        <v>80</v>
      </c>
      <c r="AY514" s="258" t="s">
        <v>149</v>
      </c>
    </row>
    <row r="515" s="2" customFormat="1" ht="24.15" customHeight="1">
      <c r="A515" s="41"/>
      <c r="B515" s="42"/>
      <c r="C515" s="270" t="s">
        <v>763</v>
      </c>
      <c r="D515" s="270" t="s">
        <v>395</v>
      </c>
      <c r="E515" s="271" t="s">
        <v>764</v>
      </c>
      <c r="F515" s="272" t="s">
        <v>765</v>
      </c>
      <c r="G515" s="273" t="s">
        <v>595</v>
      </c>
      <c r="H515" s="274">
        <v>55.335000000000001</v>
      </c>
      <c r="I515" s="275"/>
      <c r="J515" s="276">
        <f>ROUND(I515*H515,2)</f>
        <v>0</v>
      </c>
      <c r="K515" s="272" t="s">
        <v>155</v>
      </c>
      <c r="L515" s="277"/>
      <c r="M515" s="278" t="s">
        <v>19</v>
      </c>
      <c r="N515" s="279" t="s">
        <v>46</v>
      </c>
      <c r="O515" s="87"/>
      <c r="P515" s="216">
        <f>O515*H515</f>
        <v>0</v>
      </c>
      <c r="Q515" s="216">
        <v>3.0000000000000001E-05</v>
      </c>
      <c r="R515" s="216">
        <f>Q515*H515</f>
        <v>0.0016600500000000002</v>
      </c>
      <c r="S515" s="216">
        <v>0</v>
      </c>
      <c r="T515" s="21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18" t="s">
        <v>198</v>
      </c>
      <c r="AT515" s="218" t="s">
        <v>395</v>
      </c>
      <c r="AU515" s="218" t="s">
        <v>84</v>
      </c>
      <c r="AY515" s="20" t="s">
        <v>149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20" t="s">
        <v>80</v>
      </c>
      <c r="BK515" s="219">
        <f>ROUND(I515*H515,2)</f>
        <v>0</v>
      </c>
      <c r="BL515" s="20" t="s">
        <v>90</v>
      </c>
      <c r="BM515" s="218" t="s">
        <v>766</v>
      </c>
    </row>
    <row r="516" s="2" customFormat="1">
      <c r="A516" s="41"/>
      <c r="B516" s="42"/>
      <c r="C516" s="43"/>
      <c r="D516" s="220" t="s">
        <v>157</v>
      </c>
      <c r="E516" s="43"/>
      <c r="F516" s="221" t="s">
        <v>765</v>
      </c>
      <c r="G516" s="43"/>
      <c r="H516" s="43"/>
      <c r="I516" s="222"/>
      <c r="J516" s="43"/>
      <c r="K516" s="43"/>
      <c r="L516" s="47"/>
      <c r="M516" s="223"/>
      <c r="N516" s="224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157</v>
      </c>
      <c r="AU516" s="20" t="s">
        <v>84</v>
      </c>
    </row>
    <row r="517" s="14" customFormat="1">
      <c r="A517" s="14"/>
      <c r="B517" s="237"/>
      <c r="C517" s="238"/>
      <c r="D517" s="220" t="s">
        <v>183</v>
      </c>
      <c r="E517" s="238"/>
      <c r="F517" s="240" t="s">
        <v>767</v>
      </c>
      <c r="G517" s="238"/>
      <c r="H517" s="241">
        <v>55.335000000000001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183</v>
      </c>
      <c r="AU517" s="247" t="s">
        <v>84</v>
      </c>
      <c r="AV517" s="14" t="s">
        <v>84</v>
      </c>
      <c r="AW517" s="14" t="s">
        <v>4</v>
      </c>
      <c r="AX517" s="14" t="s">
        <v>80</v>
      </c>
      <c r="AY517" s="247" t="s">
        <v>149</v>
      </c>
    </row>
    <row r="518" s="2" customFormat="1" ht="24.15" customHeight="1">
      <c r="A518" s="41"/>
      <c r="B518" s="42"/>
      <c r="C518" s="207" t="s">
        <v>768</v>
      </c>
      <c r="D518" s="207" t="s">
        <v>151</v>
      </c>
      <c r="E518" s="208" t="s">
        <v>769</v>
      </c>
      <c r="F518" s="209" t="s">
        <v>770</v>
      </c>
      <c r="G518" s="210" t="s">
        <v>179</v>
      </c>
      <c r="H518" s="211">
        <v>19.199999999999999</v>
      </c>
      <c r="I518" s="212"/>
      <c r="J518" s="213">
        <f>ROUND(I518*H518,2)</f>
        <v>0</v>
      </c>
      <c r="K518" s="209" t="s">
        <v>155</v>
      </c>
      <c r="L518" s="47"/>
      <c r="M518" s="214" t="s">
        <v>19</v>
      </c>
      <c r="N518" s="215" t="s">
        <v>46</v>
      </c>
      <c r="O518" s="87"/>
      <c r="P518" s="216">
        <f>O518*H518</f>
        <v>0</v>
      </c>
      <c r="Q518" s="216">
        <v>0.0057000000000000002</v>
      </c>
      <c r="R518" s="216">
        <f>Q518*H518</f>
        <v>0.10944</v>
      </c>
      <c r="S518" s="216">
        <v>0</v>
      </c>
      <c r="T518" s="217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18" t="s">
        <v>90</v>
      </c>
      <c r="AT518" s="218" t="s">
        <v>151</v>
      </c>
      <c r="AU518" s="218" t="s">
        <v>84</v>
      </c>
      <c r="AY518" s="20" t="s">
        <v>149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20" t="s">
        <v>80</v>
      </c>
      <c r="BK518" s="219">
        <f>ROUND(I518*H518,2)</f>
        <v>0</v>
      </c>
      <c r="BL518" s="20" t="s">
        <v>90</v>
      </c>
      <c r="BM518" s="218" t="s">
        <v>771</v>
      </c>
    </row>
    <row r="519" s="2" customFormat="1">
      <c r="A519" s="41"/>
      <c r="B519" s="42"/>
      <c r="C519" s="43"/>
      <c r="D519" s="220" t="s">
        <v>157</v>
      </c>
      <c r="E519" s="43"/>
      <c r="F519" s="221" t="s">
        <v>772</v>
      </c>
      <c r="G519" s="43"/>
      <c r="H519" s="43"/>
      <c r="I519" s="222"/>
      <c r="J519" s="43"/>
      <c r="K519" s="43"/>
      <c r="L519" s="47"/>
      <c r="M519" s="223"/>
      <c r="N519" s="22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157</v>
      </c>
      <c r="AU519" s="20" t="s">
        <v>84</v>
      </c>
    </row>
    <row r="520" s="2" customFormat="1">
      <c r="A520" s="41"/>
      <c r="B520" s="42"/>
      <c r="C520" s="43"/>
      <c r="D520" s="225" t="s">
        <v>159</v>
      </c>
      <c r="E520" s="43"/>
      <c r="F520" s="226" t="s">
        <v>773</v>
      </c>
      <c r="G520" s="43"/>
      <c r="H520" s="43"/>
      <c r="I520" s="222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159</v>
      </c>
      <c r="AU520" s="20" t="s">
        <v>84</v>
      </c>
    </row>
    <row r="521" s="13" customFormat="1">
      <c r="A521" s="13"/>
      <c r="B521" s="227"/>
      <c r="C521" s="228"/>
      <c r="D521" s="220" t="s">
        <v>183</v>
      </c>
      <c r="E521" s="229" t="s">
        <v>19</v>
      </c>
      <c r="F521" s="230" t="s">
        <v>774</v>
      </c>
      <c r="G521" s="228"/>
      <c r="H521" s="229" t="s">
        <v>19</v>
      </c>
      <c r="I521" s="231"/>
      <c r="J521" s="228"/>
      <c r="K521" s="228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183</v>
      </c>
      <c r="AU521" s="236" t="s">
        <v>84</v>
      </c>
      <c r="AV521" s="13" t="s">
        <v>80</v>
      </c>
      <c r="AW521" s="13" t="s">
        <v>36</v>
      </c>
      <c r="AX521" s="13" t="s">
        <v>75</v>
      </c>
      <c r="AY521" s="236" t="s">
        <v>149</v>
      </c>
    </row>
    <row r="522" s="14" customFormat="1">
      <c r="A522" s="14"/>
      <c r="B522" s="237"/>
      <c r="C522" s="238"/>
      <c r="D522" s="220" t="s">
        <v>183</v>
      </c>
      <c r="E522" s="239" t="s">
        <v>19</v>
      </c>
      <c r="F522" s="240" t="s">
        <v>775</v>
      </c>
      <c r="G522" s="238"/>
      <c r="H522" s="241">
        <v>19.199999999999999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84</v>
      </c>
      <c r="AV522" s="14" t="s">
        <v>84</v>
      </c>
      <c r="AW522" s="14" t="s">
        <v>36</v>
      </c>
      <c r="AX522" s="14" t="s">
        <v>80</v>
      </c>
      <c r="AY522" s="247" t="s">
        <v>149</v>
      </c>
    </row>
    <row r="523" s="2" customFormat="1" ht="24.15" customHeight="1">
      <c r="A523" s="41"/>
      <c r="B523" s="42"/>
      <c r="C523" s="207" t="s">
        <v>776</v>
      </c>
      <c r="D523" s="207" t="s">
        <v>151</v>
      </c>
      <c r="E523" s="208" t="s">
        <v>777</v>
      </c>
      <c r="F523" s="209" t="s">
        <v>778</v>
      </c>
      <c r="G523" s="210" t="s">
        <v>201</v>
      </c>
      <c r="H523" s="211">
        <v>0.35999999999999999</v>
      </c>
      <c r="I523" s="212"/>
      <c r="J523" s="213">
        <f>ROUND(I523*H523,2)</f>
        <v>0</v>
      </c>
      <c r="K523" s="209" t="s">
        <v>155</v>
      </c>
      <c r="L523" s="47"/>
      <c r="M523" s="214" t="s">
        <v>19</v>
      </c>
      <c r="N523" s="215" t="s">
        <v>46</v>
      </c>
      <c r="O523" s="87"/>
      <c r="P523" s="216">
        <f>O523*H523</f>
        <v>0</v>
      </c>
      <c r="Q523" s="216">
        <v>2.3010199999999998</v>
      </c>
      <c r="R523" s="216">
        <f>Q523*H523</f>
        <v>0.82836719999999986</v>
      </c>
      <c r="S523" s="216">
        <v>0</v>
      </c>
      <c r="T523" s="217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8" t="s">
        <v>90</v>
      </c>
      <c r="AT523" s="218" t="s">
        <v>151</v>
      </c>
      <c r="AU523" s="218" t="s">
        <v>84</v>
      </c>
      <c r="AY523" s="20" t="s">
        <v>149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20" t="s">
        <v>80</v>
      </c>
      <c r="BK523" s="219">
        <f>ROUND(I523*H523,2)</f>
        <v>0</v>
      </c>
      <c r="BL523" s="20" t="s">
        <v>90</v>
      </c>
      <c r="BM523" s="218" t="s">
        <v>779</v>
      </c>
    </row>
    <row r="524" s="2" customFormat="1">
      <c r="A524" s="41"/>
      <c r="B524" s="42"/>
      <c r="C524" s="43"/>
      <c r="D524" s="220" t="s">
        <v>157</v>
      </c>
      <c r="E524" s="43"/>
      <c r="F524" s="221" t="s">
        <v>780</v>
      </c>
      <c r="G524" s="43"/>
      <c r="H524" s="43"/>
      <c r="I524" s="222"/>
      <c r="J524" s="43"/>
      <c r="K524" s="43"/>
      <c r="L524" s="47"/>
      <c r="M524" s="223"/>
      <c r="N524" s="224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157</v>
      </c>
      <c r="AU524" s="20" t="s">
        <v>84</v>
      </c>
    </row>
    <row r="525" s="2" customFormat="1">
      <c r="A525" s="41"/>
      <c r="B525" s="42"/>
      <c r="C525" s="43"/>
      <c r="D525" s="225" t="s">
        <v>159</v>
      </c>
      <c r="E525" s="43"/>
      <c r="F525" s="226" t="s">
        <v>781</v>
      </c>
      <c r="G525" s="43"/>
      <c r="H525" s="43"/>
      <c r="I525" s="222"/>
      <c r="J525" s="43"/>
      <c r="K525" s="43"/>
      <c r="L525" s="47"/>
      <c r="M525" s="223"/>
      <c r="N525" s="224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159</v>
      </c>
      <c r="AU525" s="20" t="s">
        <v>84</v>
      </c>
    </row>
    <row r="526" s="14" customFormat="1">
      <c r="A526" s="14"/>
      <c r="B526" s="237"/>
      <c r="C526" s="238"/>
      <c r="D526" s="220" t="s">
        <v>183</v>
      </c>
      <c r="E526" s="239" t="s">
        <v>19</v>
      </c>
      <c r="F526" s="240" t="s">
        <v>782</v>
      </c>
      <c r="G526" s="238"/>
      <c r="H526" s="241">
        <v>0.35999999999999999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183</v>
      </c>
      <c r="AU526" s="247" t="s">
        <v>84</v>
      </c>
      <c r="AV526" s="14" t="s">
        <v>84</v>
      </c>
      <c r="AW526" s="14" t="s">
        <v>36</v>
      </c>
      <c r="AX526" s="14" t="s">
        <v>80</v>
      </c>
      <c r="AY526" s="247" t="s">
        <v>149</v>
      </c>
    </row>
    <row r="527" s="2" customFormat="1" ht="24.15" customHeight="1">
      <c r="A527" s="41"/>
      <c r="B527" s="42"/>
      <c r="C527" s="207" t="s">
        <v>783</v>
      </c>
      <c r="D527" s="207" t="s">
        <v>151</v>
      </c>
      <c r="E527" s="208" t="s">
        <v>784</v>
      </c>
      <c r="F527" s="209" t="s">
        <v>785</v>
      </c>
      <c r="G527" s="210" t="s">
        <v>179</v>
      </c>
      <c r="H527" s="211">
        <v>135.44999999999999</v>
      </c>
      <c r="I527" s="212"/>
      <c r="J527" s="213">
        <f>ROUND(I527*H527,2)</f>
        <v>0</v>
      </c>
      <c r="K527" s="209" t="s">
        <v>155</v>
      </c>
      <c r="L527" s="47"/>
      <c r="M527" s="214" t="s">
        <v>19</v>
      </c>
      <c r="N527" s="215" t="s">
        <v>46</v>
      </c>
      <c r="O527" s="87"/>
      <c r="P527" s="216">
        <f>O527*H527</f>
        <v>0</v>
      </c>
      <c r="Q527" s="216">
        <v>0.074260000000000007</v>
      </c>
      <c r="R527" s="216">
        <f>Q527*H527</f>
        <v>10.058517</v>
      </c>
      <c r="S527" s="216">
        <v>0</v>
      </c>
      <c r="T527" s="21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8" t="s">
        <v>90</v>
      </c>
      <c r="AT527" s="218" t="s">
        <v>151</v>
      </c>
      <c r="AU527" s="218" t="s">
        <v>84</v>
      </c>
      <c r="AY527" s="20" t="s">
        <v>149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20" t="s">
        <v>80</v>
      </c>
      <c r="BK527" s="219">
        <f>ROUND(I527*H527,2)</f>
        <v>0</v>
      </c>
      <c r="BL527" s="20" t="s">
        <v>90</v>
      </c>
      <c r="BM527" s="218" t="s">
        <v>786</v>
      </c>
    </row>
    <row r="528" s="2" customFormat="1">
      <c r="A528" s="41"/>
      <c r="B528" s="42"/>
      <c r="C528" s="43"/>
      <c r="D528" s="220" t="s">
        <v>157</v>
      </c>
      <c r="E528" s="43"/>
      <c r="F528" s="221" t="s">
        <v>787</v>
      </c>
      <c r="G528" s="43"/>
      <c r="H528" s="43"/>
      <c r="I528" s="222"/>
      <c r="J528" s="43"/>
      <c r="K528" s="43"/>
      <c r="L528" s="47"/>
      <c r="M528" s="223"/>
      <c r="N528" s="22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157</v>
      </c>
      <c r="AU528" s="20" t="s">
        <v>84</v>
      </c>
    </row>
    <row r="529" s="2" customFormat="1">
      <c r="A529" s="41"/>
      <c r="B529" s="42"/>
      <c r="C529" s="43"/>
      <c r="D529" s="225" t="s">
        <v>159</v>
      </c>
      <c r="E529" s="43"/>
      <c r="F529" s="226" t="s">
        <v>788</v>
      </c>
      <c r="G529" s="43"/>
      <c r="H529" s="43"/>
      <c r="I529" s="222"/>
      <c r="J529" s="43"/>
      <c r="K529" s="43"/>
      <c r="L529" s="47"/>
      <c r="M529" s="223"/>
      <c r="N529" s="224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159</v>
      </c>
      <c r="AU529" s="20" t="s">
        <v>84</v>
      </c>
    </row>
    <row r="530" s="13" customFormat="1">
      <c r="A530" s="13"/>
      <c r="B530" s="227"/>
      <c r="C530" s="228"/>
      <c r="D530" s="220" t="s">
        <v>183</v>
      </c>
      <c r="E530" s="229" t="s">
        <v>19</v>
      </c>
      <c r="F530" s="230" t="s">
        <v>789</v>
      </c>
      <c r="G530" s="228"/>
      <c r="H530" s="229" t="s">
        <v>19</v>
      </c>
      <c r="I530" s="231"/>
      <c r="J530" s="228"/>
      <c r="K530" s="228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183</v>
      </c>
      <c r="AU530" s="236" t="s">
        <v>84</v>
      </c>
      <c r="AV530" s="13" t="s">
        <v>80</v>
      </c>
      <c r="AW530" s="13" t="s">
        <v>36</v>
      </c>
      <c r="AX530" s="13" t="s">
        <v>75</v>
      </c>
      <c r="AY530" s="236" t="s">
        <v>149</v>
      </c>
    </row>
    <row r="531" s="14" customFormat="1">
      <c r="A531" s="14"/>
      <c r="B531" s="237"/>
      <c r="C531" s="238"/>
      <c r="D531" s="220" t="s">
        <v>183</v>
      </c>
      <c r="E531" s="239" t="s">
        <v>19</v>
      </c>
      <c r="F531" s="240" t="s">
        <v>790</v>
      </c>
      <c r="G531" s="238"/>
      <c r="H531" s="241">
        <v>135.44999999999999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183</v>
      </c>
      <c r="AU531" s="247" t="s">
        <v>84</v>
      </c>
      <c r="AV531" s="14" t="s">
        <v>84</v>
      </c>
      <c r="AW531" s="14" t="s">
        <v>36</v>
      </c>
      <c r="AX531" s="14" t="s">
        <v>80</v>
      </c>
      <c r="AY531" s="247" t="s">
        <v>149</v>
      </c>
    </row>
    <row r="532" s="2" customFormat="1" ht="24.15" customHeight="1">
      <c r="A532" s="41"/>
      <c r="B532" s="42"/>
      <c r="C532" s="207" t="s">
        <v>791</v>
      </c>
      <c r="D532" s="207" t="s">
        <v>151</v>
      </c>
      <c r="E532" s="208" t="s">
        <v>792</v>
      </c>
      <c r="F532" s="209" t="s">
        <v>793</v>
      </c>
      <c r="G532" s="210" t="s">
        <v>179</v>
      </c>
      <c r="H532" s="211">
        <v>135.44999999999999</v>
      </c>
      <c r="I532" s="212"/>
      <c r="J532" s="213">
        <f>ROUND(I532*H532,2)</f>
        <v>0</v>
      </c>
      <c r="K532" s="209" t="s">
        <v>155</v>
      </c>
      <c r="L532" s="47"/>
      <c r="M532" s="214" t="s">
        <v>19</v>
      </c>
      <c r="N532" s="215" t="s">
        <v>46</v>
      </c>
      <c r="O532" s="87"/>
      <c r="P532" s="216">
        <f>O532*H532</f>
        <v>0</v>
      </c>
      <c r="Q532" s="216">
        <v>0.087999999999999995</v>
      </c>
      <c r="R532" s="216">
        <f>Q532*H532</f>
        <v>11.919599999999999</v>
      </c>
      <c r="S532" s="216">
        <v>0</v>
      </c>
      <c r="T532" s="21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8" t="s">
        <v>90</v>
      </c>
      <c r="AT532" s="218" t="s">
        <v>151</v>
      </c>
      <c r="AU532" s="218" t="s">
        <v>84</v>
      </c>
      <c r="AY532" s="20" t="s">
        <v>149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20" t="s">
        <v>80</v>
      </c>
      <c r="BK532" s="219">
        <f>ROUND(I532*H532,2)</f>
        <v>0</v>
      </c>
      <c r="BL532" s="20" t="s">
        <v>90</v>
      </c>
      <c r="BM532" s="218" t="s">
        <v>794</v>
      </c>
    </row>
    <row r="533" s="2" customFormat="1">
      <c r="A533" s="41"/>
      <c r="B533" s="42"/>
      <c r="C533" s="43"/>
      <c r="D533" s="220" t="s">
        <v>157</v>
      </c>
      <c r="E533" s="43"/>
      <c r="F533" s="221" t="s">
        <v>795</v>
      </c>
      <c r="G533" s="43"/>
      <c r="H533" s="43"/>
      <c r="I533" s="222"/>
      <c r="J533" s="43"/>
      <c r="K533" s="43"/>
      <c r="L533" s="47"/>
      <c r="M533" s="223"/>
      <c r="N533" s="224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157</v>
      </c>
      <c r="AU533" s="20" t="s">
        <v>84</v>
      </c>
    </row>
    <row r="534" s="2" customFormat="1">
      <c r="A534" s="41"/>
      <c r="B534" s="42"/>
      <c r="C534" s="43"/>
      <c r="D534" s="225" t="s">
        <v>159</v>
      </c>
      <c r="E534" s="43"/>
      <c r="F534" s="226" t="s">
        <v>796</v>
      </c>
      <c r="G534" s="43"/>
      <c r="H534" s="43"/>
      <c r="I534" s="222"/>
      <c r="J534" s="43"/>
      <c r="K534" s="43"/>
      <c r="L534" s="47"/>
      <c r="M534" s="223"/>
      <c r="N534" s="224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159</v>
      </c>
      <c r="AU534" s="20" t="s">
        <v>84</v>
      </c>
    </row>
    <row r="535" s="2" customFormat="1">
      <c r="A535" s="41"/>
      <c r="B535" s="42"/>
      <c r="C535" s="43"/>
      <c r="D535" s="220" t="s">
        <v>531</v>
      </c>
      <c r="E535" s="43"/>
      <c r="F535" s="280" t="s">
        <v>797</v>
      </c>
      <c r="G535" s="43"/>
      <c r="H535" s="43"/>
      <c r="I535" s="222"/>
      <c r="J535" s="43"/>
      <c r="K535" s="43"/>
      <c r="L535" s="47"/>
      <c r="M535" s="223"/>
      <c r="N535" s="224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531</v>
      </c>
      <c r="AU535" s="20" t="s">
        <v>84</v>
      </c>
    </row>
    <row r="536" s="14" customFormat="1">
      <c r="A536" s="14"/>
      <c r="B536" s="237"/>
      <c r="C536" s="238"/>
      <c r="D536" s="220" t="s">
        <v>183</v>
      </c>
      <c r="E536" s="239" t="s">
        <v>19</v>
      </c>
      <c r="F536" s="240" t="s">
        <v>790</v>
      </c>
      <c r="G536" s="238"/>
      <c r="H536" s="241">
        <v>135.44999999999999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183</v>
      </c>
      <c r="AU536" s="247" t="s">
        <v>84</v>
      </c>
      <c r="AV536" s="14" t="s">
        <v>84</v>
      </c>
      <c r="AW536" s="14" t="s">
        <v>36</v>
      </c>
      <c r="AX536" s="14" t="s">
        <v>80</v>
      </c>
      <c r="AY536" s="247" t="s">
        <v>149</v>
      </c>
    </row>
    <row r="537" s="2" customFormat="1" ht="24.15" customHeight="1">
      <c r="A537" s="41"/>
      <c r="B537" s="42"/>
      <c r="C537" s="207" t="s">
        <v>798</v>
      </c>
      <c r="D537" s="207" t="s">
        <v>151</v>
      </c>
      <c r="E537" s="208" t="s">
        <v>799</v>
      </c>
      <c r="F537" s="209" t="s">
        <v>800</v>
      </c>
      <c r="G537" s="210" t="s">
        <v>179</v>
      </c>
      <c r="H537" s="211">
        <v>55.073999999999998</v>
      </c>
      <c r="I537" s="212"/>
      <c r="J537" s="213">
        <f>ROUND(I537*H537,2)</f>
        <v>0</v>
      </c>
      <c r="K537" s="209" t="s">
        <v>155</v>
      </c>
      <c r="L537" s="47"/>
      <c r="M537" s="214" t="s">
        <v>19</v>
      </c>
      <c r="N537" s="215" t="s">
        <v>46</v>
      </c>
      <c r="O537" s="87"/>
      <c r="P537" s="216">
        <f>O537*H537</f>
        <v>0</v>
      </c>
      <c r="Q537" s="216">
        <v>0.11</v>
      </c>
      <c r="R537" s="216">
        <f>Q537*H537</f>
        <v>6.0581399999999999</v>
      </c>
      <c r="S537" s="216">
        <v>0</v>
      </c>
      <c r="T537" s="217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8" t="s">
        <v>90</v>
      </c>
      <c r="AT537" s="218" t="s">
        <v>151</v>
      </c>
      <c r="AU537" s="218" t="s">
        <v>84</v>
      </c>
      <c r="AY537" s="20" t="s">
        <v>149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20" t="s">
        <v>80</v>
      </c>
      <c r="BK537" s="219">
        <f>ROUND(I537*H537,2)</f>
        <v>0</v>
      </c>
      <c r="BL537" s="20" t="s">
        <v>90</v>
      </c>
      <c r="BM537" s="218" t="s">
        <v>801</v>
      </c>
    </row>
    <row r="538" s="2" customFormat="1">
      <c r="A538" s="41"/>
      <c r="B538" s="42"/>
      <c r="C538" s="43"/>
      <c r="D538" s="220" t="s">
        <v>157</v>
      </c>
      <c r="E538" s="43"/>
      <c r="F538" s="221" t="s">
        <v>802</v>
      </c>
      <c r="G538" s="43"/>
      <c r="H538" s="43"/>
      <c r="I538" s="222"/>
      <c r="J538" s="43"/>
      <c r="K538" s="43"/>
      <c r="L538" s="47"/>
      <c r="M538" s="223"/>
      <c r="N538" s="224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157</v>
      </c>
      <c r="AU538" s="20" t="s">
        <v>84</v>
      </c>
    </row>
    <row r="539" s="2" customFormat="1">
      <c r="A539" s="41"/>
      <c r="B539" s="42"/>
      <c r="C539" s="43"/>
      <c r="D539" s="225" t="s">
        <v>159</v>
      </c>
      <c r="E539" s="43"/>
      <c r="F539" s="226" t="s">
        <v>803</v>
      </c>
      <c r="G539" s="43"/>
      <c r="H539" s="43"/>
      <c r="I539" s="222"/>
      <c r="J539" s="43"/>
      <c r="K539" s="43"/>
      <c r="L539" s="47"/>
      <c r="M539" s="223"/>
      <c r="N539" s="224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159</v>
      </c>
      <c r="AU539" s="20" t="s">
        <v>84</v>
      </c>
    </row>
    <row r="540" s="13" customFormat="1">
      <c r="A540" s="13"/>
      <c r="B540" s="227"/>
      <c r="C540" s="228"/>
      <c r="D540" s="220" t="s">
        <v>183</v>
      </c>
      <c r="E540" s="229" t="s">
        <v>19</v>
      </c>
      <c r="F540" s="230" t="s">
        <v>804</v>
      </c>
      <c r="G540" s="228"/>
      <c r="H540" s="229" t="s">
        <v>19</v>
      </c>
      <c r="I540" s="231"/>
      <c r="J540" s="228"/>
      <c r="K540" s="228"/>
      <c r="L540" s="232"/>
      <c r="M540" s="233"/>
      <c r="N540" s="234"/>
      <c r="O540" s="234"/>
      <c r="P540" s="234"/>
      <c r="Q540" s="234"/>
      <c r="R540" s="234"/>
      <c r="S540" s="234"/>
      <c r="T540" s="23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6" t="s">
        <v>183</v>
      </c>
      <c r="AU540" s="236" t="s">
        <v>84</v>
      </c>
      <c r="AV540" s="13" t="s">
        <v>80</v>
      </c>
      <c r="AW540" s="13" t="s">
        <v>36</v>
      </c>
      <c r="AX540" s="13" t="s">
        <v>75</v>
      </c>
      <c r="AY540" s="236" t="s">
        <v>149</v>
      </c>
    </row>
    <row r="541" s="14" customFormat="1">
      <c r="A541" s="14"/>
      <c r="B541" s="237"/>
      <c r="C541" s="238"/>
      <c r="D541" s="220" t="s">
        <v>183</v>
      </c>
      <c r="E541" s="239" t="s">
        <v>19</v>
      </c>
      <c r="F541" s="240" t="s">
        <v>805</v>
      </c>
      <c r="G541" s="238"/>
      <c r="H541" s="241">
        <v>55.073999999999998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84</v>
      </c>
      <c r="AV541" s="14" t="s">
        <v>84</v>
      </c>
      <c r="AW541" s="14" t="s">
        <v>36</v>
      </c>
      <c r="AX541" s="14" t="s">
        <v>80</v>
      </c>
      <c r="AY541" s="247" t="s">
        <v>149</v>
      </c>
    </row>
    <row r="542" s="2" customFormat="1" ht="24.15" customHeight="1">
      <c r="A542" s="41"/>
      <c r="B542" s="42"/>
      <c r="C542" s="207" t="s">
        <v>806</v>
      </c>
      <c r="D542" s="207" t="s">
        <v>151</v>
      </c>
      <c r="E542" s="208" t="s">
        <v>807</v>
      </c>
      <c r="F542" s="209" t="s">
        <v>808</v>
      </c>
      <c r="G542" s="210" t="s">
        <v>179</v>
      </c>
      <c r="H542" s="211">
        <v>55.073999999999998</v>
      </c>
      <c r="I542" s="212"/>
      <c r="J542" s="213">
        <f>ROUND(I542*H542,2)</f>
        <v>0</v>
      </c>
      <c r="K542" s="209" t="s">
        <v>155</v>
      </c>
      <c r="L542" s="47"/>
      <c r="M542" s="214" t="s">
        <v>19</v>
      </c>
      <c r="N542" s="215" t="s">
        <v>46</v>
      </c>
      <c r="O542" s="87"/>
      <c r="P542" s="216">
        <f>O542*H542</f>
        <v>0</v>
      </c>
      <c r="Q542" s="216">
        <v>0.010999999999999999</v>
      </c>
      <c r="R542" s="216">
        <f>Q542*H542</f>
        <v>0.60581399999999996</v>
      </c>
      <c r="S542" s="216">
        <v>0</v>
      </c>
      <c r="T542" s="21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8" t="s">
        <v>90</v>
      </c>
      <c r="AT542" s="218" t="s">
        <v>151</v>
      </c>
      <c r="AU542" s="218" t="s">
        <v>84</v>
      </c>
      <c r="AY542" s="20" t="s">
        <v>149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20" t="s">
        <v>80</v>
      </c>
      <c r="BK542" s="219">
        <f>ROUND(I542*H542,2)</f>
        <v>0</v>
      </c>
      <c r="BL542" s="20" t="s">
        <v>90</v>
      </c>
      <c r="BM542" s="218" t="s">
        <v>809</v>
      </c>
    </row>
    <row r="543" s="2" customFormat="1">
      <c r="A543" s="41"/>
      <c r="B543" s="42"/>
      <c r="C543" s="43"/>
      <c r="D543" s="220" t="s">
        <v>157</v>
      </c>
      <c r="E543" s="43"/>
      <c r="F543" s="221" t="s">
        <v>810</v>
      </c>
      <c r="G543" s="43"/>
      <c r="H543" s="43"/>
      <c r="I543" s="222"/>
      <c r="J543" s="43"/>
      <c r="K543" s="43"/>
      <c r="L543" s="47"/>
      <c r="M543" s="223"/>
      <c r="N543" s="22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157</v>
      </c>
      <c r="AU543" s="20" t="s">
        <v>84</v>
      </c>
    </row>
    <row r="544" s="2" customFormat="1">
      <c r="A544" s="41"/>
      <c r="B544" s="42"/>
      <c r="C544" s="43"/>
      <c r="D544" s="225" t="s">
        <v>159</v>
      </c>
      <c r="E544" s="43"/>
      <c r="F544" s="226" t="s">
        <v>811</v>
      </c>
      <c r="G544" s="43"/>
      <c r="H544" s="43"/>
      <c r="I544" s="222"/>
      <c r="J544" s="43"/>
      <c r="K544" s="43"/>
      <c r="L544" s="47"/>
      <c r="M544" s="223"/>
      <c r="N544" s="22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159</v>
      </c>
      <c r="AU544" s="20" t="s">
        <v>84</v>
      </c>
    </row>
    <row r="545" s="2" customFormat="1" ht="24.15" customHeight="1">
      <c r="A545" s="41"/>
      <c r="B545" s="42"/>
      <c r="C545" s="207" t="s">
        <v>812</v>
      </c>
      <c r="D545" s="207" t="s">
        <v>151</v>
      </c>
      <c r="E545" s="208" t="s">
        <v>813</v>
      </c>
      <c r="F545" s="209" t="s">
        <v>814</v>
      </c>
      <c r="G545" s="210" t="s">
        <v>179</v>
      </c>
      <c r="H545" s="211">
        <v>3.6000000000000001</v>
      </c>
      <c r="I545" s="212"/>
      <c r="J545" s="213">
        <f>ROUND(I545*H545,2)</f>
        <v>0</v>
      </c>
      <c r="K545" s="209" t="s">
        <v>155</v>
      </c>
      <c r="L545" s="47"/>
      <c r="M545" s="214" t="s">
        <v>19</v>
      </c>
      <c r="N545" s="215" t="s">
        <v>46</v>
      </c>
      <c r="O545" s="87"/>
      <c r="P545" s="216">
        <f>O545*H545</f>
        <v>0</v>
      </c>
      <c r="Q545" s="216">
        <v>0.07102</v>
      </c>
      <c r="R545" s="216">
        <f>Q545*H545</f>
        <v>0.25567200000000001</v>
      </c>
      <c r="S545" s="216">
        <v>0</v>
      </c>
      <c r="T545" s="217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8" t="s">
        <v>90</v>
      </c>
      <c r="AT545" s="218" t="s">
        <v>151</v>
      </c>
      <c r="AU545" s="218" t="s">
        <v>84</v>
      </c>
      <c r="AY545" s="20" t="s">
        <v>149</v>
      </c>
      <c r="BE545" s="219">
        <f>IF(N545="základní",J545,0)</f>
        <v>0</v>
      </c>
      <c r="BF545" s="219">
        <f>IF(N545="snížená",J545,0)</f>
        <v>0</v>
      </c>
      <c r="BG545" s="219">
        <f>IF(N545="zákl. přenesená",J545,0)</f>
        <v>0</v>
      </c>
      <c r="BH545" s="219">
        <f>IF(N545="sníž. přenesená",J545,0)</f>
        <v>0</v>
      </c>
      <c r="BI545" s="219">
        <f>IF(N545="nulová",J545,0)</f>
        <v>0</v>
      </c>
      <c r="BJ545" s="20" t="s">
        <v>80</v>
      </c>
      <c r="BK545" s="219">
        <f>ROUND(I545*H545,2)</f>
        <v>0</v>
      </c>
      <c r="BL545" s="20" t="s">
        <v>90</v>
      </c>
      <c r="BM545" s="218" t="s">
        <v>815</v>
      </c>
    </row>
    <row r="546" s="2" customFormat="1">
      <c r="A546" s="41"/>
      <c r="B546" s="42"/>
      <c r="C546" s="43"/>
      <c r="D546" s="220" t="s">
        <v>157</v>
      </c>
      <c r="E546" s="43"/>
      <c r="F546" s="221" t="s">
        <v>816</v>
      </c>
      <c r="G546" s="43"/>
      <c r="H546" s="43"/>
      <c r="I546" s="222"/>
      <c r="J546" s="43"/>
      <c r="K546" s="43"/>
      <c r="L546" s="47"/>
      <c r="M546" s="223"/>
      <c r="N546" s="224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157</v>
      </c>
      <c r="AU546" s="20" t="s">
        <v>84</v>
      </c>
    </row>
    <row r="547" s="2" customFormat="1">
      <c r="A547" s="41"/>
      <c r="B547" s="42"/>
      <c r="C547" s="43"/>
      <c r="D547" s="225" t="s">
        <v>159</v>
      </c>
      <c r="E547" s="43"/>
      <c r="F547" s="226" t="s">
        <v>817</v>
      </c>
      <c r="G547" s="43"/>
      <c r="H547" s="43"/>
      <c r="I547" s="222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159</v>
      </c>
      <c r="AU547" s="20" t="s">
        <v>84</v>
      </c>
    </row>
    <row r="548" s="14" customFormat="1">
      <c r="A548" s="14"/>
      <c r="B548" s="237"/>
      <c r="C548" s="238"/>
      <c r="D548" s="220" t="s">
        <v>183</v>
      </c>
      <c r="E548" s="239" t="s">
        <v>19</v>
      </c>
      <c r="F548" s="240" t="s">
        <v>818</v>
      </c>
      <c r="G548" s="238"/>
      <c r="H548" s="241">
        <v>3.6000000000000001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84</v>
      </c>
      <c r="AV548" s="14" t="s">
        <v>84</v>
      </c>
      <c r="AW548" s="14" t="s">
        <v>36</v>
      </c>
      <c r="AX548" s="14" t="s">
        <v>80</v>
      </c>
      <c r="AY548" s="247" t="s">
        <v>149</v>
      </c>
    </row>
    <row r="549" s="2" customFormat="1" ht="24.15" customHeight="1">
      <c r="A549" s="41"/>
      <c r="B549" s="42"/>
      <c r="C549" s="207" t="s">
        <v>819</v>
      </c>
      <c r="D549" s="207" t="s">
        <v>151</v>
      </c>
      <c r="E549" s="208" t="s">
        <v>820</v>
      </c>
      <c r="F549" s="209" t="s">
        <v>821</v>
      </c>
      <c r="G549" s="210" t="s">
        <v>179</v>
      </c>
      <c r="H549" s="211">
        <v>55.073999999999998</v>
      </c>
      <c r="I549" s="212"/>
      <c r="J549" s="213">
        <f>ROUND(I549*H549,2)</f>
        <v>0</v>
      </c>
      <c r="K549" s="209" t="s">
        <v>155</v>
      </c>
      <c r="L549" s="47"/>
      <c r="M549" s="214" t="s">
        <v>19</v>
      </c>
      <c r="N549" s="215" t="s">
        <v>46</v>
      </c>
      <c r="O549" s="87"/>
      <c r="P549" s="216">
        <f>O549*H549</f>
        <v>0</v>
      </c>
      <c r="Q549" s="216">
        <v>0</v>
      </c>
      <c r="R549" s="216">
        <f>Q549*H549</f>
        <v>0</v>
      </c>
      <c r="S549" s="216">
        <v>0</v>
      </c>
      <c r="T549" s="217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18" t="s">
        <v>90</v>
      </c>
      <c r="AT549" s="218" t="s">
        <v>151</v>
      </c>
      <c r="AU549" s="218" t="s">
        <v>84</v>
      </c>
      <c r="AY549" s="20" t="s">
        <v>149</v>
      </c>
      <c r="BE549" s="219">
        <f>IF(N549="základní",J549,0)</f>
        <v>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20" t="s">
        <v>80</v>
      </c>
      <c r="BK549" s="219">
        <f>ROUND(I549*H549,2)</f>
        <v>0</v>
      </c>
      <c r="BL549" s="20" t="s">
        <v>90</v>
      </c>
      <c r="BM549" s="218" t="s">
        <v>822</v>
      </c>
    </row>
    <row r="550" s="2" customFormat="1">
      <c r="A550" s="41"/>
      <c r="B550" s="42"/>
      <c r="C550" s="43"/>
      <c r="D550" s="220" t="s">
        <v>157</v>
      </c>
      <c r="E550" s="43"/>
      <c r="F550" s="221" t="s">
        <v>823</v>
      </c>
      <c r="G550" s="43"/>
      <c r="H550" s="43"/>
      <c r="I550" s="222"/>
      <c r="J550" s="43"/>
      <c r="K550" s="43"/>
      <c r="L550" s="47"/>
      <c r="M550" s="223"/>
      <c r="N550" s="224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157</v>
      </c>
      <c r="AU550" s="20" t="s">
        <v>84</v>
      </c>
    </row>
    <row r="551" s="2" customFormat="1">
      <c r="A551" s="41"/>
      <c r="B551" s="42"/>
      <c r="C551" s="43"/>
      <c r="D551" s="225" t="s">
        <v>159</v>
      </c>
      <c r="E551" s="43"/>
      <c r="F551" s="226" t="s">
        <v>824</v>
      </c>
      <c r="G551" s="43"/>
      <c r="H551" s="43"/>
      <c r="I551" s="222"/>
      <c r="J551" s="43"/>
      <c r="K551" s="43"/>
      <c r="L551" s="47"/>
      <c r="M551" s="223"/>
      <c r="N551" s="22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159</v>
      </c>
      <c r="AU551" s="20" t="s">
        <v>84</v>
      </c>
    </row>
    <row r="552" s="2" customFormat="1" ht="16.5" customHeight="1">
      <c r="A552" s="41"/>
      <c r="B552" s="42"/>
      <c r="C552" s="207" t="s">
        <v>825</v>
      </c>
      <c r="D552" s="207" t="s">
        <v>151</v>
      </c>
      <c r="E552" s="208" t="s">
        <v>826</v>
      </c>
      <c r="F552" s="209" t="s">
        <v>827</v>
      </c>
      <c r="G552" s="210" t="s">
        <v>179</v>
      </c>
      <c r="H552" s="211">
        <v>135.44999999999999</v>
      </c>
      <c r="I552" s="212"/>
      <c r="J552" s="213">
        <f>ROUND(I552*H552,2)</f>
        <v>0</v>
      </c>
      <c r="K552" s="209" t="s">
        <v>155</v>
      </c>
      <c r="L552" s="47"/>
      <c r="M552" s="214" t="s">
        <v>19</v>
      </c>
      <c r="N552" s="215" t="s">
        <v>46</v>
      </c>
      <c r="O552" s="87"/>
      <c r="P552" s="216">
        <f>O552*H552</f>
        <v>0</v>
      </c>
      <c r="Q552" s="216">
        <v>0.00012999999999999999</v>
      </c>
      <c r="R552" s="216">
        <f>Q552*H552</f>
        <v>0.017608499999999996</v>
      </c>
      <c r="S552" s="216">
        <v>0</v>
      </c>
      <c r="T552" s="21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8" t="s">
        <v>90</v>
      </c>
      <c r="AT552" s="218" t="s">
        <v>151</v>
      </c>
      <c r="AU552" s="218" t="s">
        <v>84</v>
      </c>
      <c r="AY552" s="20" t="s">
        <v>149</v>
      </c>
      <c r="BE552" s="219">
        <f>IF(N552="základní",J552,0)</f>
        <v>0</v>
      </c>
      <c r="BF552" s="219">
        <f>IF(N552="snížená",J552,0)</f>
        <v>0</v>
      </c>
      <c r="BG552" s="219">
        <f>IF(N552="zákl. přenesená",J552,0)</f>
        <v>0</v>
      </c>
      <c r="BH552" s="219">
        <f>IF(N552="sníž. přenesená",J552,0)</f>
        <v>0</v>
      </c>
      <c r="BI552" s="219">
        <f>IF(N552="nulová",J552,0)</f>
        <v>0</v>
      </c>
      <c r="BJ552" s="20" t="s">
        <v>80</v>
      </c>
      <c r="BK552" s="219">
        <f>ROUND(I552*H552,2)</f>
        <v>0</v>
      </c>
      <c r="BL552" s="20" t="s">
        <v>90</v>
      </c>
      <c r="BM552" s="218" t="s">
        <v>828</v>
      </c>
    </row>
    <row r="553" s="2" customFormat="1">
      <c r="A553" s="41"/>
      <c r="B553" s="42"/>
      <c r="C553" s="43"/>
      <c r="D553" s="220" t="s">
        <v>157</v>
      </c>
      <c r="E553" s="43"/>
      <c r="F553" s="221" t="s">
        <v>829</v>
      </c>
      <c r="G553" s="43"/>
      <c r="H553" s="43"/>
      <c r="I553" s="222"/>
      <c r="J553" s="43"/>
      <c r="K553" s="43"/>
      <c r="L553" s="47"/>
      <c r="M553" s="223"/>
      <c r="N553" s="22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157</v>
      </c>
      <c r="AU553" s="20" t="s">
        <v>84</v>
      </c>
    </row>
    <row r="554" s="2" customFormat="1">
      <c r="A554" s="41"/>
      <c r="B554" s="42"/>
      <c r="C554" s="43"/>
      <c r="D554" s="225" t="s">
        <v>159</v>
      </c>
      <c r="E554" s="43"/>
      <c r="F554" s="226" t="s">
        <v>830</v>
      </c>
      <c r="G554" s="43"/>
      <c r="H554" s="43"/>
      <c r="I554" s="222"/>
      <c r="J554" s="43"/>
      <c r="K554" s="43"/>
      <c r="L554" s="47"/>
      <c r="M554" s="223"/>
      <c r="N554" s="224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159</v>
      </c>
      <c r="AU554" s="20" t="s">
        <v>84</v>
      </c>
    </row>
    <row r="555" s="2" customFormat="1" ht="33" customHeight="1">
      <c r="A555" s="41"/>
      <c r="B555" s="42"/>
      <c r="C555" s="207" t="s">
        <v>831</v>
      </c>
      <c r="D555" s="207" t="s">
        <v>151</v>
      </c>
      <c r="E555" s="208" t="s">
        <v>832</v>
      </c>
      <c r="F555" s="209" t="s">
        <v>833</v>
      </c>
      <c r="G555" s="210" t="s">
        <v>595</v>
      </c>
      <c r="H555" s="211">
        <v>92.299999999999997</v>
      </c>
      <c r="I555" s="212"/>
      <c r="J555" s="213">
        <f>ROUND(I555*H555,2)</f>
        <v>0</v>
      </c>
      <c r="K555" s="209" t="s">
        <v>155</v>
      </c>
      <c r="L555" s="47"/>
      <c r="M555" s="214" t="s">
        <v>19</v>
      </c>
      <c r="N555" s="215" t="s">
        <v>46</v>
      </c>
      <c r="O555" s="87"/>
      <c r="P555" s="216">
        <f>O555*H555</f>
        <v>0</v>
      </c>
      <c r="Q555" s="216">
        <v>2.0000000000000002E-05</v>
      </c>
      <c r="R555" s="216">
        <f>Q555*H555</f>
        <v>0.0018460000000000002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90</v>
      </c>
      <c r="AT555" s="218" t="s">
        <v>151</v>
      </c>
      <c r="AU555" s="218" t="s">
        <v>84</v>
      </c>
      <c r="AY555" s="20" t="s">
        <v>149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80</v>
      </c>
      <c r="BK555" s="219">
        <f>ROUND(I555*H555,2)</f>
        <v>0</v>
      </c>
      <c r="BL555" s="20" t="s">
        <v>90</v>
      </c>
      <c r="BM555" s="218" t="s">
        <v>834</v>
      </c>
    </row>
    <row r="556" s="2" customFormat="1">
      <c r="A556" s="41"/>
      <c r="B556" s="42"/>
      <c r="C556" s="43"/>
      <c r="D556" s="220" t="s">
        <v>157</v>
      </c>
      <c r="E556" s="43"/>
      <c r="F556" s="221" t="s">
        <v>835</v>
      </c>
      <c r="G556" s="43"/>
      <c r="H556" s="43"/>
      <c r="I556" s="222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157</v>
      </c>
      <c r="AU556" s="20" t="s">
        <v>84</v>
      </c>
    </row>
    <row r="557" s="2" customFormat="1">
      <c r="A557" s="41"/>
      <c r="B557" s="42"/>
      <c r="C557" s="43"/>
      <c r="D557" s="225" t="s">
        <v>159</v>
      </c>
      <c r="E557" s="43"/>
      <c r="F557" s="226" t="s">
        <v>836</v>
      </c>
      <c r="G557" s="43"/>
      <c r="H557" s="43"/>
      <c r="I557" s="222"/>
      <c r="J557" s="43"/>
      <c r="K557" s="43"/>
      <c r="L557" s="47"/>
      <c r="M557" s="223"/>
      <c r="N557" s="224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159</v>
      </c>
      <c r="AU557" s="20" t="s">
        <v>84</v>
      </c>
    </row>
    <row r="558" s="14" customFormat="1">
      <c r="A558" s="14"/>
      <c r="B558" s="237"/>
      <c r="C558" s="238"/>
      <c r="D558" s="220" t="s">
        <v>183</v>
      </c>
      <c r="E558" s="239" t="s">
        <v>19</v>
      </c>
      <c r="F558" s="240" t="s">
        <v>837</v>
      </c>
      <c r="G558" s="238"/>
      <c r="H558" s="241">
        <v>92.299999999999997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7" t="s">
        <v>183</v>
      </c>
      <c r="AU558" s="247" t="s">
        <v>84</v>
      </c>
      <c r="AV558" s="14" t="s">
        <v>84</v>
      </c>
      <c r="AW558" s="14" t="s">
        <v>36</v>
      </c>
      <c r="AX558" s="14" t="s">
        <v>80</v>
      </c>
      <c r="AY558" s="247" t="s">
        <v>149</v>
      </c>
    </row>
    <row r="559" s="2" customFormat="1" ht="24.15" customHeight="1">
      <c r="A559" s="41"/>
      <c r="B559" s="42"/>
      <c r="C559" s="207" t="s">
        <v>838</v>
      </c>
      <c r="D559" s="207" t="s">
        <v>151</v>
      </c>
      <c r="E559" s="208" t="s">
        <v>839</v>
      </c>
      <c r="F559" s="209" t="s">
        <v>840</v>
      </c>
      <c r="G559" s="210" t="s">
        <v>179</v>
      </c>
      <c r="H559" s="211">
        <v>20.138000000000002</v>
      </c>
      <c r="I559" s="212"/>
      <c r="J559" s="213">
        <f>ROUND(I559*H559,2)</f>
        <v>0</v>
      </c>
      <c r="K559" s="209" t="s">
        <v>155</v>
      </c>
      <c r="L559" s="47"/>
      <c r="M559" s="214" t="s">
        <v>19</v>
      </c>
      <c r="N559" s="215" t="s">
        <v>46</v>
      </c>
      <c r="O559" s="87"/>
      <c r="P559" s="216">
        <f>O559*H559</f>
        <v>0</v>
      </c>
      <c r="Q559" s="216">
        <v>0.30357000000000001</v>
      </c>
      <c r="R559" s="216">
        <f>Q559*H559</f>
        <v>6.1132926600000008</v>
      </c>
      <c r="S559" s="216">
        <v>0</v>
      </c>
      <c r="T559" s="217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18" t="s">
        <v>90</v>
      </c>
      <c r="AT559" s="218" t="s">
        <v>151</v>
      </c>
      <c r="AU559" s="218" t="s">
        <v>84</v>
      </c>
      <c r="AY559" s="20" t="s">
        <v>149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20" t="s">
        <v>80</v>
      </c>
      <c r="BK559" s="219">
        <f>ROUND(I559*H559,2)</f>
        <v>0</v>
      </c>
      <c r="BL559" s="20" t="s">
        <v>90</v>
      </c>
      <c r="BM559" s="218" t="s">
        <v>841</v>
      </c>
    </row>
    <row r="560" s="2" customFormat="1">
      <c r="A560" s="41"/>
      <c r="B560" s="42"/>
      <c r="C560" s="43"/>
      <c r="D560" s="220" t="s">
        <v>157</v>
      </c>
      <c r="E560" s="43"/>
      <c r="F560" s="221" t="s">
        <v>842</v>
      </c>
      <c r="G560" s="43"/>
      <c r="H560" s="43"/>
      <c r="I560" s="222"/>
      <c r="J560" s="43"/>
      <c r="K560" s="43"/>
      <c r="L560" s="47"/>
      <c r="M560" s="223"/>
      <c r="N560" s="224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157</v>
      </c>
      <c r="AU560" s="20" t="s">
        <v>84</v>
      </c>
    </row>
    <row r="561" s="2" customFormat="1">
      <c r="A561" s="41"/>
      <c r="B561" s="42"/>
      <c r="C561" s="43"/>
      <c r="D561" s="225" t="s">
        <v>159</v>
      </c>
      <c r="E561" s="43"/>
      <c r="F561" s="226" t="s">
        <v>843</v>
      </c>
      <c r="G561" s="43"/>
      <c r="H561" s="43"/>
      <c r="I561" s="222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159</v>
      </c>
      <c r="AU561" s="20" t="s">
        <v>84</v>
      </c>
    </row>
    <row r="562" s="14" customFormat="1">
      <c r="A562" s="14"/>
      <c r="B562" s="237"/>
      <c r="C562" s="238"/>
      <c r="D562" s="220" t="s">
        <v>183</v>
      </c>
      <c r="E562" s="239" t="s">
        <v>19</v>
      </c>
      <c r="F562" s="240" t="s">
        <v>844</v>
      </c>
      <c r="G562" s="238"/>
      <c r="H562" s="241">
        <v>20.138000000000002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7" t="s">
        <v>183</v>
      </c>
      <c r="AU562" s="247" t="s">
        <v>84</v>
      </c>
      <c r="AV562" s="14" t="s">
        <v>84</v>
      </c>
      <c r="AW562" s="14" t="s">
        <v>36</v>
      </c>
      <c r="AX562" s="14" t="s">
        <v>80</v>
      </c>
      <c r="AY562" s="247" t="s">
        <v>149</v>
      </c>
    </row>
    <row r="563" s="2" customFormat="1" ht="24.15" customHeight="1">
      <c r="A563" s="41"/>
      <c r="B563" s="42"/>
      <c r="C563" s="207" t="s">
        <v>845</v>
      </c>
      <c r="D563" s="207" t="s">
        <v>151</v>
      </c>
      <c r="E563" s="208" t="s">
        <v>846</v>
      </c>
      <c r="F563" s="209" t="s">
        <v>847</v>
      </c>
      <c r="G563" s="210" t="s">
        <v>595</v>
      </c>
      <c r="H563" s="211">
        <v>45.200000000000003</v>
      </c>
      <c r="I563" s="212"/>
      <c r="J563" s="213">
        <f>ROUND(I563*H563,2)</f>
        <v>0</v>
      </c>
      <c r="K563" s="209" t="s">
        <v>155</v>
      </c>
      <c r="L563" s="47"/>
      <c r="M563" s="214" t="s">
        <v>19</v>
      </c>
      <c r="N563" s="215" t="s">
        <v>46</v>
      </c>
      <c r="O563" s="87"/>
      <c r="P563" s="216">
        <f>O563*H563</f>
        <v>0</v>
      </c>
      <c r="Q563" s="216">
        <v>0.12895000000000001</v>
      </c>
      <c r="R563" s="216">
        <f>Q563*H563</f>
        <v>5.8285400000000012</v>
      </c>
      <c r="S563" s="216">
        <v>0</v>
      </c>
      <c r="T563" s="217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8" t="s">
        <v>90</v>
      </c>
      <c r="AT563" s="218" t="s">
        <v>151</v>
      </c>
      <c r="AU563" s="218" t="s">
        <v>84</v>
      </c>
      <c r="AY563" s="20" t="s">
        <v>149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20" t="s">
        <v>80</v>
      </c>
      <c r="BK563" s="219">
        <f>ROUND(I563*H563,2)</f>
        <v>0</v>
      </c>
      <c r="BL563" s="20" t="s">
        <v>90</v>
      </c>
      <c r="BM563" s="218" t="s">
        <v>848</v>
      </c>
    </row>
    <row r="564" s="2" customFormat="1">
      <c r="A564" s="41"/>
      <c r="B564" s="42"/>
      <c r="C564" s="43"/>
      <c r="D564" s="220" t="s">
        <v>157</v>
      </c>
      <c r="E564" s="43"/>
      <c r="F564" s="221" t="s">
        <v>849</v>
      </c>
      <c r="G564" s="43"/>
      <c r="H564" s="43"/>
      <c r="I564" s="222"/>
      <c r="J564" s="43"/>
      <c r="K564" s="43"/>
      <c r="L564" s="47"/>
      <c r="M564" s="223"/>
      <c r="N564" s="224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157</v>
      </c>
      <c r="AU564" s="20" t="s">
        <v>84</v>
      </c>
    </row>
    <row r="565" s="2" customFormat="1">
      <c r="A565" s="41"/>
      <c r="B565" s="42"/>
      <c r="C565" s="43"/>
      <c r="D565" s="225" t="s">
        <v>159</v>
      </c>
      <c r="E565" s="43"/>
      <c r="F565" s="226" t="s">
        <v>850</v>
      </c>
      <c r="G565" s="43"/>
      <c r="H565" s="43"/>
      <c r="I565" s="222"/>
      <c r="J565" s="43"/>
      <c r="K565" s="43"/>
      <c r="L565" s="47"/>
      <c r="M565" s="223"/>
      <c r="N565" s="22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159</v>
      </c>
      <c r="AU565" s="20" t="s">
        <v>84</v>
      </c>
    </row>
    <row r="566" s="14" customFormat="1">
      <c r="A566" s="14"/>
      <c r="B566" s="237"/>
      <c r="C566" s="238"/>
      <c r="D566" s="220" t="s">
        <v>183</v>
      </c>
      <c r="E566" s="239" t="s">
        <v>19</v>
      </c>
      <c r="F566" s="240" t="s">
        <v>851</v>
      </c>
      <c r="G566" s="238"/>
      <c r="H566" s="241">
        <v>45.200000000000003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183</v>
      </c>
      <c r="AU566" s="247" t="s">
        <v>84</v>
      </c>
      <c r="AV566" s="14" t="s">
        <v>84</v>
      </c>
      <c r="AW566" s="14" t="s">
        <v>36</v>
      </c>
      <c r="AX566" s="14" t="s">
        <v>80</v>
      </c>
      <c r="AY566" s="247" t="s">
        <v>149</v>
      </c>
    </row>
    <row r="567" s="2" customFormat="1" ht="24.15" customHeight="1">
      <c r="A567" s="41"/>
      <c r="B567" s="42"/>
      <c r="C567" s="207" t="s">
        <v>852</v>
      </c>
      <c r="D567" s="207" t="s">
        <v>151</v>
      </c>
      <c r="E567" s="208" t="s">
        <v>853</v>
      </c>
      <c r="F567" s="209" t="s">
        <v>854</v>
      </c>
      <c r="G567" s="210" t="s">
        <v>154</v>
      </c>
      <c r="H567" s="211">
        <v>1</v>
      </c>
      <c r="I567" s="212"/>
      <c r="J567" s="213">
        <f>ROUND(I567*H567,2)</f>
        <v>0</v>
      </c>
      <c r="K567" s="209" t="s">
        <v>155</v>
      </c>
      <c r="L567" s="47"/>
      <c r="M567" s="214" t="s">
        <v>19</v>
      </c>
      <c r="N567" s="215" t="s">
        <v>46</v>
      </c>
      <c r="O567" s="87"/>
      <c r="P567" s="216">
        <f>O567*H567</f>
        <v>0</v>
      </c>
      <c r="Q567" s="216">
        <v>0.44169999999999998</v>
      </c>
      <c r="R567" s="216">
        <f>Q567*H567</f>
        <v>0.44169999999999998</v>
      </c>
      <c r="S567" s="216">
        <v>0</v>
      </c>
      <c r="T567" s="21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8" t="s">
        <v>90</v>
      </c>
      <c r="AT567" s="218" t="s">
        <v>151</v>
      </c>
      <c r="AU567" s="218" t="s">
        <v>84</v>
      </c>
      <c r="AY567" s="20" t="s">
        <v>149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20" t="s">
        <v>80</v>
      </c>
      <c r="BK567" s="219">
        <f>ROUND(I567*H567,2)</f>
        <v>0</v>
      </c>
      <c r="BL567" s="20" t="s">
        <v>90</v>
      </c>
      <c r="BM567" s="218" t="s">
        <v>855</v>
      </c>
    </row>
    <row r="568" s="2" customFormat="1">
      <c r="A568" s="41"/>
      <c r="B568" s="42"/>
      <c r="C568" s="43"/>
      <c r="D568" s="220" t="s">
        <v>157</v>
      </c>
      <c r="E568" s="43"/>
      <c r="F568" s="221" t="s">
        <v>856</v>
      </c>
      <c r="G568" s="43"/>
      <c r="H568" s="43"/>
      <c r="I568" s="222"/>
      <c r="J568" s="43"/>
      <c r="K568" s="43"/>
      <c r="L568" s="47"/>
      <c r="M568" s="223"/>
      <c r="N568" s="22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157</v>
      </c>
      <c r="AU568" s="20" t="s">
        <v>84</v>
      </c>
    </row>
    <row r="569" s="2" customFormat="1">
      <c r="A569" s="41"/>
      <c r="B569" s="42"/>
      <c r="C569" s="43"/>
      <c r="D569" s="225" t="s">
        <v>159</v>
      </c>
      <c r="E569" s="43"/>
      <c r="F569" s="226" t="s">
        <v>857</v>
      </c>
      <c r="G569" s="43"/>
      <c r="H569" s="43"/>
      <c r="I569" s="222"/>
      <c r="J569" s="43"/>
      <c r="K569" s="43"/>
      <c r="L569" s="47"/>
      <c r="M569" s="223"/>
      <c r="N569" s="22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159</v>
      </c>
      <c r="AU569" s="20" t="s">
        <v>84</v>
      </c>
    </row>
    <row r="570" s="2" customFormat="1" ht="37.8" customHeight="1">
      <c r="A570" s="41"/>
      <c r="B570" s="42"/>
      <c r="C570" s="270" t="s">
        <v>858</v>
      </c>
      <c r="D570" s="270" t="s">
        <v>395</v>
      </c>
      <c r="E570" s="271" t="s">
        <v>859</v>
      </c>
      <c r="F570" s="272" t="s">
        <v>860</v>
      </c>
      <c r="G570" s="273" t="s">
        <v>154</v>
      </c>
      <c r="H570" s="274">
        <v>1</v>
      </c>
      <c r="I570" s="275"/>
      <c r="J570" s="276">
        <f>ROUND(I570*H570,2)</f>
        <v>0</v>
      </c>
      <c r="K570" s="272" t="s">
        <v>155</v>
      </c>
      <c r="L570" s="277"/>
      <c r="M570" s="278" t="s">
        <v>19</v>
      </c>
      <c r="N570" s="279" t="s">
        <v>46</v>
      </c>
      <c r="O570" s="87"/>
      <c r="P570" s="216">
        <f>O570*H570</f>
        <v>0</v>
      </c>
      <c r="Q570" s="216">
        <v>0.012489999999999999</v>
      </c>
      <c r="R570" s="216">
        <f>Q570*H570</f>
        <v>0.012489999999999999</v>
      </c>
      <c r="S570" s="216">
        <v>0</v>
      </c>
      <c r="T570" s="21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8" t="s">
        <v>198</v>
      </c>
      <c r="AT570" s="218" t="s">
        <v>395</v>
      </c>
      <c r="AU570" s="218" t="s">
        <v>84</v>
      </c>
      <c r="AY570" s="20" t="s">
        <v>149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20" t="s">
        <v>80</v>
      </c>
      <c r="BK570" s="219">
        <f>ROUND(I570*H570,2)</f>
        <v>0</v>
      </c>
      <c r="BL570" s="20" t="s">
        <v>90</v>
      </c>
      <c r="BM570" s="218" t="s">
        <v>861</v>
      </c>
    </row>
    <row r="571" s="2" customFormat="1">
      <c r="A571" s="41"/>
      <c r="B571" s="42"/>
      <c r="C571" s="43"/>
      <c r="D571" s="220" t="s">
        <v>157</v>
      </c>
      <c r="E571" s="43"/>
      <c r="F571" s="221" t="s">
        <v>860</v>
      </c>
      <c r="G571" s="43"/>
      <c r="H571" s="43"/>
      <c r="I571" s="222"/>
      <c r="J571" s="43"/>
      <c r="K571" s="43"/>
      <c r="L571" s="47"/>
      <c r="M571" s="223"/>
      <c r="N571" s="224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157</v>
      </c>
      <c r="AU571" s="20" t="s">
        <v>84</v>
      </c>
    </row>
    <row r="572" s="12" customFormat="1" ht="22.8" customHeight="1">
      <c r="A572" s="12"/>
      <c r="B572" s="191"/>
      <c r="C572" s="192"/>
      <c r="D572" s="193" t="s">
        <v>74</v>
      </c>
      <c r="E572" s="205" t="s">
        <v>198</v>
      </c>
      <c r="F572" s="205" t="s">
        <v>862</v>
      </c>
      <c r="G572" s="192"/>
      <c r="H572" s="192"/>
      <c r="I572" s="195"/>
      <c r="J572" s="206">
        <f>BK572</f>
        <v>0</v>
      </c>
      <c r="K572" s="192"/>
      <c r="L572" s="197"/>
      <c r="M572" s="198"/>
      <c r="N572" s="199"/>
      <c r="O572" s="199"/>
      <c r="P572" s="200">
        <f>SUM(P573:P580)</f>
        <v>0</v>
      </c>
      <c r="Q572" s="199"/>
      <c r="R572" s="200">
        <f>SUM(R573:R580)</f>
        <v>0.40241462</v>
      </c>
      <c r="S572" s="199"/>
      <c r="T572" s="201">
        <f>SUM(T573:T580)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02" t="s">
        <v>80</v>
      </c>
      <c r="AT572" s="203" t="s">
        <v>74</v>
      </c>
      <c r="AU572" s="203" t="s">
        <v>80</v>
      </c>
      <c r="AY572" s="202" t="s">
        <v>149</v>
      </c>
      <c r="BK572" s="204">
        <f>SUM(BK573:BK580)</f>
        <v>0</v>
      </c>
    </row>
    <row r="573" s="2" customFormat="1" ht="37.8" customHeight="1">
      <c r="A573" s="41"/>
      <c r="B573" s="42"/>
      <c r="C573" s="207" t="s">
        <v>863</v>
      </c>
      <c r="D573" s="207" t="s">
        <v>151</v>
      </c>
      <c r="E573" s="208" t="s">
        <v>864</v>
      </c>
      <c r="F573" s="209" t="s">
        <v>865</v>
      </c>
      <c r="G573" s="210" t="s">
        <v>201</v>
      </c>
      <c r="H573" s="211">
        <v>6.758</v>
      </c>
      <c r="I573" s="212"/>
      <c r="J573" s="213">
        <f>ROUND(I573*H573,2)</f>
        <v>0</v>
      </c>
      <c r="K573" s="209" t="s">
        <v>155</v>
      </c>
      <c r="L573" s="47"/>
      <c r="M573" s="214" t="s">
        <v>19</v>
      </c>
      <c r="N573" s="215" t="s">
        <v>46</v>
      </c>
      <c r="O573" s="87"/>
      <c r="P573" s="216">
        <f>O573*H573</f>
        <v>0</v>
      </c>
      <c r="Q573" s="216">
        <v>0.050889999999999998</v>
      </c>
      <c r="R573" s="216">
        <f>Q573*H573</f>
        <v>0.34391462</v>
      </c>
      <c r="S573" s="216">
        <v>0</v>
      </c>
      <c r="T573" s="217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8" t="s">
        <v>90</v>
      </c>
      <c r="AT573" s="218" t="s">
        <v>151</v>
      </c>
      <c r="AU573" s="218" t="s">
        <v>84</v>
      </c>
      <c r="AY573" s="20" t="s">
        <v>149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20" t="s">
        <v>80</v>
      </c>
      <c r="BK573" s="219">
        <f>ROUND(I573*H573,2)</f>
        <v>0</v>
      </c>
      <c r="BL573" s="20" t="s">
        <v>90</v>
      </c>
      <c r="BM573" s="218" t="s">
        <v>866</v>
      </c>
    </row>
    <row r="574" s="2" customFormat="1">
      <c r="A574" s="41"/>
      <c r="B574" s="42"/>
      <c r="C574" s="43"/>
      <c r="D574" s="220" t="s">
        <v>157</v>
      </c>
      <c r="E574" s="43"/>
      <c r="F574" s="221" t="s">
        <v>867</v>
      </c>
      <c r="G574" s="43"/>
      <c r="H574" s="43"/>
      <c r="I574" s="222"/>
      <c r="J574" s="43"/>
      <c r="K574" s="43"/>
      <c r="L574" s="47"/>
      <c r="M574" s="223"/>
      <c r="N574" s="224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157</v>
      </c>
      <c r="AU574" s="20" t="s">
        <v>84</v>
      </c>
    </row>
    <row r="575" s="2" customFormat="1">
      <c r="A575" s="41"/>
      <c r="B575" s="42"/>
      <c r="C575" s="43"/>
      <c r="D575" s="225" t="s">
        <v>159</v>
      </c>
      <c r="E575" s="43"/>
      <c r="F575" s="226" t="s">
        <v>868</v>
      </c>
      <c r="G575" s="43"/>
      <c r="H575" s="43"/>
      <c r="I575" s="222"/>
      <c r="J575" s="43"/>
      <c r="K575" s="43"/>
      <c r="L575" s="47"/>
      <c r="M575" s="223"/>
      <c r="N575" s="224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159</v>
      </c>
      <c r="AU575" s="20" t="s">
        <v>84</v>
      </c>
    </row>
    <row r="576" s="13" customFormat="1">
      <c r="A576" s="13"/>
      <c r="B576" s="227"/>
      <c r="C576" s="228"/>
      <c r="D576" s="220" t="s">
        <v>183</v>
      </c>
      <c r="E576" s="229" t="s">
        <v>19</v>
      </c>
      <c r="F576" s="230" t="s">
        <v>382</v>
      </c>
      <c r="G576" s="228"/>
      <c r="H576" s="229" t="s">
        <v>19</v>
      </c>
      <c r="I576" s="231"/>
      <c r="J576" s="228"/>
      <c r="K576" s="228"/>
      <c r="L576" s="232"/>
      <c r="M576" s="233"/>
      <c r="N576" s="234"/>
      <c r="O576" s="234"/>
      <c r="P576" s="234"/>
      <c r="Q576" s="234"/>
      <c r="R576" s="234"/>
      <c r="S576" s="234"/>
      <c r="T576" s="23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6" t="s">
        <v>183</v>
      </c>
      <c r="AU576" s="236" t="s">
        <v>84</v>
      </c>
      <c r="AV576" s="13" t="s">
        <v>80</v>
      </c>
      <c r="AW576" s="13" t="s">
        <v>36</v>
      </c>
      <c r="AX576" s="13" t="s">
        <v>75</v>
      </c>
      <c r="AY576" s="236" t="s">
        <v>149</v>
      </c>
    </row>
    <row r="577" s="14" customFormat="1">
      <c r="A577" s="14"/>
      <c r="B577" s="237"/>
      <c r="C577" s="238"/>
      <c r="D577" s="220" t="s">
        <v>183</v>
      </c>
      <c r="E577" s="239" t="s">
        <v>19</v>
      </c>
      <c r="F577" s="240" t="s">
        <v>869</v>
      </c>
      <c r="G577" s="238"/>
      <c r="H577" s="241">
        <v>6.758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7" t="s">
        <v>183</v>
      </c>
      <c r="AU577" s="247" t="s">
        <v>84</v>
      </c>
      <c r="AV577" s="14" t="s">
        <v>84</v>
      </c>
      <c r="AW577" s="14" t="s">
        <v>36</v>
      </c>
      <c r="AX577" s="14" t="s">
        <v>80</v>
      </c>
      <c r="AY577" s="247" t="s">
        <v>149</v>
      </c>
    </row>
    <row r="578" s="2" customFormat="1" ht="37.8" customHeight="1">
      <c r="A578" s="41"/>
      <c r="B578" s="42"/>
      <c r="C578" s="207" t="s">
        <v>870</v>
      </c>
      <c r="D578" s="207" t="s">
        <v>151</v>
      </c>
      <c r="E578" s="208" t="s">
        <v>871</v>
      </c>
      <c r="F578" s="209" t="s">
        <v>872</v>
      </c>
      <c r="G578" s="210" t="s">
        <v>154</v>
      </c>
      <c r="H578" s="211">
        <v>1</v>
      </c>
      <c r="I578" s="212"/>
      <c r="J578" s="213">
        <f>ROUND(I578*H578,2)</f>
        <v>0</v>
      </c>
      <c r="K578" s="209" t="s">
        <v>155</v>
      </c>
      <c r="L578" s="47"/>
      <c r="M578" s="214" t="s">
        <v>19</v>
      </c>
      <c r="N578" s="215" t="s">
        <v>46</v>
      </c>
      <c r="O578" s="87"/>
      <c r="P578" s="216">
        <f>O578*H578</f>
        <v>0</v>
      </c>
      <c r="Q578" s="216">
        <v>0.058500000000000003</v>
      </c>
      <c r="R578" s="216">
        <f>Q578*H578</f>
        <v>0.058500000000000003</v>
      </c>
      <c r="S578" s="216">
        <v>0</v>
      </c>
      <c r="T578" s="217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8" t="s">
        <v>90</v>
      </c>
      <c r="AT578" s="218" t="s">
        <v>151</v>
      </c>
      <c r="AU578" s="218" t="s">
        <v>84</v>
      </c>
      <c r="AY578" s="20" t="s">
        <v>149</v>
      </c>
      <c r="BE578" s="219">
        <f>IF(N578="základní",J578,0)</f>
        <v>0</v>
      </c>
      <c r="BF578" s="219">
        <f>IF(N578="snížená",J578,0)</f>
        <v>0</v>
      </c>
      <c r="BG578" s="219">
        <f>IF(N578="zákl. přenesená",J578,0)</f>
        <v>0</v>
      </c>
      <c r="BH578" s="219">
        <f>IF(N578="sníž. přenesená",J578,0)</f>
        <v>0</v>
      </c>
      <c r="BI578" s="219">
        <f>IF(N578="nulová",J578,0)</f>
        <v>0</v>
      </c>
      <c r="BJ578" s="20" t="s">
        <v>80</v>
      </c>
      <c r="BK578" s="219">
        <f>ROUND(I578*H578,2)</f>
        <v>0</v>
      </c>
      <c r="BL578" s="20" t="s">
        <v>90</v>
      </c>
      <c r="BM578" s="218" t="s">
        <v>873</v>
      </c>
    </row>
    <row r="579" s="2" customFormat="1">
      <c r="A579" s="41"/>
      <c r="B579" s="42"/>
      <c r="C579" s="43"/>
      <c r="D579" s="220" t="s">
        <v>157</v>
      </c>
      <c r="E579" s="43"/>
      <c r="F579" s="221" t="s">
        <v>874</v>
      </c>
      <c r="G579" s="43"/>
      <c r="H579" s="43"/>
      <c r="I579" s="222"/>
      <c r="J579" s="43"/>
      <c r="K579" s="43"/>
      <c r="L579" s="47"/>
      <c r="M579" s="223"/>
      <c r="N579" s="224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157</v>
      </c>
      <c r="AU579" s="20" t="s">
        <v>84</v>
      </c>
    </row>
    <row r="580" s="2" customFormat="1">
      <c r="A580" s="41"/>
      <c r="B580" s="42"/>
      <c r="C580" s="43"/>
      <c r="D580" s="225" t="s">
        <v>159</v>
      </c>
      <c r="E580" s="43"/>
      <c r="F580" s="226" t="s">
        <v>875</v>
      </c>
      <c r="G580" s="43"/>
      <c r="H580" s="43"/>
      <c r="I580" s="222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159</v>
      </c>
      <c r="AU580" s="20" t="s">
        <v>84</v>
      </c>
    </row>
    <row r="581" s="12" customFormat="1" ht="22.8" customHeight="1">
      <c r="A581" s="12"/>
      <c r="B581" s="191"/>
      <c r="C581" s="192"/>
      <c r="D581" s="193" t="s">
        <v>74</v>
      </c>
      <c r="E581" s="205" t="s">
        <v>207</v>
      </c>
      <c r="F581" s="205" t="s">
        <v>876</v>
      </c>
      <c r="G581" s="192"/>
      <c r="H581" s="192"/>
      <c r="I581" s="195"/>
      <c r="J581" s="206">
        <f>BK581</f>
        <v>0</v>
      </c>
      <c r="K581" s="192"/>
      <c r="L581" s="197"/>
      <c r="M581" s="198"/>
      <c r="N581" s="199"/>
      <c r="O581" s="199"/>
      <c r="P581" s="200">
        <f>SUM(P582:P738)</f>
        <v>0</v>
      </c>
      <c r="Q581" s="199"/>
      <c r="R581" s="200">
        <f>SUM(R582:R738)</f>
        <v>13.752290339999998</v>
      </c>
      <c r="S581" s="199"/>
      <c r="T581" s="201">
        <f>SUM(T582:T738)</f>
        <v>75.400556000000009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2" t="s">
        <v>80</v>
      </c>
      <c r="AT581" s="203" t="s">
        <v>74</v>
      </c>
      <c r="AU581" s="203" t="s">
        <v>80</v>
      </c>
      <c r="AY581" s="202" t="s">
        <v>149</v>
      </c>
      <c r="BK581" s="204">
        <f>SUM(BK582:BK738)</f>
        <v>0</v>
      </c>
    </row>
    <row r="582" s="2" customFormat="1" ht="33" customHeight="1">
      <c r="A582" s="41"/>
      <c r="B582" s="42"/>
      <c r="C582" s="207" t="s">
        <v>877</v>
      </c>
      <c r="D582" s="207" t="s">
        <v>151</v>
      </c>
      <c r="E582" s="208" t="s">
        <v>878</v>
      </c>
      <c r="F582" s="209" t="s">
        <v>879</v>
      </c>
      <c r="G582" s="210" t="s">
        <v>595</v>
      </c>
      <c r="H582" s="211">
        <v>32</v>
      </c>
      <c r="I582" s="212"/>
      <c r="J582" s="213">
        <f>ROUND(I582*H582,2)</f>
        <v>0</v>
      </c>
      <c r="K582" s="209" t="s">
        <v>155</v>
      </c>
      <c r="L582" s="47"/>
      <c r="M582" s="214" t="s">
        <v>19</v>
      </c>
      <c r="N582" s="215" t="s">
        <v>46</v>
      </c>
      <c r="O582" s="87"/>
      <c r="P582" s="216">
        <f>O582*H582</f>
        <v>0</v>
      </c>
      <c r="Q582" s="216">
        <v>0.1295</v>
      </c>
      <c r="R582" s="216">
        <f>Q582*H582</f>
        <v>4.1440000000000001</v>
      </c>
      <c r="S582" s="216">
        <v>0</v>
      </c>
      <c r="T582" s="217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8" t="s">
        <v>90</v>
      </c>
      <c r="AT582" s="218" t="s">
        <v>151</v>
      </c>
      <c r="AU582" s="218" t="s">
        <v>84</v>
      </c>
      <c r="AY582" s="20" t="s">
        <v>149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20" t="s">
        <v>80</v>
      </c>
      <c r="BK582" s="219">
        <f>ROUND(I582*H582,2)</f>
        <v>0</v>
      </c>
      <c r="BL582" s="20" t="s">
        <v>90</v>
      </c>
      <c r="BM582" s="218" t="s">
        <v>880</v>
      </c>
    </row>
    <row r="583" s="2" customFormat="1">
      <c r="A583" s="41"/>
      <c r="B583" s="42"/>
      <c r="C583" s="43"/>
      <c r="D583" s="220" t="s">
        <v>157</v>
      </c>
      <c r="E583" s="43"/>
      <c r="F583" s="221" t="s">
        <v>881</v>
      </c>
      <c r="G583" s="43"/>
      <c r="H583" s="43"/>
      <c r="I583" s="222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157</v>
      </c>
      <c r="AU583" s="20" t="s">
        <v>84</v>
      </c>
    </row>
    <row r="584" s="2" customFormat="1">
      <c r="A584" s="41"/>
      <c r="B584" s="42"/>
      <c r="C584" s="43"/>
      <c r="D584" s="225" t="s">
        <v>159</v>
      </c>
      <c r="E584" s="43"/>
      <c r="F584" s="226" t="s">
        <v>882</v>
      </c>
      <c r="G584" s="43"/>
      <c r="H584" s="43"/>
      <c r="I584" s="222"/>
      <c r="J584" s="43"/>
      <c r="K584" s="43"/>
      <c r="L584" s="47"/>
      <c r="M584" s="223"/>
      <c r="N584" s="224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159</v>
      </c>
      <c r="AU584" s="20" t="s">
        <v>84</v>
      </c>
    </row>
    <row r="585" s="2" customFormat="1" ht="16.5" customHeight="1">
      <c r="A585" s="41"/>
      <c r="B585" s="42"/>
      <c r="C585" s="270" t="s">
        <v>883</v>
      </c>
      <c r="D585" s="270" t="s">
        <v>395</v>
      </c>
      <c r="E585" s="271" t="s">
        <v>884</v>
      </c>
      <c r="F585" s="272" t="s">
        <v>885</v>
      </c>
      <c r="G585" s="273" t="s">
        <v>595</v>
      </c>
      <c r="H585" s="274">
        <v>32.640000000000001</v>
      </c>
      <c r="I585" s="275"/>
      <c r="J585" s="276">
        <f>ROUND(I585*H585,2)</f>
        <v>0</v>
      </c>
      <c r="K585" s="272" t="s">
        <v>155</v>
      </c>
      <c r="L585" s="277"/>
      <c r="M585" s="278" t="s">
        <v>19</v>
      </c>
      <c r="N585" s="279" t="s">
        <v>46</v>
      </c>
      <c r="O585" s="87"/>
      <c r="P585" s="216">
        <f>O585*H585</f>
        <v>0</v>
      </c>
      <c r="Q585" s="216">
        <v>0.056120000000000003</v>
      </c>
      <c r="R585" s="216">
        <f>Q585*H585</f>
        <v>1.8317568000000002</v>
      </c>
      <c r="S585" s="216">
        <v>0</v>
      </c>
      <c r="T585" s="217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8" t="s">
        <v>198</v>
      </c>
      <c r="AT585" s="218" t="s">
        <v>395</v>
      </c>
      <c r="AU585" s="218" t="s">
        <v>84</v>
      </c>
      <c r="AY585" s="20" t="s">
        <v>149</v>
      </c>
      <c r="BE585" s="219">
        <f>IF(N585="základní",J585,0)</f>
        <v>0</v>
      </c>
      <c r="BF585" s="219">
        <f>IF(N585="snížená",J585,0)</f>
        <v>0</v>
      </c>
      <c r="BG585" s="219">
        <f>IF(N585="zákl. přenesená",J585,0)</f>
        <v>0</v>
      </c>
      <c r="BH585" s="219">
        <f>IF(N585="sníž. přenesená",J585,0)</f>
        <v>0</v>
      </c>
      <c r="BI585" s="219">
        <f>IF(N585="nulová",J585,0)</f>
        <v>0</v>
      </c>
      <c r="BJ585" s="20" t="s">
        <v>80</v>
      </c>
      <c r="BK585" s="219">
        <f>ROUND(I585*H585,2)</f>
        <v>0</v>
      </c>
      <c r="BL585" s="20" t="s">
        <v>90</v>
      </c>
      <c r="BM585" s="218" t="s">
        <v>886</v>
      </c>
    </row>
    <row r="586" s="2" customFormat="1">
      <c r="A586" s="41"/>
      <c r="B586" s="42"/>
      <c r="C586" s="43"/>
      <c r="D586" s="220" t="s">
        <v>157</v>
      </c>
      <c r="E586" s="43"/>
      <c r="F586" s="221" t="s">
        <v>885</v>
      </c>
      <c r="G586" s="43"/>
      <c r="H586" s="43"/>
      <c r="I586" s="222"/>
      <c r="J586" s="43"/>
      <c r="K586" s="43"/>
      <c r="L586" s="47"/>
      <c r="M586" s="223"/>
      <c r="N586" s="224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157</v>
      </c>
      <c r="AU586" s="20" t="s">
        <v>84</v>
      </c>
    </row>
    <row r="587" s="14" customFormat="1">
      <c r="A587" s="14"/>
      <c r="B587" s="237"/>
      <c r="C587" s="238"/>
      <c r="D587" s="220" t="s">
        <v>183</v>
      </c>
      <c r="E587" s="238"/>
      <c r="F587" s="240" t="s">
        <v>887</v>
      </c>
      <c r="G587" s="238"/>
      <c r="H587" s="241">
        <v>32.640000000000001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183</v>
      </c>
      <c r="AU587" s="247" t="s">
        <v>84</v>
      </c>
      <c r="AV587" s="14" t="s">
        <v>84</v>
      </c>
      <c r="AW587" s="14" t="s">
        <v>4</v>
      </c>
      <c r="AX587" s="14" t="s">
        <v>80</v>
      </c>
      <c r="AY587" s="247" t="s">
        <v>149</v>
      </c>
    </row>
    <row r="588" s="2" customFormat="1" ht="24.15" customHeight="1">
      <c r="A588" s="41"/>
      <c r="B588" s="42"/>
      <c r="C588" s="207" t="s">
        <v>888</v>
      </c>
      <c r="D588" s="207" t="s">
        <v>151</v>
      </c>
      <c r="E588" s="208" t="s">
        <v>889</v>
      </c>
      <c r="F588" s="209" t="s">
        <v>890</v>
      </c>
      <c r="G588" s="210" t="s">
        <v>201</v>
      </c>
      <c r="H588" s="211">
        <v>1.6000000000000001</v>
      </c>
      <c r="I588" s="212"/>
      <c r="J588" s="213">
        <f>ROUND(I588*H588,2)</f>
        <v>0</v>
      </c>
      <c r="K588" s="209" t="s">
        <v>155</v>
      </c>
      <c r="L588" s="47"/>
      <c r="M588" s="214" t="s">
        <v>19</v>
      </c>
      <c r="N588" s="215" t="s">
        <v>46</v>
      </c>
      <c r="O588" s="87"/>
      <c r="P588" s="216">
        <f>O588*H588</f>
        <v>0</v>
      </c>
      <c r="Q588" s="216">
        <v>2.2563399999999998</v>
      </c>
      <c r="R588" s="216">
        <f>Q588*H588</f>
        <v>3.610144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90</v>
      </c>
      <c r="AT588" s="218" t="s">
        <v>151</v>
      </c>
      <c r="AU588" s="218" t="s">
        <v>84</v>
      </c>
      <c r="AY588" s="20" t="s">
        <v>149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80</v>
      </c>
      <c r="BK588" s="219">
        <f>ROUND(I588*H588,2)</f>
        <v>0</v>
      </c>
      <c r="BL588" s="20" t="s">
        <v>90</v>
      </c>
      <c r="BM588" s="218" t="s">
        <v>891</v>
      </c>
    </row>
    <row r="589" s="2" customFormat="1">
      <c r="A589" s="41"/>
      <c r="B589" s="42"/>
      <c r="C589" s="43"/>
      <c r="D589" s="220" t="s">
        <v>157</v>
      </c>
      <c r="E589" s="43"/>
      <c r="F589" s="221" t="s">
        <v>890</v>
      </c>
      <c r="G589" s="43"/>
      <c r="H589" s="43"/>
      <c r="I589" s="222"/>
      <c r="J589" s="43"/>
      <c r="K589" s="43"/>
      <c r="L589" s="47"/>
      <c r="M589" s="223"/>
      <c r="N589" s="224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157</v>
      </c>
      <c r="AU589" s="20" t="s">
        <v>84</v>
      </c>
    </row>
    <row r="590" s="2" customFormat="1">
      <c r="A590" s="41"/>
      <c r="B590" s="42"/>
      <c r="C590" s="43"/>
      <c r="D590" s="225" t="s">
        <v>159</v>
      </c>
      <c r="E590" s="43"/>
      <c r="F590" s="226" t="s">
        <v>892</v>
      </c>
      <c r="G590" s="43"/>
      <c r="H590" s="43"/>
      <c r="I590" s="222"/>
      <c r="J590" s="43"/>
      <c r="K590" s="43"/>
      <c r="L590" s="47"/>
      <c r="M590" s="223"/>
      <c r="N590" s="224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159</v>
      </c>
      <c r="AU590" s="20" t="s">
        <v>84</v>
      </c>
    </row>
    <row r="591" s="14" customFormat="1">
      <c r="A591" s="14"/>
      <c r="B591" s="237"/>
      <c r="C591" s="238"/>
      <c r="D591" s="220" t="s">
        <v>183</v>
      </c>
      <c r="E591" s="239" t="s">
        <v>19</v>
      </c>
      <c r="F591" s="240" t="s">
        <v>893</v>
      </c>
      <c r="G591" s="238"/>
      <c r="H591" s="241">
        <v>1.6000000000000001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7" t="s">
        <v>183</v>
      </c>
      <c r="AU591" s="247" t="s">
        <v>84</v>
      </c>
      <c r="AV591" s="14" t="s">
        <v>84</v>
      </c>
      <c r="AW591" s="14" t="s">
        <v>36</v>
      </c>
      <c r="AX591" s="14" t="s">
        <v>80</v>
      </c>
      <c r="AY591" s="247" t="s">
        <v>149</v>
      </c>
    </row>
    <row r="592" s="2" customFormat="1" ht="33" customHeight="1">
      <c r="A592" s="41"/>
      <c r="B592" s="42"/>
      <c r="C592" s="207" t="s">
        <v>894</v>
      </c>
      <c r="D592" s="207" t="s">
        <v>151</v>
      </c>
      <c r="E592" s="208" t="s">
        <v>895</v>
      </c>
      <c r="F592" s="209" t="s">
        <v>896</v>
      </c>
      <c r="G592" s="210" t="s">
        <v>179</v>
      </c>
      <c r="H592" s="211">
        <v>145.19999999999999</v>
      </c>
      <c r="I592" s="212"/>
      <c r="J592" s="213">
        <f>ROUND(I592*H592,2)</f>
        <v>0</v>
      </c>
      <c r="K592" s="209" t="s">
        <v>155</v>
      </c>
      <c r="L592" s="47"/>
      <c r="M592" s="214" t="s">
        <v>19</v>
      </c>
      <c r="N592" s="215" t="s">
        <v>46</v>
      </c>
      <c r="O592" s="87"/>
      <c r="P592" s="216">
        <f>O592*H592</f>
        <v>0</v>
      </c>
      <c r="Q592" s="216">
        <v>0.00012999999999999999</v>
      </c>
      <c r="R592" s="216">
        <f>Q592*H592</f>
        <v>0.018875999999999997</v>
      </c>
      <c r="S592" s="216">
        <v>0</v>
      </c>
      <c r="T592" s="217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18" t="s">
        <v>90</v>
      </c>
      <c r="AT592" s="218" t="s">
        <v>151</v>
      </c>
      <c r="AU592" s="218" t="s">
        <v>84</v>
      </c>
      <c r="AY592" s="20" t="s">
        <v>149</v>
      </c>
      <c r="BE592" s="219">
        <f>IF(N592="základní",J592,0)</f>
        <v>0</v>
      </c>
      <c r="BF592" s="219">
        <f>IF(N592="snížená",J592,0)</f>
        <v>0</v>
      </c>
      <c r="BG592" s="219">
        <f>IF(N592="zákl. přenesená",J592,0)</f>
        <v>0</v>
      </c>
      <c r="BH592" s="219">
        <f>IF(N592="sníž. přenesená",J592,0)</f>
        <v>0</v>
      </c>
      <c r="BI592" s="219">
        <f>IF(N592="nulová",J592,0)</f>
        <v>0</v>
      </c>
      <c r="BJ592" s="20" t="s">
        <v>80</v>
      </c>
      <c r="BK592" s="219">
        <f>ROUND(I592*H592,2)</f>
        <v>0</v>
      </c>
      <c r="BL592" s="20" t="s">
        <v>90</v>
      </c>
      <c r="BM592" s="218" t="s">
        <v>897</v>
      </c>
    </row>
    <row r="593" s="2" customFormat="1">
      <c r="A593" s="41"/>
      <c r="B593" s="42"/>
      <c r="C593" s="43"/>
      <c r="D593" s="220" t="s">
        <v>157</v>
      </c>
      <c r="E593" s="43"/>
      <c r="F593" s="221" t="s">
        <v>898</v>
      </c>
      <c r="G593" s="43"/>
      <c r="H593" s="43"/>
      <c r="I593" s="222"/>
      <c r="J593" s="43"/>
      <c r="K593" s="43"/>
      <c r="L593" s="47"/>
      <c r="M593" s="223"/>
      <c r="N593" s="224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157</v>
      </c>
      <c r="AU593" s="20" t="s">
        <v>84</v>
      </c>
    </row>
    <row r="594" s="2" customFormat="1">
      <c r="A594" s="41"/>
      <c r="B594" s="42"/>
      <c r="C594" s="43"/>
      <c r="D594" s="225" t="s">
        <v>159</v>
      </c>
      <c r="E594" s="43"/>
      <c r="F594" s="226" t="s">
        <v>899</v>
      </c>
      <c r="G594" s="43"/>
      <c r="H594" s="43"/>
      <c r="I594" s="222"/>
      <c r="J594" s="43"/>
      <c r="K594" s="43"/>
      <c r="L594" s="47"/>
      <c r="M594" s="223"/>
      <c r="N594" s="224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159</v>
      </c>
      <c r="AU594" s="20" t="s">
        <v>84</v>
      </c>
    </row>
    <row r="595" s="2" customFormat="1" ht="24.15" customHeight="1">
      <c r="A595" s="41"/>
      <c r="B595" s="42"/>
      <c r="C595" s="207" t="s">
        <v>900</v>
      </c>
      <c r="D595" s="207" t="s">
        <v>151</v>
      </c>
      <c r="E595" s="208" t="s">
        <v>901</v>
      </c>
      <c r="F595" s="209" t="s">
        <v>902</v>
      </c>
      <c r="G595" s="210" t="s">
        <v>179</v>
      </c>
      <c r="H595" s="211">
        <v>165.19999999999999</v>
      </c>
      <c r="I595" s="212"/>
      <c r="J595" s="213">
        <f>ROUND(I595*H595,2)</f>
        <v>0</v>
      </c>
      <c r="K595" s="209" t="s">
        <v>155</v>
      </c>
      <c r="L595" s="47"/>
      <c r="M595" s="214" t="s">
        <v>19</v>
      </c>
      <c r="N595" s="215" t="s">
        <v>46</v>
      </c>
      <c r="O595" s="87"/>
      <c r="P595" s="216">
        <f>O595*H595</f>
        <v>0</v>
      </c>
      <c r="Q595" s="216">
        <v>4.0000000000000003E-05</v>
      </c>
      <c r="R595" s="216">
        <f>Q595*H595</f>
        <v>0.0066080000000000002</v>
      </c>
      <c r="S595" s="216">
        <v>0</v>
      </c>
      <c r="T595" s="21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8" t="s">
        <v>90</v>
      </c>
      <c r="AT595" s="218" t="s">
        <v>151</v>
      </c>
      <c r="AU595" s="218" t="s">
        <v>84</v>
      </c>
      <c r="AY595" s="20" t="s">
        <v>149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20" t="s">
        <v>80</v>
      </c>
      <c r="BK595" s="219">
        <f>ROUND(I595*H595,2)</f>
        <v>0</v>
      </c>
      <c r="BL595" s="20" t="s">
        <v>90</v>
      </c>
      <c r="BM595" s="218" t="s">
        <v>903</v>
      </c>
    </row>
    <row r="596" s="2" customFormat="1">
      <c r="A596" s="41"/>
      <c r="B596" s="42"/>
      <c r="C596" s="43"/>
      <c r="D596" s="220" t="s">
        <v>157</v>
      </c>
      <c r="E596" s="43"/>
      <c r="F596" s="221" t="s">
        <v>904</v>
      </c>
      <c r="G596" s="43"/>
      <c r="H596" s="43"/>
      <c r="I596" s="222"/>
      <c r="J596" s="43"/>
      <c r="K596" s="43"/>
      <c r="L596" s="47"/>
      <c r="M596" s="223"/>
      <c r="N596" s="224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157</v>
      </c>
      <c r="AU596" s="20" t="s">
        <v>84</v>
      </c>
    </row>
    <row r="597" s="2" customFormat="1">
      <c r="A597" s="41"/>
      <c r="B597" s="42"/>
      <c r="C597" s="43"/>
      <c r="D597" s="225" t="s">
        <v>159</v>
      </c>
      <c r="E597" s="43"/>
      <c r="F597" s="226" t="s">
        <v>905</v>
      </c>
      <c r="G597" s="43"/>
      <c r="H597" s="43"/>
      <c r="I597" s="222"/>
      <c r="J597" s="43"/>
      <c r="K597" s="43"/>
      <c r="L597" s="47"/>
      <c r="M597" s="223"/>
      <c r="N597" s="224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159</v>
      </c>
      <c r="AU597" s="20" t="s">
        <v>84</v>
      </c>
    </row>
    <row r="598" s="14" customFormat="1">
      <c r="A598" s="14"/>
      <c r="B598" s="237"/>
      <c r="C598" s="238"/>
      <c r="D598" s="220" t="s">
        <v>183</v>
      </c>
      <c r="E598" s="239" t="s">
        <v>19</v>
      </c>
      <c r="F598" s="240" t="s">
        <v>906</v>
      </c>
      <c r="G598" s="238"/>
      <c r="H598" s="241">
        <v>145.19999999999999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183</v>
      </c>
      <c r="AU598" s="247" t="s">
        <v>84</v>
      </c>
      <c r="AV598" s="14" t="s">
        <v>84</v>
      </c>
      <c r="AW598" s="14" t="s">
        <v>36</v>
      </c>
      <c r="AX598" s="14" t="s">
        <v>75</v>
      </c>
      <c r="AY598" s="247" t="s">
        <v>149</v>
      </c>
    </row>
    <row r="599" s="14" customFormat="1">
      <c r="A599" s="14"/>
      <c r="B599" s="237"/>
      <c r="C599" s="238"/>
      <c r="D599" s="220" t="s">
        <v>183</v>
      </c>
      <c r="E599" s="239" t="s">
        <v>19</v>
      </c>
      <c r="F599" s="240" t="s">
        <v>287</v>
      </c>
      <c r="G599" s="238"/>
      <c r="H599" s="241">
        <v>20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7" t="s">
        <v>183</v>
      </c>
      <c r="AU599" s="247" t="s">
        <v>84</v>
      </c>
      <c r="AV599" s="14" t="s">
        <v>84</v>
      </c>
      <c r="AW599" s="14" t="s">
        <v>36</v>
      </c>
      <c r="AX599" s="14" t="s">
        <v>75</v>
      </c>
      <c r="AY599" s="247" t="s">
        <v>149</v>
      </c>
    </row>
    <row r="600" s="15" customFormat="1">
      <c r="A600" s="15"/>
      <c r="B600" s="248"/>
      <c r="C600" s="249"/>
      <c r="D600" s="220" t="s">
        <v>183</v>
      </c>
      <c r="E600" s="250" t="s">
        <v>19</v>
      </c>
      <c r="F600" s="251" t="s">
        <v>221</v>
      </c>
      <c r="G600" s="249"/>
      <c r="H600" s="252">
        <v>165.19999999999999</v>
      </c>
      <c r="I600" s="253"/>
      <c r="J600" s="249"/>
      <c r="K600" s="249"/>
      <c r="L600" s="254"/>
      <c r="M600" s="255"/>
      <c r="N600" s="256"/>
      <c r="O600" s="256"/>
      <c r="P600" s="256"/>
      <c r="Q600" s="256"/>
      <c r="R600" s="256"/>
      <c r="S600" s="256"/>
      <c r="T600" s="257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8" t="s">
        <v>183</v>
      </c>
      <c r="AU600" s="258" t="s">
        <v>84</v>
      </c>
      <c r="AV600" s="15" t="s">
        <v>90</v>
      </c>
      <c r="AW600" s="15" t="s">
        <v>36</v>
      </c>
      <c r="AX600" s="15" t="s">
        <v>80</v>
      </c>
      <c r="AY600" s="258" t="s">
        <v>149</v>
      </c>
    </row>
    <row r="601" s="2" customFormat="1" ht="24.15" customHeight="1">
      <c r="A601" s="41"/>
      <c r="B601" s="42"/>
      <c r="C601" s="207" t="s">
        <v>907</v>
      </c>
      <c r="D601" s="207" t="s">
        <v>151</v>
      </c>
      <c r="E601" s="208" t="s">
        <v>908</v>
      </c>
      <c r="F601" s="209" t="s">
        <v>909</v>
      </c>
      <c r="G601" s="210" t="s">
        <v>201</v>
      </c>
      <c r="H601" s="211">
        <v>3.516</v>
      </c>
      <c r="I601" s="212"/>
      <c r="J601" s="213">
        <f>ROUND(I601*H601,2)</f>
        <v>0</v>
      </c>
      <c r="K601" s="209" t="s">
        <v>155</v>
      </c>
      <c r="L601" s="47"/>
      <c r="M601" s="214" t="s">
        <v>19</v>
      </c>
      <c r="N601" s="215" t="s">
        <v>46</v>
      </c>
      <c r="O601" s="87"/>
      <c r="P601" s="216">
        <f>O601*H601</f>
        <v>0</v>
      </c>
      <c r="Q601" s="216">
        <v>0</v>
      </c>
      <c r="R601" s="216">
        <f>Q601*H601</f>
        <v>0</v>
      </c>
      <c r="S601" s="216">
        <v>1.95</v>
      </c>
      <c r="T601" s="217">
        <f>S601*H601</f>
        <v>6.8562000000000003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8" t="s">
        <v>90</v>
      </c>
      <c r="AT601" s="218" t="s">
        <v>151</v>
      </c>
      <c r="AU601" s="218" t="s">
        <v>84</v>
      </c>
      <c r="AY601" s="20" t="s">
        <v>149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20" t="s">
        <v>80</v>
      </c>
      <c r="BK601" s="219">
        <f>ROUND(I601*H601,2)</f>
        <v>0</v>
      </c>
      <c r="BL601" s="20" t="s">
        <v>90</v>
      </c>
      <c r="BM601" s="218" t="s">
        <v>910</v>
      </c>
    </row>
    <row r="602" s="2" customFormat="1">
      <c r="A602" s="41"/>
      <c r="B602" s="42"/>
      <c r="C602" s="43"/>
      <c r="D602" s="220" t="s">
        <v>157</v>
      </c>
      <c r="E602" s="43"/>
      <c r="F602" s="221" t="s">
        <v>911</v>
      </c>
      <c r="G602" s="43"/>
      <c r="H602" s="43"/>
      <c r="I602" s="222"/>
      <c r="J602" s="43"/>
      <c r="K602" s="43"/>
      <c r="L602" s="47"/>
      <c r="M602" s="223"/>
      <c r="N602" s="224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157</v>
      </c>
      <c r="AU602" s="20" t="s">
        <v>84</v>
      </c>
    </row>
    <row r="603" s="2" customFormat="1">
      <c r="A603" s="41"/>
      <c r="B603" s="42"/>
      <c r="C603" s="43"/>
      <c r="D603" s="225" t="s">
        <v>159</v>
      </c>
      <c r="E603" s="43"/>
      <c r="F603" s="226" t="s">
        <v>912</v>
      </c>
      <c r="G603" s="43"/>
      <c r="H603" s="43"/>
      <c r="I603" s="222"/>
      <c r="J603" s="43"/>
      <c r="K603" s="43"/>
      <c r="L603" s="47"/>
      <c r="M603" s="223"/>
      <c r="N603" s="224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159</v>
      </c>
      <c r="AU603" s="20" t="s">
        <v>84</v>
      </c>
    </row>
    <row r="604" s="13" customFormat="1">
      <c r="A604" s="13"/>
      <c r="B604" s="227"/>
      <c r="C604" s="228"/>
      <c r="D604" s="220" t="s">
        <v>183</v>
      </c>
      <c r="E604" s="229" t="s">
        <v>19</v>
      </c>
      <c r="F604" s="230" t="s">
        <v>913</v>
      </c>
      <c r="G604" s="228"/>
      <c r="H604" s="229" t="s">
        <v>19</v>
      </c>
      <c r="I604" s="231"/>
      <c r="J604" s="228"/>
      <c r="K604" s="228"/>
      <c r="L604" s="232"/>
      <c r="M604" s="233"/>
      <c r="N604" s="234"/>
      <c r="O604" s="234"/>
      <c r="P604" s="234"/>
      <c r="Q604" s="234"/>
      <c r="R604" s="234"/>
      <c r="S604" s="234"/>
      <c r="T604" s="23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6" t="s">
        <v>183</v>
      </c>
      <c r="AU604" s="236" t="s">
        <v>84</v>
      </c>
      <c r="AV604" s="13" t="s">
        <v>80</v>
      </c>
      <c r="AW604" s="13" t="s">
        <v>36</v>
      </c>
      <c r="AX604" s="13" t="s">
        <v>75</v>
      </c>
      <c r="AY604" s="236" t="s">
        <v>149</v>
      </c>
    </row>
    <row r="605" s="14" customFormat="1">
      <c r="A605" s="14"/>
      <c r="B605" s="237"/>
      <c r="C605" s="238"/>
      <c r="D605" s="220" t="s">
        <v>183</v>
      </c>
      <c r="E605" s="239" t="s">
        <v>19</v>
      </c>
      <c r="F605" s="240" t="s">
        <v>914</v>
      </c>
      <c r="G605" s="238"/>
      <c r="H605" s="241">
        <v>1.843</v>
      </c>
      <c r="I605" s="242"/>
      <c r="J605" s="238"/>
      <c r="K605" s="238"/>
      <c r="L605" s="243"/>
      <c r="M605" s="244"/>
      <c r="N605" s="245"/>
      <c r="O605" s="245"/>
      <c r="P605" s="245"/>
      <c r="Q605" s="245"/>
      <c r="R605" s="245"/>
      <c r="S605" s="245"/>
      <c r="T605" s="24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7" t="s">
        <v>183</v>
      </c>
      <c r="AU605" s="247" t="s">
        <v>84</v>
      </c>
      <c r="AV605" s="14" t="s">
        <v>84</v>
      </c>
      <c r="AW605" s="14" t="s">
        <v>36</v>
      </c>
      <c r="AX605" s="14" t="s">
        <v>75</v>
      </c>
      <c r="AY605" s="247" t="s">
        <v>149</v>
      </c>
    </row>
    <row r="606" s="13" customFormat="1">
      <c r="A606" s="13"/>
      <c r="B606" s="227"/>
      <c r="C606" s="228"/>
      <c r="D606" s="220" t="s">
        <v>183</v>
      </c>
      <c r="E606" s="229" t="s">
        <v>19</v>
      </c>
      <c r="F606" s="230" t="s">
        <v>915</v>
      </c>
      <c r="G606" s="228"/>
      <c r="H606" s="229" t="s">
        <v>19</v>
      </c>
      <c r="I606" s="231"/>
      <c r="J606" s="228"/>
      <c r="K606" s="228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183</v>
      </c>
      <c r="AU606" s="236" t="s">
        <v>84</v>
      </c>
      <c r="AV606" s="13" t="s">
        <v>80</v>
      </c>
      <c r="AW606" s="13" t="s">
        <v>36</v>
      </c>
      <c r="AX606" s="13" t="s">
        <v>75</v>
      </c>
      <c r="AY606" s="236" t="s">
        <v>149</v>
      </c>
    </row>
    <row r="607" s="14" customFormat="1">
      <c r="A607" s="14"/>
      <c r="B607" s="237"/>
      <c r="C607" s="238"/>
      <c r="D607" s="220" t="s">
        <v>183</v>
      </c>
      <c r="E607" s="239" t="s">
        <v>19</v>
      </c>
      <c r="F607" s="240" t="s">
        <v>916</v>
      </c>
      <c r="G607" s="238"/>
      <c r="H607" s="241">
        <v>1.673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183</v>
      </c>
      <c r="AU607" s="247" t="s">
        <v>84</v>
      </c>
      <c r="AV607" s="14" t="s">
        <v>84</v>
      </c>
      <c r="AW607" s="14" t="s">
        <v>36</v>
      </c>
      <c r="AX607" s="14" t="s">
        <v>75</v>
      </c>
      <c r="AY607" s="247" t="s">
        <v>149</v>
      </c>
    </row>
    <row r="608" s="15" customFormat="1">
      <c r="A608" s="15"/>
      <c r="B608" s="248"/>
      <c r="C608" s="249"/>
      <c r="D608" s="220" t="s">
        <v>183</v>
      </c>
      <c r="E608" s="250" t="s">
        <v>19</v>
      </c>
      <c r="F608" s="251" t="s">
        <v>221</v>
      </c>
      <c r="G608" s="249"/>
      <c r="H608" s="252">
        <v>3.516</v>
      </c>
      <c r="I608" s="253"/>
      <c r="J608" s="249"/>
      <c r="K608" s="249"/>
      <c r="L608" s="254"/>
      <c r="M608" s="255"/>
      <c r="N608" s="256"/>
      <c r="O608" s="256"/>
      <c r="P608" s="256"/>
      <c r="Q608" s="256"/>
      <c r="R608" s="256"/>
      <c r="S608" s="256"/>
      <c r="T608" s="257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8" t="s">
        <v>183</v>
      </c>
      <c r="AU608" s="258" t="s">
        <v>84</v>
      </c>
      <c r="AV608" s="15" t="s">
        <v>90</v>
      </c>
      <c r="AW608" s="15" t="s">
        <v>36</v>
      </c>
      <c r="AX608" s="15" t="s">
        <v>80</v>
      </c>
      <c r="AY608" s="258" t="s">
        <v>149</v>
      </c>
    </row>
    <row r="609" s="2" customFormat="1" ht="37.8" customHeight="1">
      <c r="A609" s="41"/>
      <c r="B609" s="42"/>
      <c r="C609" s="207" t="s">
        <v>917</v>
      </c>
      <c r="D609" s="207" t="s">
        <v>151</v>
      </c>
      <c r="E609" s="208" t="s">
        <v>918</v>
      </c>
      <c r="F609" s="209" t="s">
        <v>919</v>
      </c>
      <c r="G609" s="210" t="s">
        <v>201</v>
      </c>
      <c r="H609" s="211">
        <v>23.832000000000001</v>
      </c>
      <c r="I609" s="212"/>
      <c r="J609" s="213">
        <f>ROUND(I609*H609,2)</f>
        <v>0</v>
      </c>
      <c r="K609" s="209" t="s">
        <v>155</v>
      </c>
      <c r="L609" s="47"/>
      <c r="M609" s="214" t="s">
        <v>19</v>
      </c>
      <c r="N609" s="215" t="s">
        <v>46</v>
      </c>
      <c r="O609" s="87"/>
      <c r="P609" s="216">
        <f>O609*H609</f>
        <v>0</v>
      </c>
      <c r="Q609" s="216">
        <v>0</v>
      </c>
      <c r="R609" s="216">
        <f>Q609*H609</f>
        <v>0</v>
      </c>
      <c r="S609" s="216">
        <v>2.2000000000000002</v>
      </c>
      <c r="T609" s="217">
        <f>S609*H609</f>
        <v>52.430400000000006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8" t="s">
        <v>90</v>
      </c>
      <c r="AT609" s="218" t="s">
        <v>151</v>
      </c>
      <c r="AU609" s="218" t="s">
        <v>84</v>
      </c>
      <c r="AY609" s="20" t="s">
        <v>149</v>
      </c>
      <c r="BE609" s="219">
        <f>IF(N609="základní",J609,0)</f>
        <v>0</v>
      </c>
      <c r="BF609" s="219">
        <f>IF(N609="snížená",J609,0)</f>
        <v>0</v>
      </c>
      <c r="BG609" s="219">
        <f>IF(N609="zákl. přenesená",J609,0)</f>
        <v>0</v>
      </c>
      <c r="BH609" s="219">
        <f>IF(N609="sníž. přenesená",J609,0)</f>
        <v>0</v>
      </c>
      <c r="BI609" s="219">
        <f>IF(N609="nulová",J609,0)</f>
        <v>0</v>
      </c>
      <c r="BJ609" s="20" t="s">
        <v>80</v>
      </c>
      <c r="BK609" s="219">
        <f>ROUND(I609*H609,2)</f>
        <v>0</v>
      </c>
      <c r="BL609" s="20" t="s">
        <v>90</v>
      </c>
      <c r="BM609" s="218" t="s">
        <v>920</v>
      </c>
    </row>
    <row r="610" s="2" customFormat="1">
      <c r="A610" s="41"/>
      <c r="B610" s="42"/>
      <c r="C610" s="43"/>
      <c r="D610" s="220" t="s">
        <v>157</v>
      </c>
      <c r="E610" s="43"/>
      <c r="F610" s="221" t="s">
        <v>921</v>
      </c>
      <c r="G610" s="43"/>
      <c r="H610" s="43"/>
      <c r="I610" s="222"/>
      <c r="J610" s="43"/>
      <c r="K610" s="43"/>
      <c r="L610" s="47"/>
      <c r="M610" s="223"/>
      <c r="N610" s="22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157</v>
      </c>
      <c r="AU610" s="20" t="s">
        <v>84</v>
      </c>
    </row>
    <row r="611" s="2" customFormat="1">
      <c r="A611" s="41"/>
      <c r="B611" s="42"/>
      <c r="C611" s="43"/>
      <c r="D611" s="225" t="s">
        <v>159</v>
      </c>
      <c r="E611" s="43"/>
      <c r="F611" s="226" t="s">
        <v>922</v>
      </c>
      <c r="G611" s="43"/>
      <c r="H611" s="43"/>
      <c r="I611" s="222"/>
      <c r="J611" s="43"/>
      <c r="K611" s="43"/>
      <c r="L611" s="47"/>
      <c r="M611" s="223"/>
      <c r="N611" s="224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159</v>
      </c>
      <c r="AU611" s="20" t="s">
        <v>84</v>
      </c>
    </row>
    <row r="612" s="13" customFormat="1">
      <c r="A612" s="13"/>
      <c r="B612" s="227"/>
      <c r="C612" s="228"/>
      <c r="D612" s="220" t="s">
        <v>183</v>
      </c>
      <c r="E612" s="229" t="s">
        <v>19</v>
      </c>
      <c r="F612" s="230" t="s">
        <v>923</v>
      </c>
      <c r="G612" s="228"/>
      <c r="H612" s="229" t="s">
        <v>19</v>
      </c>
      <c r="I612" s="231"/>
      <c r="J612" s="228"/>
      <c r="K612" s="228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183</v>
      </c>
      <c r="AU612" s="236" t="s">
        <v>84</v>
      </c>
      <c r="AV612" s="13" t="s">
        <v>80</v>
      </c>
      <c r="AW612" s="13" t="s">
        <v>36</v>
      </c>
      <c r="AX612" s="13" t="s">
        <v>75</v>
      </c>
      <c r="AY612" s="236" t="s">
        <v>149</v>
      </c>
    </row>
    <row r="613" s="14" customFormat="1">
      <c r="A613" s="14"/>
      <c r="B613" s="237"/>
      <c r="C613" s="238"/>
      <c r="D613" s="220" t="s">
        <v>183</v>
      </c>
      <c r="E613" s="239" t="s">
        <v>19</v>
      </c>
      <c r="F613" s="240" t="s">
        <v>924</v>
      </c>
      <c r="G613" s="238"/>
      <c r="H613" s="241">
        <v>10.214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183</v>
      </c>
      <c r="AU613" s="247" t="s">
        <v>84</v>
      </c>
      <c r="AV613" s="14" t="s">
        <v>84</v>
      </c>
      <c r="AW613" s="14" t="s">
        <v>36</v>
      </c>
      <c r="AX613" s="14" t="s">
        <v>75</v>
      </c>
      <c r="AY613" s="247" t="s">
        <v>149</v>
      </c>
    </row>
    <row r="614" s="13" customFormat="1">
      <c r="A614" s="13"/>
      <c r="B614" s="227"/>
      <c r="C614" s="228"/>
      <c r="D614" s="220" t="s">
        <v>183</v>
      </c>
      <c r="E614" s="229" t="s">
        <v>19</v>
      </c>
      <c r="F614" s="230" t="s">
        <v>925</v>
      </c>
      <c r="G614" s="228"/>
      <c r="H614" s="229" t="s">
        <v>19</v>
      </c>
      <c r="I614" s="231"/>
      <c r="J614" s="228"/>
      <c r="K614" s="228"/>
      <c r="L614" s="232"/>
      <c r="M614" s="233"/>
      <c r="N614" s="234"/>
      <c r="O614" s="234"/>
      <c r="P614" s="234"/>
      <c r="Q614" s="234"/>
      <c r="R614" s="234"/>
      <c r="S614" s="234"/>
      <c r="T614" s="23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6" t="s">
        <v>183</v>
      </c>
      <c r="AU614" s="236" t="s">
        <v>84</v>
      </c>
      <c r="AV614" s="13" t="s">
        <v>80</v>
      </c>
      <c r="AW614" s="13" t="s">
        <v>36</v>
      </c>
      <c r="AX614" s="13" t="s">
        <v>75</v>
      </c>
      <c r="AY614" s="236" t="s">
        <v>149</v>
      </c>
    </row>
    <row r="615" s="14" customFormat="1">
      <c r="A615" s="14"/>
      <c r="B615" s="237"/>
      <c r="C615" s="238"/>
      <c r="D615" s="220" t="s">
        <v>183</v>
      </c>
      <c r="E615" s="239" t="s">
        <v>19</v>
      </c>
      <c r="F615" s="240" t="s">
        <v>926</v>
      </c>
      <c r="G615" s="238"/>
      <c r="H615" s="241">
        <v>13.618</v>
      </c>
      <c r="I615" s="242"/>
      <c r="J615" s="238"/>
      <c r="K615" s="238"/>
      <c r="L615" s="243"/>
      <c r="M615" s="244"/>
      <c r="N615" s="245"/>
      <c r="O615" s="245"/>
      <c r="P615" s="245"/>
      <c r="Q615" s="245"/>
      <c r="R615" s="245"/>
      <c r="S615" s="245"/>
      <c r="T615" s="24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7" t="s">
        <v>183</v>
      </c>
      <c r="AU615" s="247" t="s">
        <v>84</v>
      </c>
      <c r="AV615" s="14" t="s">
        <v>84</v>
      </c>
      <c r="AW615" s="14" t="s">
        <v>36</v>
      </c>
      <c r="AX615" s="14" t="s">
        <v>75</v>
      </c>
      <c r="AY615" s="247" t="s">
        <v>149</v>
      </c>
    </row>
    <row r="616" s="15" customFormat="1">
      <c r="A616" s="15"/>
      <c r="B616" s="248"/>
      <c r="C616" s="249"/>
      <c r="D616" s="220" t="s">
        <v>183</v>
      </c>
      <c r="E616" s="250" t="s">
        <v>19</v>
      </c>
      <c r="F616" s="251" t="s">
        <v>221</v>
      </c>
      <c r="G616" s="249"/>
      <c r="H616" s="252">
        <v>23.832000000000001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8" t="s">
        <v>183</v>
      </c>
      <c r="AU616" s="258" t="s">
        <v>84</v>
      </c>
      <c r="AV616" s="15" t="s">
        <v>90</v>
      </c>
      <c r="AW616" s="15" t="s">
        <v>36</v>
      </c>
      <c r="AX616" s="15" t="s">
        <v>80</v>
      </c>
      <c r="AY616" s="258" t="s">
        <v>149</v>
      </c>
    </row>
    <row r="617" s="2" customFormat="1" ht="33" customHeight="1">
      <c r="A617" s="41"/>
      <c r="B617" s="42"/>
      <c r="C617" s="207" t="s">
        <v>927</v>
      </c>
      <c r="D617" s="207" t="s">
        <v>151</v>
      </c>
      <c r="E617" s="208" t="s">
        <v>928</v>
      </c>
      <c r="F617" s="209" t="s">
        <v>929</v>
      </c>
      <c r="G617" s="210" t="s">
        <v>201</v>
      </c>
      <c r="H617" s="211">
        <v>23.832000000000001</v>
      </c>
      <c r="I617" s="212"/>
      <c r="J617" s="213">
        <f>ROUND(I617*H617,2)</f>
        <v>0</v>
      </c>
      <c r="K617" s="209" t="s">
        <v>155</v>
      </c>
      <c r="L617" s="47"/>
      <c r="M617" s="214" t="s">
        <v>19</v>
      </c>
      <c r="N617" s="215" t="s">
        <v>46</v>
      </c>
      <c r="O617" s="87"/>
      <c r="P617" s="216">
        <f>O617*H617</f>
        <v>0</v>
      </c>
      <c r="Q617" s="216">
        <v>0</v>
      </c>
      <c r="R617" s="216">
        <f>Q617*H617</f>
        <v>0</v>
      </c>
      <c r="S617" s="216">
        <v>0.043999999999999997</v>
      </c>
      <c r="T617" s="217">
        <f>S617*H617</f>
        <v>1.048608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90</v>
      </c>
      <c r="AT617" s="218" t="s">
        <v>151</v>
      </c>
      <c r="AU617" s="218" t="s">
        <v>84</v>
      </c>
      <c r="AY617" s="20" t="s">
        <v>149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0" t="s">
        <v>80</v>
      </c>
      <c r="BK617" s="219">
        <f>ROUND(I617*H617,2)</f>
        <v>0</v>
      </c>
      <c r="BL617" s="20" t="s">
        <v>90</v>
      </c>
      <c r="BM617" s="218" t="s">
        <v>930</v>
      </c>
    </row>
    <row r="618" s="2" customFormat="1">
      <c r="A618" s="41"/>
      <c r="B618" s="42"/>
      <c r="C618" s="43"/>
      <c r="D618" s="220" t="s">
        <v>157</v>
      </c>
      <c r="E618" s="43"/>
      <c r="F618" s="221" t="s">
        <v>931</v>
      </c>
      <c r="G618" s="43"/>
      <c r="H618" s="43"/>
      <c r="I618" s="222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157</v>
      </c>
      <c r="AU618" s="20" t="s">
        <v>84</v>
      </c>
    </row>
    <row r="619" s="2" customFormat="1">
      <c r="A619" s="41"/>
      <c r="B619" s="42"/>
      <c r="C619" s="43"/>
      <c r="D619" s="225" t="s">
        <v>159</v>
      </c>
      <c r="E619" s="43"/>
      <c r="F619" s="226" t="s">
        <v>932</v>
      </c>
      <c r="G619" s="43"/>
      <c r="H619" s="43"/>
      <c r="I619" s="222"/>
      <c r="J619" s="43"/>
      <c r="K619" s="43"/>
      <c r="L619" s="47"/>
      <c r="M619" s="223"/>
      <c r="N619" s="224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159</v>
      </c>
      <c r="AU619" s="20" t="s">
        <v>84</v>
      </c>
    </row>
    <row r="620" s="2" customFormat="1" ht="24.15" customHeight="1">
      <c r="A620" s="41"/>
      <c r="B620" s="42"/>
      <c r="C620" s="207" t="s">
        <v>933</v>
      </c>
      <c r="D620" s="207" t="s">
        <v>151</v>
      </c>
      <c r="E620" s="208" t="s">
        <v>934</v>
      </c>
      <c r="F620" s="209" t="s">
        <v>935</v>
      </c>
      <c r="G620" s="210" t="s">
        <v>179</v>
      </c>
      <c r="H620" s="211">
        <v>9.9900000000000002</v>
      </c>
      <c r="I620" s="212"/>
      <c r="J620" s="213">
        <f>ROUND(I620*H620,2)</f>
        <v>0</v>
      </c>
      <c r="K620" s="209" t="s">
        <v>155</v>
      </c>
      <c r="L620" s="47"/>
      <c r="M620" s="214" t="s">
        <v>19</v>
      </c>
      <c r="N620" s="215" t="s">
        <v>46</v>
      </c>
      <c r="O620" s="87"/>
      <c r="P620" s="216">
        <f>O620*H620</f>
        <v>0</v>
      </c>
      <c r="Q620" s="216">
        <v>0</v>
      </c>
      <c r="R620" s="216">
        <f>Q620*H620</f>
        <v>0</v>
      </c>
      <c r="S620" s="216">
        <v>0.057000000000000002</v>
      </c>
      <c r="T620" s="217">
        <f>S620*H620</f>
        <v>0.56942999999999999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8" t="s">
        <v>90</v>
      </c>
      <c r="AT620" s="218" t="s">
        <v>151</v>
      </c>
      <c r="AU620" s="218" t="s">
        <v>84</v>
      </c>
      <c r="AY620" s="20" t="s">
        <v>149</v>
      </c>
      <c r="BE620" s="219">
        <f>IF(N620="základní",J620,0)</f>
        <v>0</v>
      </c>
      <c r="BF620" s="219">
        <f>IF(N620="snížená",J620,0)</f>
        <v>0</v>
      </c>
      <c r="BG620" s="219">
        <f>IF(N620="zákl. přenesená",J620,0)</f>
        <v>0</v>
      </c>
      <c r="BH620" s="219">
        <f>IF(N620="sníž. přenesená",J620,0)</f>
        <v>0</v>
      </c>
      <c r="BI620" s="219">
        <f>IF(N620="nulová",J620,0)</f>
        <v>0</v>
      </c>
      <c r="BJ620" s="20" t="s">
        <v>80</v>
      </c>
      <c r="BK620" s="219">
        <f>ROUND(I620*H620,2)</f>
        <v>0</v>
      </c>
      <c r="BL620" s="20" t="s">
        <v>90</v>
      </c>
      <c r="BM620" s="218" t="s">
        <v>936</v>
      </c>
    </row>
    <row r="621" s="2" customFormat="1">
      <c r="A621" s="41"/>
      <c r="B621" s="42"/>
      <c r="C621" s="43"/>
      <c r="D621" s="220" t="s">
        <v>157</v>
      </c>
      <c r="E621" s="43"/>
      <c r="F621" s="221" t="s">
        <v>937</v>
      </c>
      <c r="G621" s="43"/>
      <c r="H621" s="43"/>
      <c r="I621" s="222"/>
      <c r="J621" s="43"/>
      <c r="K621" s="43"/>
      <c r="L621" s="47"/>
      <c r="M621" s="223"/>
      <c r="N621" s="224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157</v>
      </c>
      <c r="AU621" s="20" t="s">
        <v>84</v>
      </c>
    </row>
    <row r="622" s="2" customFormat="1">
      <c r="A622" s="41"/>
      <c r="B622" s="42"/>
      <c r="C622" s="43"/>
      <c r="D622" s="225" t="s">
        <v>159</v>
      </c>
      <c r="E622" s="43"/>
      <c r="F622" s="226" t="s">
        <v>938</v>
      </c>
      <c r="G622" s="43"/>
      <c r="H622" s="43"/>
      <c r="I622" s="222"/>
      <c r="J622" s="43"/>
      <c r="K622" s="43"/>
      <c r="L622" s="47"/>
      <c r="M622" s="223"/>
      <c r="N622" s="224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159</v>
      </c>
      <c r="AU622" s="20" t="s">
        <v>84</v>
      </c>
    </row>
    <row r="623" s="13" customFormat="1">
      <c r="A623" s="13"/>
      <c r="B623" s="227"/>
      <c r="C623" s="228"/>
      <c r="D623" s="220" t="s">
        <v>183</v>
      </c>
      <c r="E623" s="229" t="s">
        <v>19</v>
      </c>
      <c r="F623" s="230" t="s">
        <v>939</v>
      </c>
      <c r="G623" s="228"/>
      <c r="H623" s="229" t="s">
        <v>19</v>
      </c>
      <c r="I623" s="231"/>
      <c r="J623" s="228"/>
      <c r="K623" s="228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183</v>
      </c>
      <c r="AU623" s="236" t="s">
        <v>84</v>
      </c>
      <c r="AV623" s="13" t="s">
        <v>80</v>
      </c>
      <c r="AW623" s="13" t="s">
        <v>36</v>
      </c>
      <c r="AX623" s="13" t="s">
        <v>75</v>
      </c>
      <c r="AY623" s="236" t="s">
        <v>149</v>
      </c>
    </row>
    <row r="624" s="14" customFormat="1">
      <c r="A624" s="14"/>
      <c r="B624" s="237"/>
      <c r="C624" s="238"/>
      <c r="D624" s="220" t="s">
        <v>183</v>
      </c>
      <c r="E624" s="239" t="s">
        <v>19</v>
      </c>
      <c r="F624" s="240" t="s">
        <v>940</v>
      </c>
      <c r="G624" s="238"/>
      <c r="H624" s="241">
        <v>7.5899999999999999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183</v>
      </c>
      <c r="AU624" s="247" t="s">
        <v>84</v>
      </c>
      <c r="AV624" s="14" t="s">
        <v>84</v>
      </c>
      <c r="AW624" s="14" t="s">
        <v>36</v>
      </c>
      <c r="AX624" s="14" t="s">
        <v>75</v>
      </c>
      <c r="AY624" s="247" t="s">
        <v>149</v>
      </c>
    </row>
    <row r="625" s="13" customFormat="1">
      <c r="A625" s="13"/>
      <c r="B625" s="227"/>
      <c r="C625" s="228"/>
      <c r="D625" s="220" t="s">
        <v>183</v>
      </c>
      <c r="E625" s="229" t="s">
        <v>19</v>
      </c>
      <c r="F625" s="230" t="s">
        <v>941</v>
      </c>
      <c r="G625" s="228"/>
      <c r="H625" s="229" t="s">
        <v>19</v>
      </c>
      <c r="I625" s="231"/>
      <c r="J625" s="228"/>
      <c r="K625" s="228"/>
      <c r="L625" s="232"/>
      <c r="M625" s="233"/>
      <c r="N625" s="234"/>
      <c r="O625" s="234"/>
      <c r="P625" s="234"/>
      <c r="Q625" s="234"/>
      <c r="R625" s="234"/>
      <c r="S625" s="234"/>
      <c r="T625" s="23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6" t="s">
        <v>183</v>
      </c>
      <c r="AU625" s="236" t="s">
        <v>84</v>
      </c>
      <c r="AV625" s="13" t="s">
        <v>80</v>
      </c>
      <c r="AW625" s="13" t="s">
        <v>36</v>
      </c>
      <c r="AX625" s="13" t="s">
        <v>75</v>
      </c>
      <c r="AY625" s="236" t="s">
        <v>149</v>
      </c>
    </row>
    <row r="626" s="14" customFormat="1">
      <c r="A626" s="14"/>
      <c r="B626" s="237"/>
      <c r="C626" s="238"/>
      <c r="D626" s="220" t="s">
        <v>183</v>
      </c>
      <c r="E626" s="239" t="s">
        <v>19</v>
      </c>
      <c r="F626" s="240" t="s">
        <v>942</v>
      </c>
      <c r="G626" s="238"/>
      <c r="H626" s="241">
        <v>2.3999999999999999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7" t="s">
        <v>183</v>
      </c>
      <c r="AU626" s="247" t="s">
        <v>84</v>
      </c>
      <c r="AV626" s="14" t="s">
        <v>84</v>
      </c>
      <c r="AW626" s="14" t="s">
        <v>36</v>
      </c>
      <c r="AX626" s="14" t="s">
        <v>75</v>
      </c>
      <c r="AY626" s="247" t="s">
        <v>149</v>
      </c>
    </row>
    <row r="627" s="15" customFormat="1">
      <c r="A627" s="15"/>
      <c r="B627" s="248"/>
      <c r="C627" s="249"/>
      <c r="D627" s="220" t="s">
        <v>183</v>
      </c>
      <c r="E627" s="250" t="s">
        <v>19</v>
      </c>
      <c r="F627" s="251" t="s">
        <v>221</v>
      </c>
      <c r="G627" s="249"/>
      <c r="H627" s="252">
        <v>9.9900000000000002</v>
      </c>
      <c r="I627" s="253"/>
      <c r="J627" s="249"/>
      <c r="K627" s="249"/>
      <c r="L627" s="254"/>
      <c r="M627" s="255"/>
      <c r="N627" s="256"/>
      <c r="O627" s="256"/>
      <c r="P627" s="256"/>
      <c r="Q627" s="256"/>
      <c r="R627" s="256"/>
      <c r="S627" s="256"/>
      <c r="T627" s="257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8" t="s">
        <v>183</v>
      </c>
      <c r="AU627" s="258" t="s">
        <v>84</v>
      </c>
      <c r="AV627" s="15" t="s">
        <v>90</v>
      </c>
      <c r="AW627" s="15" t="s">
        <v>36</v>
      </c>
      <c r="AX627" s="15" t="s">
        <v>80</v>
      </c>
      <c r="AY627" s="258" t="s">
        <v>149</v>
      </c>
    </row>
    <row r="628" s="2" customFormat="1" ht="24.15" customHeight="1">
      <c r="A628" s="41"/>
      <c r="B628" s="42"/>
      <c r="C628" s="207" t="s">
        <v>943</v>
      </c>
      <c r="D628" s="207" t="s">
        <v>151</v>
      </c>
      <c r="E628" s="208" t="s">
        <v>944</v>
      </c>
      <c r="F628" s="209" t="s">
        <v>945</v>
      </c>
      <c r="G628" s="210" t="s">
        <v>179</v>
      </c>
      <c r="H628" s="211">
        <v>101.64</v>
      </c>
      <c r="I628" s="212"/>
      <c r="J628" s="213">
        <f>ROUND(I628*H628,2)</f>
        <v>0</v>
      </c>
      <c r="K628" s="209" t="s">
        <v>155</v>
      </c>
      <c r="L628" s="47"/>
      <c r="M628" s="214" t="s">
        <v>19</v>
      </c>
      <c r="N628" s="215" t="s">
        <v>46</v>
      </c>
      <c r="O628" s="87"/>
      <c r="P628" s="216">
        <f>O628*H628</f>
        <v>0</v>
      </c>
      <c r="Q628" s="216">
        <v>0</v>
      </c>
      <c r="R628" s="216">
        <f>Q628*H628</f>
        <v>0</v>
      </c>
      <c r="S628" s="216">
        <v>0.014</v>
      </c>
      <c r="T628" s="217">
        <f>S628*H628</f>
        <v>1.42296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18" t="s">
        <v>90</v>
      </c>
      <c r="AT628" s="218" t="s">
        <v>151</v>
      </c>
      <c r="AU628" s="218" t="s">
        <v>84</v>
      </c>
      <c r="AY628" s="20" t="s">
        <v>149</v>
      </c>
      <c r="BE628" s="219">
        <f>IF(N628="základní",J628,0)</f>
        <v>0</v>
      </c>
      <c r="BF628" s="219">
        <f>IF(N628="snížená",J628,0)</f>
        <v>0</v>
      </c>
      <c r="BG628" s="219">
        <f>IF(N628="zákl. přenesená",J628,0)</f>
        <v>0</v>
      </c>
      <c r="BH628" s="219">
        <f>IF(N628="sníž. přenesená",J628,0)</f>
        <v>0</v>
      </c>
      <c r="BI628" s="219">
        <f>IF(N628="nulová",J628,0)</f>
        <v>0</v>
      </c>
      <c r="BJ628" s="20" t="s">
        <v>80</v>
      </c>
      <c r="BK628" s="219">
        <f>ROUND(I628*H628,2)</f>
        <v>0</v>
      </c>
      <c r="BL628" s="20" t="s">
        <v>90</v>
      </c>
      <c r="BM628" s="218" t="s">
        <v>946</v>
      </c>
    </row>
    <row r="629" s="2" customFormat="1">
      <c r="A629" s="41"/>
      <c r="B629" s="42"/>
      <c r="C629" s="43"/>
      <c r="D629" s="220" t="s">
        <v>157</v>
      </c>
      <c r="E629" s="43"/>
      <c r="F629" s="221" t="s">
        <v>947</v>
      </c>
      <c r="G629" s="43"/>
      <c r="H629" s="43"/>
      <c r="I629" s="222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157</v>
      </c>
      <c r="AU629" s="20" t="s">
        <v>84</v>
      </c>
    </row>
    <row r="630" s="2" customFormat="1">
      <c r="A630" s="41"/>
      <c r="B630" s="42"/>
      <c r="C630" s="43"/>
      <c r="D630" s="225" t="s">
        <v>159</v>
      </c>
      <c r="E630" s="43"/>
      <c r="F630" s="226" t="s">
        <v>948</v>
      </c>
      <c r="G630" s="43"/>
      <c r="H630" s="43"/>
      <c r="I630" s="222"/>
      <c r="J630" s="43"/>
      <c r="K630" s="43"/>
      <c r="L630" s="47"/>
      <c r="M630" s="223"/>
      <c r="N630" s="224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159</v>
      </c>
      <c r="AU630" s="20" t="s">
        <v>84</v>
      </c>
    </row>
    <row r="631" s="14" customFormat="1">
      <c r="A631" s="14"/>
      <c r="B631" s="237"/>
      <c r="C631" s="238"/>
      <c r="D631" s="220" t="s">
        <v>183</v>
      </c>
      <c r="E631" s="239" t="s">
        <v>19</v>
      </c>
      <c r="F631" s="240" t="s">
        <v>949</v>
      </c>
      <c r="G631" s="238"/>
      <c r="H631" s="241">
        <v>144.05000000000001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7" t="s">
        <v>183</v>
      </c>
      <c r="AU631" s="247" t="s">
        <v>84</v>
      </c>
      <c r="AV631" s="14" t="s">
        <v>84</v>
      </c>
      <c r="AW631" s="14" t="s">
        <v>36</v>
      </c>
      <c r="AX631" s="14" t="s">
        <v>75</v>
      </c>
      <c r="AY631" s="247" t="s">
        <v>149</v>
      </c>
    </row>
    <row r="632" s="14" customFormat="1">
      <c r="A632" s="14"/>
      <c r="B632" s="237"/>
      <c r="C632" s="238"/>
      <c r="D632" s="220" t="s">
        <v>183</v>
      </c>
      <c r="E632" s="239" t="s">
        <v>19</v>
      </c>
      <c r="F632" s="240" t="s">
        <v>950</v>
      </c>
      <c r="G632" s="238"/>
      <c r="H632" s="241">
        <v>4.2999999999999998</v>
      </c>
      <c r="I632" s="242"/>
      <c r="J632" s="238"/>
      <c r="K632" s="238"/>
      <c r="L632" s="243"/>
      <c r="M632" s="244"/>
      <c r="N632" s="245"/>
      <c r="O632" s="245"/>
      <c r="P632" s="245"/>
      <c r="Q632" s="245"/>
      <c r="R632" s="245"/>
      <c r="S632" s="245"/>
      <c r="T632" s="24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7" t="s">
        <v>183</v>
      </c>
      <c r="AU632" s="247" t="s">
        <v>84</v>
      </c>
      <c r="AV632" s="14" t="s">
        <v>84</v>
      </c>
      <c r="AW632" s="14" t="s">
        <v>36</v>
      </c>
      <c r="AX632" s="14" t="s">
        <v>75</v>
      </c>
      <c r="AY632" s="247" t="s">
        <v>149</v>
      </c>
    </row>
    <row r="633" s="13" customFormat="1">
      <c r="A633" s="13"/>
      <c r="B633" s="227"/>
      <c r="C633" s="228"/>
      <c r="D633" s="220" t="s">
        <v>183</v>
      </c>
      <c r="E633" s="229" t="s">
        <v>19</v>
      </c>
      <c r="F633" s="230" t="s">
        <v>951</v>
      </c>
      <c r="G633" s="228"/>
      <c r="H633" s="229" t="s">
        <v>19</v>
      </c>
      <c r="I633" s="231"/>
      <c r="J633" s="228"/>
      <c r="K633" s="228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183</v>
      </c>
      <c r="AU633" s="236" t="s">
        <v>84</v>
      </c>
      <c r="AV633" s="13" t="s">
        <v>80</v>
      </c>
      <c r="AW633" s="13" t="s">
        <v>36</v>
      </c>
      <c r="AX633" s="13" t="s">
        <v>75</v>
      </c>
      <c r="AY633" s="236" t="s">
        <v>149</v>
      </c>
    </row>
    <row r="634" s="14" customFormat="1">
      <c r="A634" s="14"/>
      <c r="B634" s="237"/>
      <c r="C634" s="238"/>
      <c r="D634" s="220" t="s">
        <v>183</v>
      </c>
      <c r="E634" s="239" t="s">
        <v>19</v>
      </c>
      <c r="F634" s="240" t="s">
        <v>952</v>
      </c>
      <c r="G634" s="238"/>
      <c r="H634" s="241">
        <v>-30.239999999999998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7" t="s">
        <v>183</v>
      </c>
      <c r="AU634" s="247" t="s">
        <v>84</v>
      </c>
      <c r="AV634" s="14" t="s">
        <v>84</v>
      </c>
      <c r="AW634" s="14" t="s">
        <v>36</v>
      </c>
      <c r="AX634" s="14" t="s">
        <v>75</v>
      </c>
      <c r="AY634" s="247" t="s">
        <v>149</v>
      </c>
    </row>
    <row r="635" s="13" customFormat="1">
      <c r="A635" s="13"/>
      <c r="B635" s="227"/>
      <c r="C635" s="228"/>
      <c r="D635" s="220" t="s">
        <v>183</v>
      </c>
      <c r="E635" s="229" t="s">
        <v>19</v>
      </c>
      <c r="F635" s="230" t="s">
        <v>953</v>
      </c>
      <c r="G635" s="228"/>
      <c r="H635" s="229" t="s">
        <v>19</v>
      </c>
      <c r="I635" s="231"/>
      <c r="J635" s="228"/>
      <c r="K635" s="228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183</v>
      </c>
      <c r="AU635" s="236" t="s">
        <v>84</v>
      </c>
      <c r="AV635" s="13" t="s">
        <v>80</v>
      </c>
      <c r="AW635" s="13" t="s">
        <v>36</v>
      </c>
      <c r="AX635" s="13" t="s">
        <v>75</v>
      </c>
      <c r="AY635" s="236" t="s">
        <v>149</v>
      </c>
    </row>
    <row r="636" s="14" customFormat="1">
      <c r="A636" s="14"/>
      <c r="B636" s="237"/>
      <c r="C636" s="238"/>
      <c r="D636" s="220" t="s">
        <v>183</v>
      </c>
      <c r="E636" s="239" t="s">
        <v>19</v>
      </c>
      <c r="F636" s="240" t="s">
        <v>954</v>
      </c>
      <c r="G636" s="238"/>
      <c r="H636" s="241">
        <v>-16.469999999999999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7" t="s">
        <v>183</v>
      </c>
      <c r="AU636" s="247" t="s">
        <v>84</v>
      </c>
      <c r="AV636" s="14" t="s">
        <v>84</v>
      </c>
      <c r="AW636" s="14" t="s">
        <v>36</v>
      </c>
      <c r="AX636" s="14" t="s">
        <v>75</v>
      </c>
      <c r="AY636" s="247" t="s">
        <v>149</v>
      </c>
    </row>
    <row r="637" s="15" customFormat="1">
      <c r="A637" s="15"/>
      <c r="B637" s="248"/>
      <c r="C637" s="249"/>
      <c r="D637" s="220" t="s">
        <v>183</v>
      </c>
      <c r="E637" s="250" t="s">
        <v>19</v>
      </c>
      <c r="F637" s="251" t="s">
        <v>221</v>
      </c>
      <c r="G637" s="249"/>
      <c r="H637" s="252">
        <v>101.64000000000003</v>
      </c>
      <c r="I637" s="253"/>
      <c r="J637" s="249"/>
      <c r="K637" s="249"/>
      <c r="L637" s="254"/>
      <c r="M637" s="255"/>
      <c r="N637" s="256"/>
      <c r="O637" s="256"/>
      <c r="P637" s="256"/>
      <c r="Q637" s="256"/>
      <c r="R637" s="256"/>
      <c r="S637" s="256"/>
      <c r="T637" s="25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8" t="s">
        <v>183</v>
      </c>
      <c r="AU637" s="258" t="s">
        <v>84</v>
      </c>
      <c r="AV637" s="15" t="s">
        <v>90</v>
      </c>
      <c r="AW637" s="15" t="s">
        <v>36</v>
      </c>
      <c r="AX637" s="15" t="s">
        <v>80</v>
      </c>
      <c r="AY637" s="258" t="s">
        <v>149</v>
      </c>
    </row>
    <row r="638" s="2" customFormat="1" ht="21.75" customHeight="1">
      <c r="A638" s="41"/>
      <c r="B638" s="42"/>
      <c r="C638" s="207" t="s">
        <v>955</v>
      </c>
      <c r="D638" s="207" t="s">
        <v>151</v>
      </c>
      <c r="E638" s="208" t="s">
        <v>956</v>
      </c>
      <c r="F638" s="209" t="s">
        <v>957</v>
      </c>
      <c r="G638" s="210" t="s">
        <v>179</v>
      </c>
      <c r="H638" s="211">
        <v>1.8</v>
      </c>
      <c r="I638" s="212"/>
      <c r="J638" s="213">
        <f>ROUND(I638*H638,2)</f>
        <v>0</v>
      </c>
      <c r="K638" s="209" t="s">
        <v>155</v>
      </c>
      <c r="L638" s="47"/>
      <c r="M638" s="214" t="s">
        <v>19</v>
      </c>
      <c r="N638" s="215" t="s">
        <v>46</v>
      </c>
      <c r="O638" s="87"/>
      <c r="P638" s="216">
        <f>O638*H638</f>
        <v>0</v>
      </c>
      <c r="Q638" s="216">
        <v>0</v>
      </c>
      <c r="R638" s="216">
        <f>Q638*H638</f>
        <v>0</v>
      </c>
      <c r="S638" s="216">
        <v>0.075999999999999998</v>
      </c>
      <c r="T638" s="217">
        <f>S638*H638</f>
        <v>0.13680000000000001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8" t="s">
        <v>90</v>
      </c>
      <c r="AT638" s="218" t="s">
        <v>151</v>
      </c>
      <c r="AU638" s="218" t="s">
        <v>84</v>
      </c>
      <c r="AY638" s="20" t="s">
        <v>149</v>
      </c>
      <c r="BE638" s="219">
        <f>IF(N638="základní",J638,0)</f>
        <v>0</v>
      </c>
      <c r="BF638" s="219">
        <f>IF(N638="snížená",J638,0)</f>
        <v>0</v>
      </c>
      <c r="BG638" s="219">
        <f>IF(N638="zákl. přenesená",J638,0)</f>
        <v>0</v>
      </c>
      <c r="BH638" s="219">
        <f>IF(N638="sníž. přenesená",J638,0)</f>
        <v>0</v>
      </c>
      <c r="BI638" s="219">
        <f>IF(N638="nulová",J638,0)</f>
        <v>0</v>
      </c>
      <c r="BJ638" s="20" t="s">
        <v>80</v>
      </c>
      <c r="BK638" s="219">
        <f>ROUND(I638*H638,2)</f>
        <v>0</v>
      </c>
      <c r="BL638" s="20" t="s">
        <v>90</v>
      </c>
      <c r="BM638" s="218" t="s">
        <v>958</v>
      </c>
    </row>
    <row r="639" s="2" customFormat="1">
      <c r="A639" s="41"/>
      <c r="B639" s="42"/>
      <c r="C639" s="43"/>
      <c r="D639" s="220" t="s">
        <v>157</v>
      </c>
      <c r="E639" s="43"/>
      <c r="F639" s="221" t="s">
        <v>959</v>
      </c>
      <c r="G639" s="43"/>
      <c r="H639" s="43"/>
      <c r="I639" s="222"/>
      <c r="J639" s="43"/>
      <c r="K639" s="43"/>
      <c r="L639" s="47"/>
      <c r="M639" s="223"/>
      <c r="N639" s="224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157</v>
      </c>
      <c r="AU639" s="20" t="s">
        <v>84</v>
      </c>
    </row>
    <row r="640" s="2" customFormat="1">
      <c r="A640" s="41"/>
      <c r="B640" s="42"/>
      <c r="C640" s="43"/>
      <c r="D640" s="225" t="s">
        <v>159</v>
      </c>
      <c r="E640" s="43"/>
      <c r="F640" s="226" t="s">
        <v>960</v>
      </c>
      <c r="G640" s="43"/>
      <c r="H640" s="43"/>
      <c r="I640" s="222"/>
      <c r="J640" s="43"/>
      <c r="K640" s="43"/>
      <c r="L640" s="47"/>
      <c r="M640" s="223"/>
      <c r="N640" s="224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159</v>
      </c>
      <c r="AU640" s="20" t="s">
        <v>84</v>
      </c>
    </row>
    <row r="641" s="13" customFormat="1">
      <c r="A641" s="13"/>
      <c r="B641" s="227"/>
      <c r="C641" s="228"/>
      <c r="D641" s="220" t="s">
        <v>183</v>
      </c>
      <c r="E641" s="229" t="s">
        <v>19</v>
      </c>
      <c r="F641" s="230" t="s">
        <v>961</v>
      </c>
      <c r="G641" s="228"/>
      <c r="H641" s="229" t="s">
        <v>19</v>
      </c>
      <c r="I641" s="231"/>
      <c r="J641" s="228"/>
      <c r="K641" s="228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183</v>
      </c>
      <c r="AU641" s="236" t="s">
        <v>84</v>
      </c>
      <c r="AV641" s="13" t="s">
        <v>80</v>
      </c>
      <c r="AW641" s="13" t="s">
        <v>36</v>
      </c>
      <c r="AX641" s="13" t="s">
        <v>75</v>
      </c>
      <c r="AY641" s="236" t="s">
        <v>149</v>
      </c>
    </row>
    <row r="642" s="14" customFormat="1">
      <c r="A642" s="14"/>
      <c r="B642" s="237"/>
      <c r="C642" s="238"/>
      <c r="D642" s="220" t="s">
        <v>183</v>
      </c>
      <c r="E642" s="239" t="s">
        <v>19</v>
      </c>
      <c r="F642" s="240" t="s">
        <v>962</v>
      </c>
      <c r="G642" s="238"/>
      <c r="H642" s="241">
        <v>1.8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183</v>
      </c>
      <c r="AU642" s="247" t="s">
        <v>84</v>
      </c>
      <c r="AV642" s="14" t="s">
        <v>84</v>
      </c>
      <c r="AW642" s="14" t="s">
        <v>36</v>
      </c>
      <c r="AX642" s="14" t="s">
        <v>80</v>
      </c>
      <c r="AY642" s="247" t="s">
        <v>149</v>
      </c>
    </row>
    <row r="643" s="2" customFormat="1" ht="24.15" customHeight="1">
      <c r="A643" s="41"/>
      <c r="B643" s="42"/>
      <c r="C643" s="207" t="s">
        <v>963</v>
      </c>
      <c r="D643" s="207" t="s">
        <v>151</v>
      </c>
      <c r="E643" s="208" t="s">
        <v>964</v>
      </c>
      <c r="F643" s="209" t="s">
        <v>965</v>
      </c>
      <c r="G643" s="210" t="s">
        <v>179</v>
      </c>
      <c r="H643" s="211">
        <v>30.239999999999998</v>
      </c>
      <c r="I643" s="212"/>
      <c r="J643" s="213">
        <f>ROUND(I643*H643,2)</f>
        <v>0</v>
      </c>
      <c r="K643" s="209" t="s">
        <v>155</v>
      </c>
      <c r="L643" s="47"/>
      <c r="M643" s="214" t="s">
        <v>19</v>
      </c>
      <c r="N643" s="215" t="s">
        <v>46</v>
      </c>
      <c r="O643" s="87"/>
      <c r="P643" s="216">
        <f>O643*H643</f>
        <v>0</v>
      </c>
      <c r="Q643" s="216">
        <v>0</v>
      </c>
      <c r="R643" s="216">
        <f>Q643*H643</f>
        <v>0</v>
      </c>
      <c r="S643" s="216">
        <v>0.050999999999999997</v>
      </c>
      <c r="T643" s="217">
        <f>S643*H643</f>
        <v>1.5422399999999998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8" t="s">
        <v>90</v>
      </c>
      <c r="AT643" s="218" t="s">
        <v>151</v>
      </c>
      <c r="AU643" s="218" t="s">
        <v>84</v>
      </c>
      <c r="AY643" s="20" t="s">
        <v>149</v>
      </c>
      <c r="BE643" s="219">
        <f>IF(N643="základní",J643,0)</f>
        <v>0</v>
      </c>
      <c r="BF643" s="219">
        <f>IF(N643="snížená",J643,0)</f>
        <v>0</v>
      </c>
      <c r="BG643" s="219">
        <f>IF(N643="zákl. přenesená",J643,0)</f>
        <v>0</v>
      </c>
      <c r="BH643" s="219">
        <f>IF(N643="sníž. přenesená",J643,0)</f>
        <v>0</v>
      </c>
      <c r="BI643" s="219">
        <f>IF(N643="nulová",J643,0)</f>
        <v>0</v>
      </c>
      <c r="BJ643" s="20" t="s">
        <v>80</v>
      </c>
      <c r="BK643" s="219">
        <f>ROUND(I643*H643,2)</f>
        <v>0</v>
      </c>
      <c r="BL643" s="20" t="s">
        <v>90</v>
      </c>
      <c r="BM643" s="218" t="s">
        <v>966</v>
      </c>
    </row>
    <row r="644" s="2" customFormat="1">
      <c r="A644" s="41"/>
      <c r="B644" s="42"/>
      <c r="C644" s="43"/>
      <c r="D644" s="220" t="s">
        <v>157</v>
      </c>
      <c r="E644" s="43"/>
      <c r="F644" s="221" t="s">
        <v>967</v>
      </c>
      <c r="G644" s="43"/>
      <c r="H644" s="43"/>
      <c r="I644" s="222"/>
      <c r="J644" s="43"/>
      <c r="K644" s="43"/>
      <c r="L644" s="47"/>
      <c r="M644" s="223"/>
      <c r="N644" s="224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157</v>
      </c>
      <c r="AU644" s="20" t="s">
        <v>84</v>
      </c>
    </row>
    <row r="645" s="2" customFormat="1">
      <c r="A645" s="41"/>
      <c r="B645" s="42"/>
      <c r="C645" s="43"/>
      <c r="D645" s="225" t="s">
        <v>159</v>
      </c>
      <c r="E645" s="43"/>
      <c r="F645" s="226" t="s">
        <v>968</v>
      </c>
      <c r="G645" s="43"/>
      <c r="H645" s="43"/>
      <c r="I645" s="222"/>
      <c r="J645" s="43"/>
      <c r="K645" s="43"/>
      <c r="L645" s="47"/>
      <c r="M645" s="223"/>
      <c r="N645" s="224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159</v>
      </c>
      <c r="AU645" s="20" t="s">
        <v>84</v>
      </c>
    </row>
    <row r="646" s="14" customFormat="1">
      <c r="A646" s="14"/>
      <c r="B646" s="237"/>
      <c r="C646" s="238"/>
      <c r="D646" s="220" t="s">
        <v>183</v>
      </c>
      <c r="E646" s="239" t="s">
        <v>19</v>
      </c>
      <c r="F646" s="240" t="s">
        <v>969</v>
      </c>
      <c r="G646" s="238"/>
      <c r="H646" s="241">
        <v>30.239999999999998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6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7" t="s">
        <v>183</v>
      </c>
      <c r="AU646" s="247" t="s">
        <v>84</v>
      </c>
      <c r="AV646" s="14" t="s">
        <v>84</v>
      </c>
      <c r="AW646" s="14" t="s">
        <v>36</v>
      </c>
      <c r="AX646" s="14" t="s">
        <v>80</v>
      </c>
      <c r="AY646" s="247" t="s">
        <v>149</v>
      </c>
    </row>
    <row r="647" s="2" customFormat="1" ht="16.5" customHeight="1">
      <c r="A647" s="41"/>
      <c r="B647" s="42"/>
      <c r="C647" s="207" t="s">
        <v>970</v>
      </c>
      <c r="D647" s="207" t="s">
        <v>151</v>
      </c>
      <c r="E647" s="208" t="s">
        <v>971</v>
      </c>
      <c r="F647" s="209" t="s">
        <v>972</v>
      </c>
      <c r="G647" s="210" t="s">
        <v>179</v>
      </c>
      <c r="H647" s="211">
        <v>16.469999999999999</v>
      </c>
      <c r="I647" s="212"/>
      <c r="J647" s="213">
        <f>ROUND(I647*H647,2)</f>
        <v>0</v>
      </c>
      <c r="K647" s="209" t="s">
        <v>155</v>
      </c>
      <c r="L647" s="47"/>
      <c r="M647" s="214" t="s">
        <v>19</v>
      </c>
      <c r="N647" s="215" t="s">
        <v>46</v>
      </c>
      <c r="O647" s="87"/>
      <c r="P647" s="216">
        <f>O647*H647</f>
        <v>0</v>
      </c>
      <c r="Q647" s="216">
        <v>0</v>
      </c>
      <c r="R647" s="216">
        <f>Q647*H647</f>
        <v>0</v>
      </c>
      <c r="S647" s="216">
        <v>0.11700000000000001</v>
      </c>
      <c r="T647" s="217">
        <f>S647*H647</f>
        <v>1.92699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8" t="s">
        <v>90</v>
      </c>
      <c r="AT647" s="218" t="s">
        <v>151</v>
      </c>
      <c r="AU647" s="218" t="s">
        <v>84</v>
      </c>
      <c r="AY647" s="20" t="s">
        <v>149</v>
      </c>
      <c r="BE647" s="219">
        <f>IF(N647="základní",J647,0)</f>
        <v>0</v>
      </c>
      <c r="BF647" s="219">
        <f>IF(N647="snížená",J647,0)</f>
        <v>0</v>
      </c>
      <c r="BG647" s="219">
        <f>IF(N647="zákl. přenesená",J647,0)</f>
        <v>0</v>
      </c>
      <c r="BH647" s="219">
        <f>IF(N647="sníž. přenesená",J647,0)</f>
        <v>0</v>
      </c>
      <c r="BI647" s="219">
        <f>IF(N647="nulová",J647,0)</f>
        <v>0</v>
      </c>
      <c r="BJ647" s="20" t="s">
        <v>80</v>
      </c>
      <c r="BK647" s="219">
        <f>ROUND(I647*H647,2)</f>
        <v>0</v>
      </c>
      <c r="BL647" s="20" t="s">
        <v>90</v>
      </c>
      <c r="BM647" s="218" t="s">
        <v>973</v>
      </c>
    </row>
    <row r="648" s="2" customFormat="1">
      <c r="A648" s="41"/>
      <c r="B648" s="42"/>
      <c r="C648" s="43"/>
      <c r="D648" s="220" t="s">
        <v>157</v>
      </c>
      <c r="E648" s="43"/>
      <c r="F648" s="221" t="s">
        <v>974</v>
      </c>
      <c r="G648" s="43"/>
      <c r="H648" s="43"/>
      <c r="I648" s="222"/>
      <c r="J648" s="43"/>
      <c r="K648" s="43"/>
      <c r="L648" s="47"/>
      <c r="M648" s="223"/>
      <c r="N648" s="224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157</v>
      </c>
      <c r="AU648" s="20" t="s">
        <v>84</v>
      </c>
    </row>
    <row r="649" s="2" customFormat="1">
      <c r="A649" s="41"/>
      <c r="B649" s="42"/>
      <c r="C649" s="43"/>
      <c r="D649" s="225" t="s">
        <v>159</v>
      </c>
      <c r="E649" s="43"/>
      <c r="F649" s="226" t="s">
        <v>975</v>
      </c>
      <c r="G649" s="43"/>
      <c r="H649" s="43"/>
      <c r="I649" s="222"/>
      <c r="J649" s="43"/>
      <c r="K649" s="43"/>
      <c r="L649" s="47"/>
      <c r="M649" s="223"/>
      <c r="N649" s="224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159</v>
      </c>
      <c r="AU649" s="20" t="s">
        <v>84</v>
      </c>
    </row>
    <row r="650" s="13" customFormat="1">
      <c r="A650" s="13"/>
      <c r="B650" s="227"/>
      <c r="C650" s="228"/>
      <c r="D650" s="220" t="s">
        <v>183</v>
      </c>
      <c r="E650" s="229" t="s">
        <v>19</v>
      </c>
      <c r="F650" s="230" t="s">
        <v>976</v>
      </c>
      <c r="G650" s="228"/>
      <c r="H650" s="229" t="s">
        <v>19</v>
      </c>
      <c r="I650" s="231"/>
      <c r="J650" s="228"/>
      <c r="K650" s="228"/>
      <c r="L650" s="232"/>
      <c r="M650" s="233"/>
      <c r="N650" s="234"/>
      <c r="O650" s="234"/>
      <c r="P650" s="234"/>
      <c r="Q650" s="234"/>
      <c r="R650" s="234"/>
      <c r="S650" s="234"/>
      <c r="T650" s="23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6" t="s">
        <v>183</v>
      </c>
      <c r="AU650" s="236" t="s">
        <v>84</v>
      </c>
      <c r="AV650" s="13" t="s">
        <v>80</v>
      </c>
      <c r="AW650" s="13" t="s">
        <v>36</v>
      </c>
      <c r="AX650" s="13" t="s">
        <v>75</v>
      </c>
      <c r="AY650" s="236" t="s">
        <v>149</v>
      </c>
    </row>
    <row r="651" s="14" customFormat="1">
      <c r="A651" s="14"/>
      <c r="B651" s="237"/>
      <c r="C651" s="238"/>
      <c r="D651" s="220" t="s">
        <v>183</v>
      </c>
      <c r="E651" s="239" t="s">
        <v>19</v>
      </c>
      <c r="F651" s="240" t="s">
        <v>977</v>
      </c>
      <c r="G651" s="238"/>
      <c r="H651" s="241">
        <v>16.469999999999999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7" t="s">
        <v>183</v>
      </c>
      <c r="AU651" s="247" t="s">
        <v>84</v>
      </c>
      <c r="AV651" s="14" t="s">
        <v>84</v>
      </c>
      <c r="AW651" s="14" t="s">
        <v>36</v>
      </c>
      <c r="AX651" s="14" t="s">
        <v>80</v>
      </c>
      <c r="AY651" s="247" t="s">
        <v>149</v>
      </c>
    </row>
    <row r="652" s="2" customFormat="1" ht="24.15" customHeight="1">
      <c r="A652" s="41"/>
      <c r="B652" s="42"/>
      <c r="C652" s="207" t="s">
        <v>978</v>
      </c>
      <c r="D652" s="207" t="s">
        <v>151</v>
      </c>
      <c r="E652" s="208" t="s">
        <v>979</v>
      </c>
      <c r="F652" s="209" t="s">
        <v>980</v>
      </c>
      <c r="G652" s="210" t="s">
        <v>595</v>
      </c>
      <c r="H652" s="211">
        <v>6</v>
      </c>
      <c r="I652" s="212"/>
      <c r="J652" s="213">
        <f>ROUND(I652*H652,2)</f>
        <v>0</v>
      </c>
      <c r="K652" s="209" t="s">
        <v>155</v>
      </c>
      <c r="L652" s="47"/>
      <c r="M652" s="214" t="s">
        <v>19</v>
      </c>
      <c r="N652" s="215" t="s">
        <v>46</v>
      </c>
      <c r="O652" s="87"/>
      <c r="P652" s="216">
        <f>O652*H652</f>
        <v>0</v>
      </c>
      <c r="Q652" s="216">
        <v>0</v>
      </c>
      <c r="R652" s="216">
        <f>Q652*H652</f>
        <v>0</v>
      </c>
      <c r="S652" s="216">
        <v>0.099000000000000005</v>
      </c>
      <c r="T652" s="217">
        <f>S652*H652</f>
        <v>0.59400000000000008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90</v>
      </c>
      <c r="AT652" s="218" t="s">
        <v>151</v>
      </c>
      <c r="AU652" s="218" t="s">
        <v>84</v>
      </c>
      <c r="AY652" s="20" t="s">
        <v>149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80</v>
      </c>
      <c r="BK652" s="219">
        <f>ROUND(I652*H652,2)</f>
        <v>0</v>
      </c>
      <c r="BL652" s="20" t="s">
        <v>90</v>
      </c>
      <c r="BM652" s="218" t="s">
        <v>981</v>
      </c>
    </row>
    <row r="653" s="2" customFormat="1">
      <c r="A653" s="41"/>
      <c r="B653" s="42"/>
      <c r="C653" s="43"/>
      <c r="D653" s="220" t="s">
        <v>157</v>
      </c>
      <c r="E653" s="43"/>
      <c r="F653" s="221" t="s">
        <v>982</v>
      </c>
      <c r="G653" s="43"/>
      <c r="H653" s="43"/>
      <c r="I653" s="222"/>
      <c r="J653" s="43"/>
      <c r="K653" s="43"/>
      <c r="L653" s="47"/>
      <c r="M653" s="223"/>
      <c r="N653" s="224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157</v>
      </c>
      <c r="AU653" s="20" t="s">
        <v>84</v>
      </c>
    </row>
    <row r="654" s="2" customFormat="1">
      <c r="A654" s="41"/>
      <c r="B654" s="42"/>
      <c r="C654" s="43"/>
      <c r="D654" s="225" t="s">
        <v>159</v>
      </c>
      <c r="E654" s="43"/>
      <c r="F654" s="226" t="s">
        <v>983</v>
      </c>
      <c r="G654" s="43"/>
      <c r="H654" s="43"/>
      <c r="I654" s="222"/>
      <c r="J654" s="43"/>
      <c r="K654" s="43"/>
      <c r="L654" s="47"/>
      <c r="M654" s="223"/>
      <c r="N654" s="22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159</v>
      </c>
      <c r="AU654" s="20" t="s">
        <v>84</v>
      </c>
    </row>
    <row r="655" s="2" customFormat="1" ht="33" customHeight="1">
      <c r="A655" s="41"/>
      <c r="B655" s="42"/>
      <c r="C655" s="207" t="s">
        <v>984</v>
      </c>
      <c r="D655" s="207" t="s">
        <v>151</v>
      </c>
      <c r="E655" s="208" t="s">
        <v>985</v>
      </c>
      <c r="F655" s="209" t="s">
        <v>986</v>
      </c>
      <c r="G655" s="210" t="s">
        <v>595</v>
      </c>
      <c r="H655" s="211">
        <v>18</v>
      </c>
      <c r="I655" s="212"/>
      <c r="J655" s="213">
        <f>ROUND(I655*H655,2)</f>
        <v>0</v>
      </c>
      <c r="K655" s="209" t="s">
        <v>155</v>
      </c>
      <c r="L655" s="47"/>
      <c r="M655" s="214" t="s">
        <v>19</v>
      </c>
      <c r="N655" s="215" t="s">
        <v>46</v>
      </c>
      <c r="O655" s="87"/>
      <c r="P655" s="216">
        <f>O655*H655</f>
        <v>0</v>
      </c>
      <c r="Q655" s="216">
        <v>0</v>
      </c>
      <c r="R655" s="216">
        <f>Q655*H655</f>
        <v>0</v>
      </c>
      <c r="S655" s="216">
        <v>0.033000000000000002</v>
      </c>
      <c r="T655" s="217">
        <f>S655*H655</f>
        <v>0.59400000000000008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90</v>
      </c>
      <c r="AT655" s="218" t="s">
        <v>151</v>
      </c>
      <c r="AU655" s="218" t="s">
        <v>84</v>
      </c>
      <c r="AY655" s="20" t="s">
        <v>149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80</v>
      </c>
      <c r="BK655" s="219">
        <f>ROUND(I655*H655,2)</f>
        <v>0</v>
      </c>
      <c r="BL655" s="20" t="s">
        <v>90</v>
      </c>
      <c r="BM655" s="218" t="s">
        <v>987</v>
      </c>
    </row>
    <row r="656" s="2" customFormat="1">
      <c r="A656" s="41"/>
      <c r="B656" s="42"/>
      <c r="C656" s="43"/>
      <c r="D656" s="220" t="s">
        <v>157</v>
      </c>
      <c r="E656" s="43"/>
      <c r="F656" s="221" t="s">
        <v>988</v>
      </c>
      <c r="G656" s="43"/>
      <c r="H656" s="43"/>
      <c r="I656" s="222"/>
      <c r="J656" s="43"/>
      <c r="K656" s="43"/>
      <c r="L656" s="47"/>
      <c r="M656" s="223"/>
      <c r="N656" s="224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157</v>
      </c>
      <c r="AU656" s="20" t="s">
        <v>84</v>
      </c>
    </row>
    <row r="657" s="2" customFormat="1">
      <c r="A657" s="41"/>
      <c r="B657" s="42"/>
      <c r="C657" s="43"/>
      <c r="D657" s="225" t="s">
        <v>159</v>
      </c>
      <c r="E657" s="43"/>
      <c r="F657" s="226" t="s">
        <v>989</v>
      </c>
      <c r="G657" s="43"/>
      <c r="H657" s="43"/>
      <c r="I657" s="222"/>
      <c r="J657" s="43"/>
      <c r="K657" s="43"/>
      <c r="L657" s="47"/>
      <c r="M657" s="223"/>
      <c r="N657" s="224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159</v>
      </c>
      <c r="AU657" s="20" t="s">
        <v>84</v>
      </c>
    </row>
    <row r="658" s="14" customFormat="1">
      <c r="A658" s="14"/>
      <c r="B658" s="237"/>
      <c r="C658" s="238"/>
      <c r="D658" s="220" t="s">
        <v>183</v>
      </c>
      <c r="E658" s="238"/>
      <c r="F658" s="240" t="s">
        <v>990</v>
      </c>
      <c r="G658" s="238"/>
      <c r="H658" s="241">
        <v>18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183</v>
      </c>
      <c r="AU658" s="247" t="s">
        <v>84</v>
      </c>
      <c r="AV658" s="14" t="s">
        <v>84</v>
      </c>
      <c r="AW658" s="14" t="s">
        <v>4</v>
      </c>
      <c r="AX658" s="14" t="s">
        <v>80</v>
      </c>
      <c r="AY658" s="247" t="s">
        <v>149</v>
      </c>
    </row>
    <row r="659" s="2" customFormat="1" ht="16.5" customHeight="1">
      <c r="A659" s="41"/>
      <c r="B659" s="42"/>
      <c r="C659" s="207" t="s">
        <v>991</v>
      </c>
      <c r="D659" s="207" t="s">
        <v>151</v>
      </c>
      <c r="E659" s="208" t="s">
        <v>992</v>
      </c>
      <c r="F659" s="209" t="s">
        <v>993</v>
      </c>
      <c r="G659" s="210" t="s">
        <v>595</v>
      </c>
      <c r="H659" s="211">
        <v>39</v>
      </c>
      <c r="I659" s="212"/>
      <c r="J659" s="213">
        <f>ROUND(I659*H659,2)</f>
        <v>0</v>
      </c>
      <c r="K659" s="209" t="s">
        <v>155</v>
      </c>
      <c r="L659" s="47"/>
      <c r="M659" s="214" t="s">
        <v>19</v>
      </c>
      <c r="N659" s="215" t="s">
        <v>46</v>
      </c>
      <c r="O659" s="87"/>
      <c r="P659" s="216">
        <f>O659*H659</f>
        <v>0</v>
      </c>
      <c r="Q659" s="216">
        <v>0</v>
      </c>
      <c r="R659" s="216">
        <f>Q659*H659</f>
        <v>0</v>
      </c>
      <c r="S659" s="216">
        <v>0.036999999999999998</v>
      </c>
      <c r="T659" s="217">
        <f>S659*H659</f>
        <v>1.4429999999999998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90</v>
      </c>
      <c r="AT659" s="218" t="s">
        <v>151</v>
      </c>
      <c r="AU659" s="218" t="s">
        <v>84</v>
      </c>
      <c r="AY659" s="20" t="s">
        <v>149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80</v>
      </c>
      <c r="BK659" s="219">
        <f>ROUND(I659*H659,2)</f>
        <v>0</v>
      </c>
      <c r="BL659" s="20" t="s">
        <v>90</v>
      </c>
      <c r="BM659" s="218" t="s">
        <v>994</v>
      </c>
    </row>
    <row r="660" s="2" customFormat="1">
      <c r="A660" s="41"/>
      <c r="B660" s="42"/>
      <c r="C660" s="43"/>
      <c r="D660" s="220" t="s">
        <v>157</v>
      </c>
      <c r="E660" s="43"/>
      <c r="F660" s="221" t="s">
        <v>995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157</v>
      </c>
      <c r="AU660" s="20" t="s">
        <v>84</v>
      </c>
    </row>
    <row r="661" s="2" customFormat="1">
      <c r="A661" s="41"/>
      <c r="B661" s="42"/>
      <c r="C661" s="43"/>
      <c r="D661" s="225" t="s">
        <v>159</v>
      </c>
      <c r="E661" s="43"/>
      <c r="F661" s="226" t="s">
        <v>996</v>
      </c>
      <c r="G661" s="43"/>
      <c r="H661" s="43"/>
      <c r="I661" s="222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159</v>
      </c>
      <c r="AU661" s="20" t="s">
        <v>84</v>
      </c>
    </row>
    <row r="662" s="13" customFormat="1">
      <c r="A662" s="13"/>
      <c r="B662" s="227"/>
      <c r="C662" s="228"/>
      <c r="D662" s="220" t="s">
        <v>183</v>
      </c>
      <c r="E662" s="229" t="s">
        <v>19</v>
      </c>
      <c r="F662" s="230" t="s">
        <v>997</v>
      </c>
      <c r="G662" s="228"/>
      <c r="H662" s="229" t="s">
        <v>19</v>
      </c>
      <c r="I662" s="231"/>
      <c r="J662" s="228"/>
      <c r="K662" s="228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183</v>
      </c>
      <c r="AU662" s="236" t="s">
        <v>84</v>
      </c>
      <c r="AV662" s="13" t="s">
        <v>80</v>
      </c>
      <c r="AW662" s="13" t="s">
        <v>36</v>
      </c>
      <c r="AX662" s="13" t="s">
        <v>75</v>
      </c>
      <c r="AY662" s="236" t="s">
        <v>149</v>
      </c>
    </row>
    <row r="663" s="14" customFormat="1">
      <c r="A663" s="14"/>
      <c r="B663" s="237"/>
      <c r="C663" s="238"/>
      <c r="D663" s="220" t="s">
        <v>183</v>
      </c>
      <c r="E663" s="239" t="s">
        <v>19</v>
      </c>
      <c r="F663" s="240" t="s">
        <v>998</v>
      </c>
      <c r="G663" s="238"/>
      <c r="H663" s="241">
        <v>31.5</v>
      </c>
      <c r="I663" s="242"/>
      <c r="J663" s="238"/>
      <c r="K663" s="238"/>
      <c r="L663" s="243"/>
      <c r="M663" s="244"/>
      <c r="N663" s="245"/>
      <c r="O663" s="245"/>
      <c r="P663" s="245"/>
      <c r="Q663" s="245"/>
      <c r="R663" s="245"/>
      <c r="S663" s="245"/>
      <c r="T663" s="24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7" t="s">
        <v>183</v>
      </c>
      <c r="AU663" s="247" t="s">
        <v>84</v>
      </c>
      <c r="AV663" s="14" t="s">
        <v>84</v>
      </c>
      <c r="AW663" s="14" t="s">
        <v>36</v>
      </c>
      <c r="AX663" s="14" t="s">
        <v>75</v>
      </c>
      <c r="AY663" s="247" t="s">
        <v>149</v>
      </c>
    </row>
    <row r="664" s="13" customFormat="1">
      <c r="A664" s="13"/>
      <c r="B664" s="227"/>
      <c r="C664" s="228"/>
      <c r="D664" s="220" t="s">
        <v>183</v>
      </c>
      <c r="E664" s="229" t="s">
        <v>19</v>
      </c>
      <c r="F664" s="230" t="s">
        <v>999</v>
      </c>
      <c r="G664" s="228"/>
      <c r="H664" s="229" t="s">
        <v>19</v>
      </c>
      <c r="I664" s="231"/>
      <c r="J664" s="228"/>
      <c r="K664" s="228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183</v>
      </c>
      <c r="AU664" s="236" t="s">
        <v>84</v>
      </c>
      <c r="AV664" s="13" t="s">
        <v>80</v>
      </c>
      <c r="AW664" s="13" t="s">
        <v>36</v>
      </c>
      <c r="AX664" s="13" t="s">
        <v>75</v>
      </c>
      <c r="AY664" s="236" t="s">
        <v>149</v>
      </c>
    </row>
    <row r="665" s="14" customFormat="1">
      <c r="A665" s="14"/>
      <c r="B665" s="237"/>
      <c r="C665" s="238"/>
      <c r="D665" s="220" t="s">
        <v>183</v>
      </c>
      <c r="E665" s="239" t="s">
        <v>19</v>
      </c>
      <c r="F665" s="240" t="s">
        <v>1000</v>
      </c>
      <c r="G665" s="238"/>
      <c r="H665" s="241">
        <v>7.5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7" t="s">
        <v>183</v>
      </c>
      <c r="AU665" s="247" t="s">
        <v>84</v>
      </c>
      <c r="AV665" s="14" t="s">
        <v>84</v>
      </c>
      <c r="AW665" s="14" t="s">
        <v>36</v>
      </c>
      <c r="AX665" s="14" t="s">
        <v>75</v>
      </c>
      <c r="AY665" s="247" t="s">
        <v>149</v>
      </c>
    </row>
    <row r="666" s="15" customFormat="1">
      <c r="A666" s="15"/>
      <c r="B666" s="248"/>
      <c r="C666" s="249"/>
      <c r="D666" s="220" t="s">
        <v>183</v>
      </c>
      <c r="E666" s="250" t="s">
        <v>19</v>
      </c>
      <c r="F666" s="251" t="s">
        <v>221</v>
      </c>
      <c r="G666" s="249"/>
      <c r="H666" s="252">
        <v>39</v>
      </c>
      <c r="I666" s="253"/>
      <c r="J666" s="249"/>
      <c r="K666" s="249"/>
      <c r="L666" s="254"/>
      <c r="M666" s="255"/>
      <c r="N666" s="256"/>
      <c r="O666" s="256"/>
      <c r="P666" s="256"/>
      <c r="Q666" s="256"/>
      <c r="R666" s="256"/>
      <c r="S666" s="256"/>
      <c r="T666" s="257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8" t="s">
        <v>183</v>
      </c>
      <c r="AU666" s="258" t="s">
        <v>84</v>
      </c>
      <c r="AV666" s="15" t="s">
        <v>90</v>
      </c>
      <c r="AW666" s="15" t="s">
        <v>36</v>
      </c>
      <c r="AX666" s="15" t="s">
        <v>80</v>
      </c>
      <c r="AY666" s="258" t="s">
        <v>149</v>
      </c>
    </row>
    <row r="667" s="2" customFormat="1" ht="24.15" customHeight="1">
      <c r="A667" s="41"/>
      <c r="B667" s="42"/>
      <c r="C667" s="207" t="s">
        <v>1001</v>
      </c>
      <c r="D667" s="207" t="s">
        <v>151</v>
      </c>
      <c r="E667" s="208" t="s">
        <v>1002</v>
      </c>
      <c r="F667" s="209" t="s">
        <v>1003</v>
      </c>
      <c r="G667" s="210" t="s">
        <v>595</v>
      </c>
      <c r="H667" s="211">
        <v>0.59999999999999998</v>
      </c>
      <c r="I667" s="212"/>
      <c r="J667" s="213">
        <f>ROUND(I667*H667,2)</f>
        <v>0</v>
      </c>
      <c r="K667" s="209" t="s">
        <v>155</v>
      </c>
      <c r="L667" s="47"/>
      <c r="M667" s="214" t="s">
        <v>19</v>
      </c>
      <c r="N667" s="215" t="s">
        <v>46</v>
      </c>
      <c r="O667" s="87"/>
      <c r="P667" s="216">
        <f>O667*H667</f>
        <v>0</v>
      </c>
      <c r="Q667" s="216">
        <v>0.00481</v>
      </c>
      <c r="R667" s="216">
        <f>Q667*H667</f>
        <v>0.0028860000000000001</v>
      </c>
      <c r="S667" s="216">
        <v>0.20999999999999999</v>
      </c>
      <c r="T667" s="217">
        <f>S667*H667</f>
        <v>0.126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8" t="s">
        <v>90</v>
      </c>
      <c r="AT667" s="218" t="s">
        <v>151</v>
      </c>
      <c r="AU667" s="218" t="s">
        <v>84</v>
      </c>
      <c r="AY667" s="20" t="s">
        <v>149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20" t="s">
        <v>80</v>
      </c>
      <c r="BK667" s="219">
        <f>ROUND(I667*H667,2)</f>
        <v>0</v>
      </c>
      <c r="BL667" s="20" t="s">
        <v>90</v>
      </c>
      <c r="BM667" s="218" t="s">
        <v>1004</v>
      </c>
    </row>
    <row r="668" s="2" customFormat="1">
      <c r="A668" s="41"/>
      <c r="B668" s="42"/>
      <c r="C668" s="43"/>
      <c r="D668" s="220" t="s">
        <v>157</v>
      </c>
      <c r="E668" s="43"/>
      <c r="F668" s="221" t="s">
        <v>1005</v>
      </c>
      <c r="G668" s="43"/>
      <c r="H668" s="43"/>
      <c r="I668" s="222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157</v>
      </c>
      <c r="AU668" s="20" t="s">
        <v>84</v>
      </c>
    </row>
    <row r="669" s="2" customFormat="1">
      <c r="A669" s="41"/>
      <c r="B669" s="42"/>
      <c r="C669" s="43"/>
      <c r="D669" s="225" t="s">
        <v>159</v>
      </c>
      <c r="E669" s="43"/>
      <c r="F669" s="226" t="s">
        <v>1006</v>
      </c>
      <c r="G669" s="43"/>
      <c r="H669" s="43"/>
      <c r="I669" s="222"/>
      <c r="J669" s="43"/>
      <c r="K669" s="43"/>
      <c r="L669" s="47"/>
      <c r="M669" s="223"/>
      <c r="N669" s="224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159</v>
      </c>
      <c r="AU669" s="20" t="s">
        <v>84</v>
      </c>
    </row>
    <row r="670" s="13" customFormat="1">
      <c r="A670" s="13"/>
      <c r="B670" s="227"/>
      <c r="C670" s="228"/>
      <c r="D670" s="220" t="s">
        <v>183</v>
      </c>
      <c r="E670" s="229" t="s">
        <v>19</v>
      </c>
      <c r="F670" s="230" t="s">
        <v>1007</v>
      </c>
      <c r="G670" s="228"/>
      <c r="H670" s="229" t="s">
        <v>19</v>
      </c>
      <c r="I670" s="231"/>
      <c r="J670" s="228"/>
      <c r="K670" s="228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183</v>
      </c>
      <c r="AU670" s="236" t="s">
        <v>84</v>
      </c>
      <c r="AV670" s="13" t="s">
        <v>80</v>
      </c>
      <c r="AW670" s="13" t="s">
        <v>36</v>
      </c>
      <c r="AX670" s="13" t="s">
        <v>75</v>
      </c>
      <c r="AY670" s="236" t="s">
        <v>149</v>
      </c>
    </row>
    <row r="671" s="14" customFormat="1">
      <c r="A671" s="14"/>
      <c r="B671" s="237"/>
      <c r="C671" s="238"/>
      <c r="D671" s="220" t="s">
        <v>183</v>
      </c>
      <c r="E671" s="239" t="s">
        <v>19</v>
      </c>
      <c r="F671" s="240" t="s">
        <v>1008</v>
      </c>
      <c r="G671" s="238"/>
      <c r="H671" s="241">
        <v>0.59999999999999998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7" t="s">
        <v>183</v>
      </c>
      <c r="AU671" s="247" t="s">
        <v>84</v>
      </c>
      <c r="AV671" s="14" t="s">
        <v>84</v>
      </c>
      <c r="AW671" s="14" t="s">
        <v>36</v>
      </c>
      <c r="AX671" s="14" t="s">
        <v>80</v>
      </c>
      <c r="AY671" s="247" t="s">
        <v>149</v>
      </c>
    </row>
    <row r="672" s="2" customFormat="1" ht="24.15" customHeight="1">
      <c r="A672" s="41"/>
      <c r="B672" s="42"/>
      <c r="C672" s="207" t="s">
        <v>1009</v>
      </c>
      <c r="D672" s="207" t="s">
        <v>151</v>
      </c>
      <c r="E672" s="208" t="s">
        <v>1010</v>
      </c>
      <c r="F672" s="209" t="s">
        <v>1011</v>
      </c>
      <c r="G672" s="210" t="s">
        <v>595</v>
      </c>
      <c r="H672" s="211">
        <v>13.199999999999999</v>
      </c>
      <c r="I672" s="212"/>
      <c r="J672" s="213">
        <f>ROUND(I672*H672,2)</f>
        <v>0</v>
      </c>
      <c r="K672" s="209" t="s">
        <v>155</v>
      </c>
      <c r="L672" s="47"/>
      <c r="M672" s="214" t="s">
        <v>19</v>
      </c>
      <c r="N672" s="215" t="s">
        <v>46</v>
      </c>
      <c r="O672" s="87"/>
      <c r="P672" s="216">
        <f>O672*H672</f>
        <v>0</v>
      </c>
      <c r="Q672" s="216">
        <v>0</v>
      </c>
      <c r="R672" s="216">
        <f>Q672*H672</f>
        <v>0</v>
      </c>
      <c r="S672" s="216">
        <v>0</v>
      </c>
      <c r="T672" s="217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18" t="s">
        <v>90</v>
      </c>
      <c r="AT672" s="218" t="s">
        <v>151</v>
      </c>
      <c r="AU672" s="218" t="s">
        <v>84</v>
      </c>
      <c r="AY672" s="20" t="s">
        <v>149</v>
      </c>
      <c r="BE672" s="219">
        <f>IF(N672="základní",J672,0)</f>
        <v>0</v>
      </c>
      <c r="BF672" s="219">
        <f>IF(N672="snížená",J672,0)</f>
        <v>0</v>
      </c>
      <c r="BG672" s="219">
        <f>IF(N672="zákl. přenesená",J672,0)</f>
        <v>0</v>
      </c>
      <c r="BH672" s="219">
        <f>IF(N672="sníž. přenesená",J672,0)</f>
        <v>0</v>
      </c>
      <c r="BI672" s="219">
        <f>IF(N672="nulová",J672,0)</f>
        <v>0</v>
      </c>
      <c r="BJ672" s="20" t="s">
        <v>80</v>
      </c>
      <c r="BK672" s="219">
        <f>ROUND(I672*H672,2)</f>
        <v>0</v>
      </c>
      <c r="BL672" s="20" t="s">
        <v>90</v>
      </c>
      <c r="BM672" s="218" t="s">
        <v>1012</v>
      </c>
    </row>
    <row r="673" s="2" customFormat="1">
      <c r="A673" s="41"/>
      <c r="B673" s="42"/>
      <c r="C673" s="43"/>
      <c r="D673" s="220" t="s">
        <v>157</v>
      </c>
      <c r="E673" s="43"/>
      <c r="F673" s="221" t="s">
        <v>1013</v>
      </c>
      <c r="G673" s="43"/>
      <c r="H673" s="43"/>
      <c r="I673" s="222"/>
      <c r="J673" s="43"/>
      <c r="K673" s="43"/>
      <c r="L673" s="47"/>
      <c r="M673" s="223"/>
      <c r="N673" s="224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157</v>
      </c>
      <c r="AU673" s="20" t="s">
        <v>84</v>
      </c>
    </row>
    <row r="674" s="2" customFormat="1">
      <c r="A674" s="41"/>
      <c r="B674" s="42"/>
      <c r="C674" s="43"/>
      <c r="D674" s="225" t="s">
        <v>159</v>
      </c>
      <c r="E674" s="43"/>
      <c r="F674" s="226" t="s">
        <v>1014</v>
      </c>
      <c r="G674" s="43"/>
      <c r="H674" s="43"/>
      <c r="I674" s="222"/>
      <c r="J674" s="43"/>
      <c r="K674" s="43"/>
      <c r="L674" s="47"/>
      <c r="M674" s="223"/>
      <c r="N674" s="224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159</v>
      </c>
      <c r="AU674" s="20" t="s">
        <v>84</v>
      </c>
    </row>
    <row r="675" s="14" customFormat="1">
      <c r="A675" s="14"/>
      <c r="B675" s="237"/>
      <c r="C675" s="238"/>
      <c r="D675" s="220" t="s">
        <v>183</v>
      </c>
      <c r="E675" s="239" t="s">
        <v>19</v>
      </c>
      <c r="F675" s="240" t="s">
        <v>1015</v>
      </c>
      <c r="G675" s="238"/>
      <c r="H675" s="241">
        <v>13.199999999999999</v>
      </c>
      <c r="I675" s="242"/>
      <c r="J675" s="238"/>
      <c r="K675" s="238"/>
      <c r="L675" s="243"/>
      <c r="M675" s="244"/>
      <c r="N675" s="245"/>
      <c r="O675" s="245"/>
      <c r="P675" s="245"/>
      <c r="Q675" s="245"/>
      <c r="R675" s="245"/>
      <c r="S675" s="245"/>
      <c r="T675" s="24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7" t="s">
        <v>183</v>
      </c>
      <c r="AU675" s="247" t="s">
        <v>84</v>
      </c>
      <c r="AV675" s="14" t="s">
        <v>84</v>
      </c>
      <c r="AW675" s="14" t="s">
        <v>36</v>
      </c>
      <c r="AX675" s="14" t="s">
        <v>80</v>
      </c>
      <c r="AY675" s="247" t="s">
        <v>149</v>
      </c>
    </row>
    <row r="676" s="2" customFormat="1" ht="24.15" customHeight="1">
      <c r="A676" s="41"/>
      <c r="B676" s="42"/>
      <c r="C676" s="207" t="s">
        <v>1016</v>
      </c>
      <c r="D676" s="207" t="s">
        <v>151</v>
      </c>
      <c r="E676" s="208" t="s">
        <v>1017</v>
      </c>
      <c r="F676" s="209" t="s">
        <v>1018</v>
      </c>
      <c r="G676" s="210" t="s">
        <v>179</v>
      </c>
      <c r="H676" s="211">
        <v>5.8799999999999999</v>
      </c>
      <c r="I676" s="212"/>
      <c r="J676" s="213">
        <f>ROUND(I676*H676,2)</f>
        <v>0</v>
      </c>
      <c r="K676" s="209" t="s">
        <v>155</v>
      </c>
      <c r="L676" s="47"/>
      <c r="M676" s="214" t="s">
        <v>19</v>
      </c>
      <c r="N676" s="215" t="s">
        <v>46</v>
      </c>
      <c r="O676" s="87"/>
      <c r="P676" s="216">
        <f>O676*H676</f>
        <v>0</v>
      </c>
      <c r="Q676" s="216">
        <v>0</v>
      </c>
      <c r="R676" s="216">
        <f>Q676*H676</f>
        <v>0</v>
      </c>
      <c r="S676" s="216">
        <v>0.066000000000000003</v>
      </c>
      <c r="T676" s="217">
        <f>S676*H676</f>
        <v>0.38808000000000004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18" t="s">
        <v>90</v>
      </c>
      <c r="AT676" s="218" t="s">
        <v>151</v>
      </c>
      <c r="AU676" s="218" t="s">
        <v>84</v>
      </c>
      <c r="AY676" s="20" t="s">
        <v>149</v>
      </c>
      <c r="BE676" s="219">
        <f>IF(N676="základní",J676,0)</f>
        <v>0</v>
      </c>
      <c r="BF676" s="219">
        <f>IF(N676="snížená",J676,0)</f>
        <v>0</v>
      </c>
      <c r="BG676" s="219">
        <f>IF(N676="zákl. přenesená",J676,0)</f>
        <v>0</v>
      </c>
      <c r="BH676" s="219">
        <f>IF(N676="sníž. přenesená",J676,0)</f>
        <v>0</v>
      </c>
      <c r="BI676" s="219">
        <f>IF(N676="nulová",J676,0)</f>
        <v>0</v>
      </c>
      <c r="BJ676" s="20" t="s">
        <v>80</v>
      </c>
      <c r="BK676" s="219">
        <f>ROUND(I676*H676,2)</f>
        <v>0</v>
      </c>
      <c r="BL676" s="20" t="s">
        <v>90</v>
      </c>
      <c r="BM676" s="218" t="s">
        <v>1019</v>
      </c>
    </row>
    <row r="677" s="2" customFormat="1">
      <c r="A677" s="41"/>
      <c r="B677" s="42"/>
      <c r="C677" s="43"/>
      <c r="D677" s="220" t="s">
        <v>157</v>
      </c>
      <c r="E677" s="43"/>
      <c r="F677" s="221" t="s">
        <v>1020</v>
      </c>
      <c r="G677" s="43"/>
      <c r="H677" s="43"/>
      <c r="I677" s="222"/>
      <c r="J677" s="43"/>
      <c r="K677" s="43"/>
      <c r="L677" s="47"/>
      <c r="M677" s="223"/>
      <c r="N677" s="224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157</v>
      </c>
      <c r="AU677" s="20" t="s">
        <v>84</v>
      </c>
    </row>
    <row r="678" s="2" customFormat="1">
      <c r="A678" s="41"/>
      <c r="B678" s="42"/>
      <c r="C678" s="43"/>
      <c r="D678" s="225" t="s">
        <v>159</v>
      </c>
      <c r="E678" s="43"/>
      <c r="F678" s="226" t="s">
        <v>1021</v>
      </c>
      <c r="G678" s="43"/>
      <c r="H678" s="43"/>
      <c r="I678" s="222"/>
      <c r="J678" s="43"/>
      <c r="K678" s="43"/>
      <c r="L678" s="47"/>
      <c r="M678" s="223"/>
      <c r="N678" s="224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159</v>
      </c>
      <c r="AU678" s="20" t="s">
        <v>84</v>
      </c>
    </row>
    <row r="679" s="2" customFormat="1" ht="24.15" customHeight="1">
      <c r="A679" s="41"/>
      <c r="B679" s="42"/>
      <c r="C679" s="207" t="s">
        <v>1022</v>
      </c>
      <c r="D679" s="207" t="s">
        <v>151</v>
      </c>
      <c r="E679" s="208" t="s">
        <v>1023</v>
      </c>
      <c r="F679" s="209" t="s">
        <v>1024</v>
      </c>
      <c r="G679" s="210" t="s">
        <v>179</v>
      </c>
      <c r="H679" s="211">
        <v>5.04</v>
      </c>
      <c r="I679" s="212"/>
      <c r="J679" s="213">
        <f>ROUND(I679*H679,2)</f>
        <v>0</v>
      </c>
      <c r="K679" s="209" t="s">
        <v>155</v>
      </c>
      <c r="L679" s="47"/>
      <c r="M679" s="214" t="s">
        <v>19</v>
      </c>
      <c r="N679" s="215" t="s">
        <v>46</v>
      </c>
      <c r="O679" s="87"/>
      <c r="P679" s="216">
        <f>O679*H679</f>
        <v>0</v>
      </c>
      <c r="Q679" s="216">
        <v>0</v>
      </c>
      <c r="R679" s="216">
        <f>Q679*H679</f>
        <v>0</v>
      </c>
      <c r="S679" s="216">
        <v>0.11</v>
      </c>
      <c r="T679" s="217">
        <f>S679*H679</f>
        <v>0.5544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8" t="s">
        <v>90</v>
      </c>
      <c r="AT679" s="218" t="s">
        <v>151</v>
      </c>
      <c r="AU679" s="218" t="s">
        <v>84</v>
      </c>
      <c r="AY679" s="20" t="s">
        <v>149</v>
      </c>
      <c r="BE679" s="219">
        <f>IF(N679="základní",J679,0)</f>
        <v>0</v>
      </c>
      <c r="BF679" s="219">
        <f>IF(N679="snížená",J679,0)</f>
        <v>0</v>
      </c>
      <c r="BG679" s="219">
        <f>IF(N679="zákl. přenesená",J679,0)</f>
        <v>0</v>
      </c>
      <c r="BH679" s="219">
        <f>IF(N679="sníž. přenesená",J679,0)</f>
        <v>0</v>
      </c>
      <c r="BI679" s="219">
        <f>IF(N679="nulová",J679,0)</f>
        <v>0</v>
      </c>
      <c r="BJ679" s="20" t="s">
        <v>80</v>
      </c>
      <c r="BK679" s="219">
        <f>ROUND(I679*H679,2)</f>
        <v>0</v>
      </c>
      <c r="BL679" s="20" t="s">
        <v>90</v>
      </c>
      <c r="BM679" s="218" t="s">
        <v>1025</v>
      </c>
    </row>
    <row r="680" s="2" customFormat="1">
      <c r="A680" s="41"/>
      <c r="B680" s="42"/>
      <c r="C680" s="43"/>
      <c r="D680" s="220" t="s">
        <v>157</v>
      </c>
      <c r="E680" s="43"/>
      <c r="F680" s="221" t="s">
        <v>1026</v>
      </c>
      <c r="G680" s="43"/>
      <c r="H680" s="43"/>
      <c r="I680" s="222"/>
      <c r="J680" s="43"/>
      <c r="K680" s="43"/>
      <c r="L680" s="47"/>
      <c r="M680" s="223"/>
      <c r="N680" s="224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157</v>
      </c>
      <c r="AU680" s="20" t="s">
        <v>84</v>
      </c>
    </row>
    <row r="681" s="2" customFormat="1">
      <c r="A681" s="41"/>
      <c r="B681" s="42"/>
      <c r="C681" s="43"/>
      <c r="D681" s="225" t="s">
        <v>159</v>
      </c>
      <c r="E681" s="43"/>
      <c r="F681" s="226" t="s">
        <v>1027</v>
      </c>
      <c r="G681" s="43"/>
      <c r="H681" s="43"/>
      <c r="I681" s="222"/>
      <c r="J681" s="43"/>
      <c r="K681" s="43"/>
      <c r="L681" s="47"/>
      <c r="M681" s="223"/>
      <c r="N681" s="224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159</v>
      </c>
      <c r="AU681" s="20" t="s">
        <v>84</v>
      </c>
    </row>
    <row r="682" s="2" customFormat="1" ht="24.15" customHeight="1">
      <c r="A682" s="41"/>
      <c r="B682" s="42"/>
      <c r="C682" s="207" t="s">
        <v>1028</v>
      </c>
      <c r="D682" s="207" t="s">
        <v>151</v>
      </c>
      <c r="E682" s="208" t="s">
        <v>1029</v>
      </c>
      <c r="F682" s="209" t="s">
        <v>1030</v>
      </c>
      <c r="G682" s="210" t="s">
        <v>179</v>
      </c>
      <c r="H682" s="211">
        <v>21.524000000000001</v>
      </c>
      <c r="I682" s="212"/>
      <c r="J682" s="213">
        <f>ROUND(I682*H682,2)</f>
        <v>0</v>
      </c>
      <c r="K682" s="209" t="s">
        <v>155</v>
      </c>
      <c r="L682" s="47"/>
      <c r="M682" s="214" t="s">
        <v>19</v>
      </c>
      <c r="N682" s="215" t="s">
        <v>46</v>
      </c>
      <c r="O682" s="87"/>
      <c r="P682" s="216">
        <f>O682*H682</f>
        <v>0</v>
      </c>
      <c r="Q682" s="216">
        <v>0</v>
      </c>
      <c r="R682" s="216">
        <f>Q682*H682</f>
        <v>0</v>
      </c>
      <c r="S682" s="216">
        <v>0.066000000000000003</v>
      </c>
      <c r="T682" s="217">
        <f>S682*H682</f>
        <v>1.4205840000000001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90</v>
      </c>
      <c r="AT682" s="218" t="s">
        <v>151</v>
      </c>
      <c r="AU682" s="218" t="s">
        <v>84</v>
      </c>
      <c r="AY682" s="20" t="s">
        <v>149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80</v>
      </c>
      <c r="BK682" s="219">
        <f>ROUND(I682*H682,2)</f>
        <v>0</v>
      </c>
      <c r="BL682" s="20" t="s">
        <v>90</v>
      </c>
      <c r="BM682" s="218" t="s">
        <v>1031</v>
      </c>
    </row>
    <row r="683" s="2" customFormat="1">
      <c r="A683" s="41"/>
      <c r="B683" s="42"/>
      <c r="C683" s="43"/>
      <c r="D683" s="220" t="s">
        <v>157</v>
      </c>
      <c r="E683" s="43"/>
      <c r="F683" s="221" t="s">
        <v>1032</v>
      </c>
      <c r="G683" s="43"/>
      <c r="H683" s="43"/>
      <c r="I683" s="222"/>
      <c r="J683" s="43"/>
      <c r="K683" s="43"/>
      <c r="L683" s="47"/>
      <c r="M683" s="223"/>
      <c r="N683" s="22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157</v>
      </c>
      <c r="AU683" s="20" t="s">
        <v>84</v>
      </c>
    </row>
    <row r="684" s="2" customFormat="1">
      <c r="A684" s="41"/>
      <c r="B684" s="42"/>
      <c r="C684" s="43"/>
      <c r="D684" s="225" t="s">
        <v>159</v>
      </c>
      <c r="E684" s="43"/>
      <c r="F684" s="226" t="s">
        <v>1033</v>
      </c>
      <c r="G684" s="43"/>
      <c r="H684" s="43"/>
      <c r="I684" s="222"/>
      <c r="J684" s="43"/>
      <c r="K684" s="43"/>
      <c r="L684" s="47"/>
      <c r="M684" s="223"/>
      <c r="N684" s="224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159</v>
      </c>
      <c r="AU684" s="20" t="s">
        <v>84</v>
      </c>
    </row>
    <row r="685" s="2" customFormat="1" ht="24.15" customHeight="1">
      <c r="A685" s="41"/>
      <c r="B685" s="42"/>
      <c r="C685" s="207" t="s">
        <v>1034</v>
      </c>
      <c r="D685" s="207" t="s">
        <v>151</v>
      </c>
      <c r="E685" s="208" t="s">
        <v>1035</v>
      </c>
      <c r="F685" s="209" t="s">
        <v>1036</v>
      </c>
      <c r="G685" s="210" t="s">
        <v>179</v>
      </c>
      <c r="H685" s="211">
        <v>10.92</v>
      </c>
      <c r="I685" s="212"/>
      <c r="J685" s="213">
        <f>ROUND(I685*H685,2)</f>
        <v>0</v>
      </c>
      <c r="K685" s="209" t="s">
        <v>155</v>
      </c>
      <c r="L685" s="47"/>
      <c r="M685" s="214" t="s">
        <v>19</v>
      </c>
      <c r="N685" s="215" t="s">
        <v>46</v>
      </c>
      <c r="O685" s="87"/>
      <c r="P685" s="216">
        <f>O685*H685</f>
        <v>0</v>
      </c>
      <c r="Q685" s="216">
        <v>0.065000000000000002</v>
      </c>
      <c r="R685" s="216">
        <f>Q685*H685</f>
        <v>0.70979999999999999</v>
      </c>
      <c r="S685" s="216">
        <v>0.13</v>
      </c>
      <c r="T685" s="217">
        <f>S685*H685</f>
        <v>1.4196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90</v>
      </c>
      <c r="AT685" s="218" t="s">
        <v>151</v>
      </c>
      <c r="AU685" s="218" t="s">
        <v>84</v>
      </c>
      <c r="AY685" s="20" t="s">
        <v>149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80</v>
      </c>
      <c r="BK685" s="219">
        <f>ROUND(I685*H685,2)</f>
        <v>0</v>
      </c>
      <c r="BL685" s="20" t="s">
        <v>90</v>
      </c>
      <c r="BM685" s="218" t="s">
        <v>1037</v>
      </c>
    </row>
    <row r="686" s="2" customFormat="1">
      <c r="A686" s="41"/>
      <c r="B686" s="42"/>
      <c r="C686" s="43"/>
      <c r="D686" s="220" t="s">
        <v>157</v>
      </c>
      <c r="E686" s="43"/>
      <c r="F686" s="221" t="s">
        <v>1038</v>
      </c>
      <c r="G686" s="43"/>
      <c r="H686" s="43"/>
      <c r="I686" s="222"/>
      <c r="J686" s="43"/>
      <c r="K686" s="43"/>
      <c r="L686" s="47"/>
      <c r="M686" s="223"/>
      <c r="N686" s="224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157</v>
      </c>
      <c r="AU686" s="20" t="s">
        <v>84</v>
      </c>
    </row>
    <row r="687" s="2" customFormat="1">
      <c r="A687" s="41"/>
      <c r="B687" s="42"/>
      <c r="C687" s="43"/>
      <c r="D687" s="225" t="s">
        <v>159</v>
      </c>
      <c r="E687" s="43"/>
      <c r="F687" s="226" t="s">
        <v>1039</v>
      </c>
      <c r="G687" s="43"/>
      <c r="H687" s="43"/>
      <c r="I687" s="222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159</v>
      </c>
      <c r="AU687" s="20" t="s">
        <v>84</v>
      </c>
    </row>
    <row r="688" s="14" customFormat="1">
      <c r="A688" s="14"/>
      <c r="B688" s="237"/>
      <c r="C688" s="238"/>
      <c r="D688" s="220" t="s">
        <v>183</v>
      </c>
      <c r="E688" s="239" t="s">
        <v>19</v>
      </c>
      <c r="F688" s="240" t="s">
        <v>1040</v>
      </c>
      <c r="G688" s="238"/>
      <c r="H688" s="241">
        <v>10.92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7" t="s">
        <v>183</v>
      </c>
      <c r="AU688" s="247" t="s">
        <v>84</v>
      </c>
      <c r="AV688" s="14" t="s">
        <v>84</v>
      </c>
      <c r="AW688" s="14" t="s">
        <v>36</v>
      </c>
      <c r="AX688" s="14" t="s">
        <v>80</v>
      </c>
      <c r="AY688" s="247" t="s">
        <v>149</v>
      </c>
    </row>
    <row r="689" s="2" customFormat="1" ht="24.15" customHeight="1">
      <c r="A689" s="41"/>
      <c r="B689" s="42"/>
      <c r="C689" s="207" t="s">
        <v>1041</v>
      </c>
      <c r="D689" s="207" t="s">
        <v>151</v>
      </c>
      <c r="E689" s="208" t="s">
        <v>1042</v>
      </c>
      <c r="F689" s="209" t="s">
        <v>1043</v>
      </c>
      <c r="G689" s="210" t="s">
        <v>179</v>
      </c>
      <c r="H689" s="211">
        <v>21.524000000000001</v>
      </c>
      <c r="I689" s="212"/>
      <c r="J689" s="213">
        <f>ROUND(I689*H689,2)</f>
        <v>0</v>
      </c>
      <c r="K689" s="209" t="s">
        <v>155</v>
      </c>
      <c r="L689" s="47"/>
      <c r="M689" s="214" t="s">
        <v>19</v>
      </c>
      <c r="N689" s="215" t="s">
        <v>46</v>
      </c>
      <c r="O689" s="87"/>
      <c r="P689" s="216">
        <f>O689*H689</f>
        <v>0</v>
      </c>
      <c r="Q689" s="216">
        <v>0.070999999999999994</v>
      </c>
      <c r="R689" s="216">
        <f>Q689*H689</f>
        <v>1.5282039999999999</v>
      </c>
      <c r="S689" s="216">
        <v>0.13600000000000001</v>
      </c>
      <c r="T689" s="217">
        <f>S689*H689</f>
        <v>2.9272640000000005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8" t="s">
        <v>90</v>
      </c>
      <c r="AT689" s="218" t="s">
        <v>151</v>
      </c>
      <c r="AU689" s="218" t="s">
        <v>84</v>
      </c>
      <c r="AY689" s="20" t="s">
        <v>149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20" t="s">
        <v>80</v>
      </c>
      <c r="BK689" s="219">
        <f>ROUND(I689*H689,2)</f>
        <v>0</v>
      </c>
      <c r="BL689" s="20" t="s">
        <v>90</v>
      </c>
      <c r="BM689" s="218" t="s">
        <v>1044</v>
      </c>
    </row>
    <row r="690" s="2" customFormat="1">
      <c r="A690" s="41"/>
      <c r="B690" s="42"/>
      <c r="C690" s="43"/>
      <c r="D690" s="220" t="s">
        <v>157</v>
      </c>
      <c r="E690" s="43"/>
      <c r="F690" s="221" t="s">
        <v>1045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157</v>
      </c>
      <c r="AU690" s="20" t="s">
        <v>84</v>
      </c>
    </row>
    <row r="691" s="2" customFormat="1">
      <c r="A691" s="41"/>
      <c r="B691" s="42"/>
      <c r="C691" s="43"/>
      <c r="D691" s="225" t="s">
        <v>159</v>
      </c>
      <c r="E691" s="43"/>
      <c r="F691" s="226" t="s">
        <v>1046</v>
      </c>
      <c r="G691" s="43"/>
      <c r="H691" s="43"/>
      <c r="I691" s="222"/>
      <c r="J691" s="43"/>
      <c r="K691" s="43"/>
      <c r="L691" s="47"/>
      <c r="M691" s="223"/>
      <c r="N691" s="224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159</v>
      </c>
      <c r="AU691" s="20" t="s">
        <v>84</v>
      </c>
    </row>
    <row r="692" s="2" customFormat="1" ht="24.15" customHeight="1">
      <c r="A692" s="41"/>
      <c r="B692" s="42"/>
      <c r="C692" s="207" t="s">
        <v>1047</v>
      </c>
      <c r="D692" s="207" t="s">
        <v>151</v>
      </c>
      <c r="E692" s="208" t="s">
        <v>1048</v>
      </c>
      <c r="F692" s="209" t="s">
        <v>1049</v>
      </c>
      <c r="G692" s="210" t="s">
        <v>179</v>
      </c>
      <c r="H692" s="211">
        <v>10.92</v>
      </c>
      <c r="I692" s="212"/>
      <c r="J692" s="213">
        <f>ROUND(I692*H692,2)</f>
        <v>0</v>
      </c>
      <c r="K692" s="209" t="s">
        <v>155</v>
      </c>
      <c r="L692" s="47"/>
      <c r="M692" s="214" t="s">
        <v>19</v>
      </c>
      <c r="N692" s="215" t="s">
        <v>46</v>
      </c>
      <c r="O692" s="87"/>
      <c r="P692" s="216">
        <f>O692*H692</f>
        <v>0</v>
      </c>
      <c r="Q692" s="216">
        <v>0</v>
      </c>
      <c r="R692" s="216">
        <f>Q692*H692</f>
        <v>0</v>
      </c>
      <c r="S692" s="216">
        <v>0</v>
      </c>
      <c r="T692" s="217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18" t="s">
        <v>90</v>
      </c>
      <c r="AT692" s="218" t="s">
        <v>151</v>
      </c>
      <c r="AU692" s="218" t="s">
        <v>84</v>
      </c>
      <c r="AY692" s="20" t="s">
        <v>149</v>
      </c>
      <c r="BE692" s="219">
        <f>IF(N692="základní",J692,0)</f>
        <v>0</v>
      </c>
      <c r="BF692" s="219">
        <f>IF(N692="snížená",J692,0)</f>
        <v>0</v>
      </c>
      <c r="BG692" s="219">
        <f>IF(N692="zákl. přenesená",J692,0)</f>
        <v>0</v>
      </c>
      <c r="BH692" s="219">
        <f>IF(N692="sníž. přenesená",J692,0)</f>
        <v>0</v>
      </c>
      <c r="BI692" s="219">
        <f>IF(N692="nulová",J692,0)</f>
        <v>0</v>
      </c>
      <c r="BJ692" s="20" t="s">
        <v>80</v>
      </c>
      <c r="BK692" s="219">
        <f>ROUND(I692*H692,2)</f>
        <v>0</v>
      </c>
      <c r="BL692" s="20" t="s">
        <v>90</v>
      </c>
      <c r="BM692" s="218" t="s">
        <v>1050</v>
      </c>
    </row>
    <row r="693" s="2" customFormat="1">
      <c r="A693" s="41"/>
      <c r="B693" s="42"/>
      <c r="C693" s="43"/>
      <c r="D693" s="220" t="s">
        <v>157</v>
      </c>
      <c r="E693" s="43"/>
      <c r="F693" s="221" t="s">
        <v>1051</v>
      </c>
      <c r="G693" s="43"/>
      <c r="H693" s="43"/>
      <c r="I693" s="222"/>
      <c r="J693" s="43"/>
      <c r="K693" s="43"/>
      <c r="L693" s="47"/>
      <c r="M693" s="223"/>
      <c r="N693" s="224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157</v>
      </c>
      <c r="AU693" s="20" t="s">
        <v>84</v>
      </c>
    </row>
    <row r="694" s="2" customFormat="1">
      <c r="A694" s="41"/>
      <c r="B694" s="42"/>
      <c r="C694" s="43"/>
      <c r="D694" s="225" t="s">
        <v>159</v>
      </c>
      <c r="E694" s="43"/>
      <c r="F694" s="226" t="s">
        <v>1052</v>
      </c>
      <c r="G694" s="43"/>
      <c r="H694" s="43"/>
      <c r="I694" s="222"/>
      <c r="J694" s="43"/>
      <c r="K694" s="43"/>
      <c r="L694" s="47"/>
      <c r="M694" s="223"/>
      <c r="N694" s="224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159</v>
      </c>
      <c r="AU694" s="20" t="s">
        <v>84</v>
      </c>
    </row>
    <row r="695" s="2" customFormat="1" ht="24.15" customHeight="1">
      <c r="A695" s="41"/>
      <c r="B695" s="42"/>
      <c r="C695" s="207" t="s">
        <v>1053</v>
      </c>
      <c r="D695" s="207" t="s">
        <v>151</v>
      </c>
      <c r="E695" s="208" t="s">
        <v>1054</v>
      </c>
      <c r="F695" s="209" t="s">
        <v>1055</v>
      </c>
      <c r="G695" s="210" t="s">
        <v>179</v>
      </c>
      <c r="H695" s="211">
        <v>21.524000000000001</v>
      </c>
      <c r="I695" s="212"/>
      <c r="J695" s="213">
        <f>ROUND(I695*H695,2)</f>
        <v>0</v>
      </c>
      <c r="K695" s="209" t="s">
        <v>155</v>
      </c>
      <c r="L695" s="47"/>
      <c r="M695" s="214" t="s">
        <v>19</v>
      </c>
      <c r="N695" s="215" t="s">
        <v>46</v>
      </c>
      <c r="O695" s="87"/>
      <c r="P695" s="216">
        <f>O695*H695</f>
        <v>0</v>
      </c>
      <c r="Q695" s="216">
        <v>0</v>
      </c>
      <c r="R695" s="216">
        <f>Q695*H695</f>
        <v>0</v>
      </c>
      <c r="S695" s="216">
        <v>0</v>
      </c>
      <c r="T695" s="217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8" t="s">
        <v>90</v>
      </c>
      <c r="AT695" s="218" t="s">
        <v>151</v>
      </c>
      <c r="AU695" s="218" t="s">
        <v>84</v>
      </c>
      <c r="AY695" s="20" t="s">
        <v>149</v>
      </c>
      <c r="BE695" s="219">
        <f>IF(N695="základní",J695,0)</f>
        <v>0</v>
      </c>
      <c r="BF695" s="219">
        <f>IF(N695="snížená",J695,0)</f>
        <v>0</v>
      </c>
      <c r="BG695" s="219">
        <f>IF(N695="zákl. přenesená",J695,0)</f>
        <v>0</v>
      </c>
      <c r="BH695" s="219">
        <f>IF(N695="sníž. přenesená",J695,0)</f>
        <v>0</v>
      </c>
      <c r="BI695" s="219">
        <f>IF(N695="nulová",J695,0)</f>
        <v>0</v>
      </c>
      <c r="BJ695" s="20" t="s">
        <v>80</v>
      </c>
      <c r="BK695" s="219">
        <f>ROUND(I695*H695,2)</f>
        <v>0</v>
      </c>
      <c r="BL695" s="20" t="s">
        <v>90</v>
      </c>
      <c r="BM695" s="218" t="s">
        <v>1056</v>
      </c>
    </row>
    <row r="696" s="2" customFormat="1">
      <c r="A696" s="41"/>
      <c r="B696" s="42"/>
      <c r="C696" s="43"/>
      <c r="D696" s="220" t="s">
        <v>157</v>
      </c>
      <c r="E696" s="43"/>
      <c r="F696" s="221" t="s">
        <v>1057</v>
      </c>
      <c r="G696" s="43"/>
      <c r="H696" s="43"/>
      <c r="I696" s="222"/>
      <c r="J696" s="43"/>
      <c r="K696" s="43"/>
      <c r="L696" s="47"/>
      <c r="M696" s="223"/>
      <c r="N696" s="22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157</v>
      </c>
      <c r="AU696" s="20" t="s">
        <v>84</v>
      </c>
    </row>
    <row r="697" s="2" customFormat="1">
      <c r="A697" s="41"/>
      <c r="B697" s="42"/>
      <c r="C697" s="43"/>
      <c r="D697" s="225" t="s">
        <v>159</v>
      </c>
      <c r="E697" s="43"/>
      <c r="F697" s="226" t="s">
        <v>1058</v>
      </c>
      <c r="G697" s="43"/>
      <c r="H697" s="43"/>
      <c r="I697" s="222"/>
      <c r="J697" s="43"/>
      <c r="K697" s="43"/>
      <c r="L697" s="47"/>
      <c r="M697" s="223"/>
      <c r="N697" s="224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159</v>
      </c>
      <c r="AU697" s="20" t="s">
        <v>84</v>
      </c>
    </row>
    <row r="698" s="2" customFormat="1" ht="24.15" customHeight="1">
      <c r="A698" s="41"/>
      <c r="B698" s="42"/>
      <c r="C698" s="207" t="s">
        <v>1059</v>
      </c>
      <c r="D698" s="207" t="s">
        <v>151</v>
      </c>
      <c r="E698" s="208" t="s">
        <v>1060</v>
      </c>
      <c r="F698" s="209" t="s">
        <v>1061</v>
      </c>
      <c r="G698" s="210" t="s">
        <v>179</v>
      </c>
      <c r="H698" s="211">
        <v>5.8799999999999999</v>
      </c>
      <c r="I698" s="212"/>
      <c r="J698" s="213">
        <f>ROUND(I698*H698,2)</f>
        <v>0</v>
      </c>
      <c r="K698" s="209" t="s">
        <v>155</v>
      </c>
      <c r="L698" s="47"/>
      <c r="M698" s="214" t="s">
        <v>19</v>
      </c>
      <c r="N698" s="215" t="s">
        <v>46</v>
      </c>
      <c r="O698" s="87"/>
      <c r="P698" s="216">
        <f>O698*H698</f>
        <v>0</v>
      </c>
      <c r="Q698" s="216">
        <v>0.038850000000000003</v>
      </c>
      <c r="R698" s="216">
        <f>Q698*H698</f>
        <v>0.228438</v>
      </c>
      <c r="S698" s="216">
        <v>0</v>
      </c>
      <c r="T698" s="217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18" t="s">
        <v>90</v>
      </c>
      <c r="AT698" s="218" t="s">
        <v>151</v>
      </c>
      <c r="AU698" s="218" t="s">
        <v>84</v>
      </c>
      <c r="AY698" s="20" t="s">
        <v>149</v>
      </c>
      <c r="BE698" s="219">
        <f>IF(N698="základní",J698,0)</f>
        <v>0</v>
      </c>
      <c r="BF698" s="219">
        <f>IF(N698="snížená",J698,0)</f>
        <v>0</v>
      </c>
      <c r="BG698" s="219">
        <f>IF(N698="zákl. přenesená",J698,0)</f>
        <v>0</v>
      </c>
      <c r="BH698" s="219">
        <f>IF(N698="sníž. přenesená",J698,0)</f>
        <v>0</v>
      </c>
      <c r="BI698" s="219">
        <f>IF(N698="nulová",J698,0)</f>
        <v>0</v>
      </c>
      <c r="BJ698" s="20" t="s">
        <v>80</v>
      </c>
      <c r="BK698" s="219">
        <f>ROUND(I698*H698,2)</f>
        <v>0</v>
      </c>
      <c r="BL698" s="20" t="s">
        <v>90</v>
      </c>
      <c r="BM698" s="218" t="s">
        <v>1062</v>
      </c>
    </row>
    <row r="699" s="2" customFormat="1">
      <c r="A699" s="41"/>
      <c r="B699" s="42"/>
      <c r="C699" s="43"/>
      <c r="D699" s="220" t="s">
        <v>157</v>
      </c>
      <c r="E699" s="43"/>
      <c r="F699" s="221" t="s">
        <v>1063</v>
      </c>
      <c r="G699" s="43"/>
      <c r="H699" s="43"/>
      <c r="I699" s="222"/>
      <c r="J699" s="43"/>
      <c r="K699" s="43"/>
      <c r="L699" s="47"/>
      <c r="M699" s="223"/>
      <c r="N699" s="224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157</v>
      </c>
      <c r="AU699" s="20" t="s">
        <v>84</v>
      </c>
    </row>
    <row r="700" s="2" customFormat="1">
      <c r="A700" s="41"/>
      <c r="B700" s="42"/>
      <c r="C700" s="43"/>
      <c r="D700" s="225" t="s">
        <v>159</v>
      </c>
      <c r="E700" s="43"/>
      <c r="F700" s="226" t="s">
        <v>1064</v>
      </c>
      <c r="G700" s="43"/>
      <c r="H700" s="43"/>
      <c r="I700" s="222"/>
      <c r="J700" s="43"/>
      <c r="K700" s="43"/>
      <c r="L700" s="47"/>
      <c r="M700" s="223"/>
      <c r="N700" s="224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159</v>
      </c>
      <c r="AU700" s="20" t="s">
        <v>84</v>
      </c>
    </row>
    <row r="701" s="13" customFormat="1">
      <c r="A701" s="13"/>
      <c r="B701" s="227"/>
      <c r="C701" s="228"/>
      <c r="D701" s="220" t="s">
        <v>183</v>
      </c>
      <c r="E701" s="229" t="s">
        <v>19</v>
      </c>
      <c r="F701" s="230" t="s">
        <v>1065</v>
      </c>
      <c r="G701" s="228"/>
      <c r="H701" s="229" t="s">
        <v>19</v>
      </c>
      <c r="I701" s="231"/>
      <c r="J701" s="228"/>
      <c r="K701" s="228"/>
      <c r="L701" s="232"/>
      <c r="M701" s="233"/>
      <c r="N701" s="234"/>
      <c r="O701" s="234"/>
      <c r="P701" s="234"/>
      <c r="Q701" s="234"/>
      <c r="R701" s="234"/>
      <c r="S701" s="234"/>
      <c r="T701" s="23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6" t="s">
        <v>183</v>
      </c>
      <c r="AU701" s="236" t="s">
        <v>84</v>
      </c>
      <c r="AV701" s="13" t="s">
        <v>80</v>
      </c>
      <c r="AW701" s="13" t="s">
        <v>36</v>
      </c>
      <c r="AX701" s="13" t="s">
        <v>75</v>
      </c>
      <c r="AY701" s="236" t="s">
        <v>149</v>
      </c>
    </row>
    <row r="702" s="14" customFormat="1">
      <c r="A702" s="14"/>
      <c r="B702" s="237"/>
      <c r="C702" s="238"/>
      <c r="D702" s="220" t="s">
        <v>183</v>
      </c>
      <c r="E702" s="239" t="s">
        <v>19</v>
      </c>
      <c r="F702" s="240" t="s">
        <v>1066</v>
      </c>
      <c r="G702" s="238"/>
      <c r="H702" s="241">
        <v>5.8799999999999999</v>
      </c>
      <c r="I702" s="242"/>
      <c r="J702" s="238"/>
      <c r="K702" s="238"/>
      <c r="L702" s="243"/>
      <c r="M702" s="244"/>
      <c r="N702" s="245"/>
      <c r="O702" s="245"/>
      <c r="P702" s="245"/>
      <c r="Q702" s="245"/>
      <c r="R702" s="245"/>
      <c r="S702" s="245"/>
      <c r="T702" s="24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7" t="s">
        <v>183</v>
      </c>
      <c r="AU702" s="247" t="s">
        <v>84</v>
      </c>
      <c r="AV702" s="14" t="s">
        <v>84</v>
      </c>
      <c r="AW702" s="14" t="s">
        <v>36</v>
      </c>
      <c r="AX702" s="14" t="s">
        <v>80</v>
      </c>
      <c r="AY702" s="247" t="s">
        <v>149</v>
      </c>
    </row>
    <row r="703" s="2" customFormat="1" ht="24.15" customHeight="1">
      <c r="A703" s="41"/>
      <c r="B703" s="42"/>
      <c r="C703" s="207" t="s">
        <v>1067</v>
      </c>
      <c r="D703" s="207" t="s">
        <v>151</v>
      </c>
      <c r="E703" s="208" t="s">
        <v>1068</v>
      </c>
      <c r="F703" s="209" t="s">
        <v>1069</v>
      </c>
      <c r="G703" s="210" t="s">
        <v>179</v>
      </c>
      <c r="H703" s="211">
        <v>5.04</v>
      </c>
      <c r="I703" s="212"/>
      <c r="J703" s="213">
        <f>ROUND(I703*H703,2)</f>
        <v>0</v>
      </c>
      <c r="K703" s="209" t="s">
        <v>155</v>
      </c>
      <c r="L703" s="47"/>
      <c r="M703" s="214" t="s">
        <v>19</v>
      </c>
      <c r="N703" s="215" t="s">
        <v>46</v>
      </c>
      <c r="O703" s="87"/>
      <c r="P703" s="216">
        <f>O703*H703</f>
        <v>0</v>
      </c>
      <c r="Q703" s="216">
        <v>0.10007000000000001</v>
      </c>
      <c r="R703" s="216">
        <f>Q703*H703</f>
        <v>0.50435280000000005</v>
      </c>
      <c r="S703" s="216">
        <v>0</v>
      </c>
      <c r="T703" s="217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18" t="s">
        <v>90</v>
      </c>
      <c r="AT703" s="218" t="s">
        <v>151</v>
      </c>
      <c r="AU703" s="218" t="s">
        <v>84</v>
      </c>
      <c r="AY703" s="20" t="s">
        <v>149</v>
      </c>
      <c r="BE703" s="219">
        <f>IF(N703="základní",J703,0)</f>
        <v>0</v>
      </c>
      <c r="BF703" s="219">
        <f>IF(N703="snížená",J703,0)</f>
        <v>0</v>
      </c>
      <c r="BG703" s="219">
        <f>IF(N703="zákl. přenesená",J703,0)</f>
        <v>0</v>
      </c>
      <c r="BH703" s="219">
        <f>IF(N703="sníž. přenesená",J703,0)</f>
        <v>0</v>
      </c>
      <c r="BI703" s="219">
        <f>IF(N703="nulová",J703,0)</f>
        <v>0</v>
      </c>
      <c r="BJ703" s="20" t="s">
        <v>80</v>
      </c>
      <c r="BK703" s="219">
        <f>ROUND(I703*H703,2)</f>
        <v>0</v>
      </c>
      <c r="BL703" s="20" t="s">
        <v>90</v>
      </c>
      <c r="BM703" s="218" t="s">
        <v>1070</v>
      </c>
    </row>
    <row r="704" s="2" customFormat="1">
      <c r="A704" s="41"/>
      <c r="B704" s="42"/>
      <c r="C704" s="43"/>
      <c r="D704" s="220" t="s">
        <v>157</v>
      </c>
      <c r="E704" s="43"/>
      <c r="F704" s="221" t="s">
        <v>1071</v>
      </c>
      <c r="G704" s="43"/>
      <c r="H704" s="43"/>
      <c r="I704" s="222"/>
      <c r="J704" s="43"/>
      <c r="K704" s="43"/>
      <c r="L704" s="47"/>
      <c r="M704" s="223"/>
      <c r="N704" s="224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157</v>
      </c>
      <c r="AU704" s="20" t="s">
        <v>84</v>
      </c>
    </row>
    <row r="705" s="2" customFormat="1">
      <c r="A705" s="41"/>
      <c r="B705" s="42"/>
      <c r="C705" s="43"/>
      <c r="D705" s="225" t="s">
        <v>159</v>
      </c>
      <c r="E705" s="43"/>
      <c r="F705" s="226" t="s">
        <v>1072</v>
      </c>
      <c r="G705" s="43"/>
      <c r="H705" s="43"/>
      <c r="I705" s="222"/>
      <c r="J705" s="43"/>
      <c r="K705" s="43"/>
      <c r="L705" s="47"/>
      <c r="M705" s="223"/>
      <c r="N705" s="224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159</v>
      </c>
      <c r="AU705" s="20" t="s">
        <v>84</v>
      </c>
    </row>
    <row r="706" s="13" customFormat="1">
      <c r="A706" s="13"/>
      <c r="B706" s="227"/>
      <c r="C706" s="228"/>
      <c r="D706" s="220" t="s">
        <v>183</v>
      </c>
      <c r="E706" s="229" t="s">
        <v>19</v>
      </c>
      <c r="F706" s="230" t="s">
        <v>1065</v>
      </c>
      <c r="G706" s="228"/>
      <c r="H706" s="229" t="s">
        <v>19</v>
      </c>
      <c r="I706" s="231"/>
      <c r="J706" s="228"/>
      <c r="K706" s="228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183</v>
      </c>
      <c r="AU706" s="236" t="s">
        <v>84</v>
      </c>
      <c r="AV706" s="13" t="s">
        <v>80</v>
      </c>
      <c r="AW706" s="13" t="s">
        <v>36</v>
      </c>
      <c r="AX706" s="13" t="s">
        <v>75</v>
      </c>
      <c r="AY706" s="236" t="s">
        <v>149</v>
      </c>
    </row>
    <row r="707" s="14" customFormat="1">
      <c r="A707" s="14"/>
      <c r="B707" s="237"/>
      <c r="C707" s="238"/>
      <c r="D707" s="220" t="s">
        <v>183</v>
      </c>
      <c r="E707" s="239" t="s">
        <v>19</v>
      </c>
      <c r="F707" s="240" t="s">
        <v>1073</v>
      </c>
      <c r="G707" s="238"/>
      <c r="H707" s="241">
        <v>5.04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183</v>
      </c>
      <c r="AU707" s="247" t="s">
        <v>84</v>
      </c>
      <c r="AV707" s="14" t="s">
        <v>84</v>
      </c>
      <c r="AW707" s="14" t="s">
        <v>36</v>
      </c>
      <c r="AX707" s="14" t="s">
        <v>80</v>
      </c>
      <c r="AY707" s="247" t="s">
        <v>149</v>
      </c>
    </row>
    <row r="708" s="2" customFormat="1" ht="24.15" customHeight="1">
      <c r="A708" s="41"/>
      <c r="B708" s="42"/>
      <c r="C708" s="207" t="s">
        <v>1074</v>
      </c>
      <c r="D708" s="207" t="s">
        <v>151</v>
      </c>
      <c r="E708" s="208" t="s">
        <v>1075</v>
      </c>
      <c r="F708" s="209" t="s">
        <v>1076</v>
      </c>
      <c r="G708" s="210" t="s">
        <v>179</v>
      </c>
      <c r="H708" s="211">
        <v>21.524000000000001</v>
      </c>
      <c r="I708" s="212"/>
      <c r="J708" s="213">
        <f>ROUND(I708*H708,2)</f>
        <v>0</v>
      </c>
      <c r="K708" s="209" t="s">
        <v>155</v>
      </c>
      <c r="L708" s="47"/>
      <c r="M708" s="214" t="s">
        <v>19</v>
      </c>
      <c r="N708" s="215" t="s">
        <v>46</v>
      </c>
      <c r="O708" s="87"/>
      <c r="P708" s="216">
        <f>O708*H708</f>
        <v>0</v>
      </c>
      <c r="Q708" s="216">
        <v>0.042200000000000001</v>
      </c>
      <c r="R708" s="216">
        <f>Q708*H708</f>
        <v>0.90831280000000003</v>
      </c>
      <c r="S708" s="216">
        <v>0</v>
      </c>
      <c r="T708" s="217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8" t="s">
        <v>90</v>
      </c>
      <c r="AT708" s="218" t="s">
        <v>151</v>
      </c>
      <c r="AU708" s="218" t="s">
        <v>84</v>
      </c>
      <c r="AY708" s="20" t="s">
        <v>149</v>
      </c>
      <c r="BE708" s="219">
        <f>IF(N708="základní",J708,0)</f>
        <v>0</v>
      </c>
      <c r="BF708" s="219">
        <f>IF(N708="snížená",J708,0)</f>
        <v>0</v>
      </c>
      <c r="BG708" s="219">
        <f>IF(N708="zákl. přenesená",J708,0)</f>
        <v>0</v>
      </c>
      <c r="BH708" s="219">
        <f>IF(N708="sníž. přenesená",J708,0)</f>
        <v>0</v>
      </c>
      <c r="BI708" s="219">
        <f>IF(N708="nulová",J708,0)</f>
        <v>0</v>
      </c>
      <c r="BJ708" s="20" t="s">
        <v>80</v>
      </c>
      <c r="BK708" s="219">
        <f>ROUND(I708*H708,2)</f>
        <v>0</v>
      </c>
      <c r="BL708" s="20" t="s">
        <v>90</v>
      </c>
      <c r="BM708" s="218" t="s">
        <v>1077</v>
      </c>
    </row>
    <row r="709" s="2" customFormat="1">
      <c r="A709" s="41"/>
      <c r="B709" s="42"/>
      <c r="C709" s="43"/>
      <c r="D709" s="220" t="s">
        <v>157</v>
      </c>
      <c r="E709" s="43"/>
      <c r="F709" s="221" t="s">
        <v>1078</v>
      </c>
      <c r="G709" s="43"/>
      <c r="H709" s="43"/>
      <c r="I709" s="222"/>
      <c r="J709" s="43"/>
      <c r="K709" s="43"/>
      <c r="L709" s="47"/>
      <c r="M709" s="223"/>
      <c r="N709" s="22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157</v>
      </c>
      <c r="AU709" s="20" t="s">
        <v>84</v>
      </c>
    </row>
    <row r="710" s="2" customFormat="1">
      <c r="A710" s="41"/>
      <c r="B710" s="42"/>
      <c r="C710" s="43"/>
      <c r="D710" s="225" t="s">
        <v>159</v>
      </c>
      <c r="E710" s="43"/>
      <c r="F710" s="226" t="s">
        <v>1079</v>
      </c>
      <c r="G710" s="43"/>
      <c r="H710" s="43"/>
      <c r="I710" s="222"/>
      <c r="J710" s="43"/>
      <c r="K710" s="43"/>
      <c r="L710" s="47"/>
      <c r="M710" s="223"/>
      <c r="N710" s="224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159</v>
      </c>
      <c r="AU710" s="20" t="s">
        <v>84</v>
      </c>
    </row>
    <row r="711" s="13" customFormat="1">
      <c r="A711" s="13"/>
      <c r="B711" s="227"/>
      <c r="C711" s="228"/>
      <c r="D711" s="220" t="s">
        <v>183</v>
      </c>
      <c r="E711" s="229" t="s">
        <v>19</v>
      </c>
      <c r="F711" s="230" t="s">
        <v>1080</v>
      </c>
      <c r="G711" s="228"/>
      <c r="H711" s="229" t="s">
        <v>19</v>
      </c>
      <c r="I711" s="231"/>
      <c r="J711" s="228"/>
      <c r="K711" s="228"/>
      <c r="L711" s="232"/>
      <c r="M711" s="233"/>
      <c r="N711" s="234"/>
      <c r="O711" s="234"/>
      <c r="P711" s="234"/>
      <c r="Q711" s="234"/>
      <c r="R711" s="234"/>
      <c r="S711" s="234"/>
      <c r="T711" s="23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6" t="s">
        <v>183</v>
      </c>
      <c r="AU711" s="236" t="s">
        <v>84</v>
      </c>
      <c r="AV711" s="13" t="s">
        <v>80</v>
      </c>
      <c r="AW711" s="13" t="s">
        <v>36</v>
      </c>
      <c r="AX711" s="13" t="s">
        <v>75</v>
      </c>
      <c r="AY711" s="236" t="s">
        <v>149</v>
      </c>
    </row>
    <row r="712" s="14" customFormat="1">
      <c r="A712" s="14"/>
      <c r="B712" s="237"/>
      <c r="C712" s="238"/>
      <c r="D712" s="220" t="s">
        <v>183</v>
      </c>
      <c r="E712" s="239" t="s">
        <v>19</v>
      </c>
      <c r="F712" s="240" t="s">
        <v>1081</v>
      </c>
      <c r="G712" s="238"/>
      <c r="H712" s="241">
        <v>16.34</v>
      </c>
      <c r="I712" s="242"/>
      <c r="J712" s="238"/>
      <c r="K712" s="238"/>
      <c r="L712" s="243"/>
      <c r="M712" s="244"/>
      <c r="N712" s="245"/>
      <c r="O712" s="245"/>
      <c r="P712" s="245"/>
      <c r="Q712" s="245"/>
      <c r="R712" s="245"/>
      <c r="S712" s="245"/>
      <c r="T712" s="24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7" t="s">
        <v>183</v>
      </c>
      <c r="AU712" s="247" t="s">
        <v>84</v>
      </c>
      <c r="AV712" s="14" t="s">
        <v>84</v>
      </c>
      <c r="AW712" s="14" t="s">
        <v>36</v>
      </c>
      <c r="AX712" s="14" t="s">
        <v>75</v>
      </c>
      <c r="AY712" s="247" t="s">
        <v>149</v>
      </c>
    </row>
    <row r="713" s="13" customFormat="1">
      <c r="A713" s="13"/>
      <c r="B713" s="227"/>
      <c r="C713" s="228"/>
      <c r="D713" s="220" t="s">
        <v>183</v>
      </c>
      <c r="E713" s="229" t="s">
        <v>19</v>
      </c>
      <c r="F713" s="230" t="s">
        <v>1082</v>
      </c>
      <c r="G713" s="228"/>
      <c r="H713" s="229" t="s">
        <v>19</v>
      </c>
      <c r="I713" s="231"/>
      <c r="J713" s="228"/>
      <c r="K713" s="228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183</v>
      </c>
      <c r="AU713" s="236" t="s">
        <v>84</v>
      </c>
      <c r="AV713" s="13" t="s">
        <v>80</v>
      </c>
      <c r="AW713" s="13" t="s">
        <v>36</v>
      </c>
      <c r="AX713" s="13" t="s">
        <v>75</v>
      </c>
      <c r="AY713" s="236" t="s">
        <v>149</v>
      </c>
    </row>
    <row r="714" s="14" customFormat="1">
      <c r="A714" s="14"/>
      <c r="B714" s="237"/>
      <c r="C714" s="238"/>
      <c r="D714" s="220" t="s">
        <v>183</v>
      </c>
      <c r="E714" s="239" t="s">
        <v>19</v>
      </c>
      <c r="F714" s="240" t="s">
        <v>1083</v>
      </c>
      <c r="G714" s="238"/>
      <c r="H714" s="241">
        <v>5.1840000000000002</v>
      </c>
      <c r="I714" s="242"/>
      <c r="J714" s="238"/>
      <c r="K714" s="238"/>
      <c r="L714" s="243"/>
      <c r="M714" s="244"/>
      <c r="N714" s="245"/>
      <c r="O714" s="245"/>
      <c r="P714" s="245"/>
      <c r="Q714" s="245"/>
      <c r="R714" s="245"/>
      <c r="S714" s="245"/>
      <c r="T714" s="24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7" t="s">
        <v>183</v>
      </c>
      <c r="AU714" s="247" t="s">
        <v>84</v>
      </c>
      <c r="AV714" s="14" t="s">
        <v>84</v>
      </c>
      <c r="AW714" s="14" t="s">
        <v>36</v>
      </c>
      <c r="AX714" s="14" t="s">
        <v>75</v>
      </c>
      <c r="AY714" s="247" t="s">
        <v>149</v>
      </c>
    </row>
    <row r="715" s="15" customFormat="1">
      <c r="A715" s="15"/>
      <c r="B715" s="248"/>
      <c r="C715" s="249"/>
      <c r="D715" s="220" t="s">
        <v>183</v>
      </c>
      <c r="E715" s="250" t="s">
        <v>19</v>
      </c>
      <c r="F715" s="251" t="s">
        <v>221</v>
      </c>
      <c r="G715" s="249"/>
      <c r="H715" s="252">
        <v>21.524000000000001</v>
      </c>
      <c r="I715" s="253"/>
      <c r="J715" s="249"/>
      <c r="K715" s="249"/>
      <c r="L715" s="254"/>
      <c r="M715" s="255"/>
      <c r="N715" s="256"/>
      <c r="O715" s="256"/>
      <c r="P715" s="256"/>
      <c r="Q715" s="256"/>
      <c r="R715" s="256"/>
      <c r="S715" s="256"/>
      <c r="T715" s="257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8" t="s">
        <v>183</v>
      </c>
      <c r="AU715" s="258" t="s">
        <v>84</v>
      </c>
      <c r="AV715" s="15" t="s">
        <v>90</v>
      </c>
      <c r="AW715" s="15" t="s">
        <v>36</v>
      </c>
      <c r="AX715" s="15" t="s">
        <v>80</v>
      </c>
      <c r="AY715" s="258" t="s">
        <v>149</v>
      </c>
    </row>
    <row r="716" s="2" customFormat="1" ht="21.75" customHeight="1">
      <c r="A716" s="41"/>
      <c r="B716" s="42"/>
      <c r="C716" s="207" t="s">
        <v>1084</v>
      </c>
      <c r="D716" s="207" t="s">
        <v>151</v>
      </c>
      <c r="E716" s="208" t="s">
        <v>1085</v>
      </c>
      <c r="F716" s="209" t="s">
        <v>1086</v>
      </c>
      <c r="G716" s="210" t="s">
        <v>179</v>
      </c>
      <c r="H716" s="211">
        <v>10.92</v>
      </c>
      <c r="I716" s="212"/>
      <c r="J716" s="213">
        <f>ROUND(I716*H716,2)</f>
        <v>0</v>
      </c>
      <c r="K716" s="209" t="s">
        <v>155</v>
      </c>
      <c r="L716" s="47"/>
      <c r="M716" s="214" t="s">
        <v>19</v>
      </c>
      <c r="N716" s="215" t="s">
        <v>46</v>
      </c>
      <c r="O716" s="87"/>
      <c r="P716" s="216">
        <f>O716*H716</f>
        <v>0</v>
      </c>
      <c r="Q716" s="216">
        <v>0.0039699999999999996</v>
      </c>
      <c r="R716" s="216">
        <f>Q716*H716</f>
        <v>0.043352399999999992</v>
      </c>
      <c r="S716" s="216">
        <v>0</v>
      </c>
      <c r="T716" s="217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18" t="s">
        <v>90</v>
      </c>
      <c r="AT716" s="218" t="s">
        <v>151</v>
      </c>
      <c r="AU716" s="218" t="s">
        <v>84</v>
      </c>
      <c r="AY716" s="20" t="s">
        <v>149</v>
      </c>
      <c r="BE716" s="219">
        <f>IF(N716="základní",J716,0)</f>
        <v>0</v>
      </c>
      <c r="BF716" s="219">
        <f>IF(N716="snížená",J716,0)</f>
        <v>0</v>
      </c>
      <c r="BG716" s="219">
        <f>IF(N716="zákl. přenesená",J716,0)</f>
        <v>0</v>
      </c>
      <c r="BH716" s="219">
        <f>IF(N716="sníž. přenesená",J716,0)</f>
        <v>0</v>
      </c>
      <c r="BI716" s="219">
        <f>IF(N716="nulová",J716,0)</f>
        <v>0</v>
      </c>
      <c r="BJ716" s="20" t="s">
        <v>80</v>
      </c>
      <c r="BK716" s="219">
        <f>ROUND(I716*H716,2)</f>
        <v>0</v>
      </c>
      <c r="BL716" s="20" t="s">
        <v>90</v>
      </c>
      <c r="BM716" s="218" t="s">
        <v>1087</v>
      </c>
    </row>
    <row r="717" s="2" customFormat="1">
      <c r="A717" s="41"/>
      <c r="B717" s="42"/>
      <c r="C717" s="43"/>
      <c r="D717" s="220" t="s">
        <v>157</v>
      </c>
      <c r="E717" s="43"/>
      <c r="F717" s="221" t="s">
        <v>1088</v>
      </c>
      <c r="G717" s="43"/>
      <c r="H717" s="43"/>
      <c r="I717" s="222"/>
      <c r="J717" s="43"/>
      <c r="K717" s="43"/>
      <c r="L717" s="47"/>
      <c r="M717" s="223"/>
      <c r="N717" s="224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157</v>
      </c>
      <c r="AU717" s="20" t="s">
        <v>84</v>
      </c>
    </row>
    <row r="718" s="2" customFormat="1">
      <c r="A718" s="41"/>
      <c r="B718" s="42"/>
      <c r="C718" s="43"/>
      <c r="D718" s="225" t="s">
        <v>159</v>
      </c>
      <c r="E718" s="43"/>
      <c r="F718" s="226" t="s">
        <v>1089</v>
      </c>
      <c r="G718" s="43"/>
      <c r="H718" s="43"/>
      <c r="I718" s="222"/>
      <c r="J718" s="43"/>
      <c r="K718" s="43"/>
      <c r="L718" s="47"/>
      <c r="M718" s="223"/>
      <c r="N718" s="224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159</v>
      </c>
      <c r="AU718" s="20" t="s">
        <v>84</v>
      </c>
    </row>
    <row r="719" s="2" customFormat="1" ht="24.15" customHeight="1">
      <c r="A719" s="41"/>
      <c r="B719" s="42"/>
      <c r="C719" s="207" t="s">
        <v>1090</v>
      </c>
      <c r="D719" s="207" t="s">
        <v>151</v>
      </c>
      <c r="E719" s="208" t="s">
        <v>1091</v>
      </c>
      <c r="F719" s="209" t="s">
        <v>1092</v>
      </c>
      <c r="G719" s="210" t="s">
        <v>179</v>
      </c>
      <c r="H719" s="211">
        <v>21.524000000000001</v>
      </c>
      <c r="I719" s="212"/>
      <c r="J719" s="213">
        <f>ROUND(I719*H719,2)</f>
        <v>0</v>
      </c>
      <c r="K719" s="209" t="s">
        <v>155</v>
      </c>
      <c r="L719" s="47"/>
      <c r="M719" s="214" t="s">
        <v>19</v>
      </c>
      <c r="N719" s="215" t="s">
        <v>46</v>
      </c>
      <c r="O719" s="87"/>
      <c r="P719" s="216">
        <f>O719*H719</f>
        <v>0</v>
      </c>
      <c r="Q719" s="216">
        <v>0.0042700000000000004</v>
      </c>
      <c r="R719" s="216">
        <f>Q719*H719</f>
        <v>0.091907480000000014</v>
      </c>
      <c r="S719" s="216">
        <v>0</v>
      </c>
      <c r="T719" s="217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18" t="s">
        <v>90</v>
      </c>
      <c r="AT719" s="218" t="s">
        <v>151</v>
      </c>
      <c r="AU719" s="218" t="s">
        <v>84</v>
      </c>
      <c r="AY719" s="20" t="s">
        <v>149</v>
      </c>
      <c r="BE719" s="219">
        <f>IF(N719="základní",J719,0)</f>
        <v>0</v>
      </c>
      <c r="BF719" s="219">
        <f>IF(N719="snížená",J719,0)</f>
        <v>0</v>
      </c>
      <c r="BG719" s="219">
        <f>IF(N719="zákl. přenesená",J719,0)</f>
        <v>0</v>
      </c>
      <c r="BH719" s="219">
        <f>IF(N719="sníž. přenesená",J719,0)</f>
        <v>0</v>
      </c>
      <c r="BI719" s="219">
        <f>IF(N719="nulová",J719,0)</f>
        <v>0</v>
      </c>
      <c r="BJ719" s="20" t="s">
        <v>80</v>
      </c>
      <c r="BK719" s="219">
        <f>ROUND(I719*H719,2)</f>
        <v>0</v>
      </c>
      <c r="BL719" s="20" t="s">
        <v>90</v>
      </c>
      <c r="BM719" s="218" t="s">
        <v>1093</v>
      </c>
    </row>
    <row r="720" s="2" customFormat="1">
      <c r="A720" s="41"/>
      <c r="B720" s="42"/>
      <c r="C720" s="43"/>
      <c r="D720" s="220" t="s">
        <v>157</v>
      </c>
      <c r="E720" s="43"/>
      <c r="F720" s="221" t="s">
        <v>1094</v>
      </c>
      <c r="G720" s="43"/>
      <c r="H720" s="43"/>
      <c r="I720" s="222"/>
      <c r="J720" s="43"/>
      <c r="K720" s="43"/>
      <c r="L720" s="47"/>
      <c r="M720" s="223"/>
      <c r="N720" s="224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157</v>
      </c>
      <c r="AU720" s="20" t="s">
        <v>84</v>
      </c>
    </row>
    <row r="721" s="2" customFormat="1">
      <c r="A721" s="41"/>
      <c r="B721" s="42"/>
      <c r="C721" s="43"/>
      <c r="D721" s="225" t="s">
        <v>159</v>
      </c>
      <c r="E721" s="43"/>
      <c r="F721" s="226" t="s">
        <v>1095</v>
      </c>
      <c r="G721" s="43"/>
      <c r="H721" s="43"/>
      <c r="I721" s="222"/>
      <c r="J721" s="43"/>
      <c r="K721" s="43"/>
      <c r="L721" s="47"/>
      <c r="M721" s="223"/>
      <c r="N721" s="224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159</v>
      </c>
      <c r="AU721" s="20" t="s">
        <v>84</v>
      </c>
    </row>
    <row r="722" s="2" customFormat="1" ht="24.15" customHeight="1">
      <c r="A722" s="41"/>
      <c r="B722" s="42"/>
      <c r="C722" s="207" t="s">
        <v>1096</v>
      </c>
      <c r="D722" s="207" t="s">
        <v>151</v>
      </c>
      <c r="E722" s="208" t="s">
        <v>1097</v>
      </c>
      <c r="F722" s="209" t="s">
        <v>1098</v>
      </c>
      <c r="G722" s="210" t="s">
        <v>179</v>
      </c>
      <c r="H722" s="211">
        <v>16.222000000000001</v>
      </c>
      <c r="I722" s="212"/>
      <c r="J722" s="213">
        <f>ROUND(I722*H722,2)</f>
        <v>0</v>
      </c>
      <c r="K722" s="209" t="s">
        <v>155</v>
      </c>
      <c r="L722" s="47"/>
      <c r="M722" s="214" t="s">
        <v>19</v>
      </c>
      <c r="N722" s="215" t="s">
        <v>46</v>
      </c>
      <c r="O722" s="87"/>
      <c r="P722" s="216">
        <f>O722*H722</f>
        <v>0</v>
      </c>
      <c r="Q722" s="216">
        <v>0.0015299999999999999</v>
      </c>
      <c r="R722" s="216">
        <f>Q722*H722</f>
        <v>0.02481966</v>
      </c>
      <c r="S722" s="216">
        <v>0</v>
      </c>
      <c r="T722" s="217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18" t="s">
        <v>90</v>
      </c>
      <c r="AT722" s="218" t="s">
        <v>151</v>
      </c>
      <c r="AU722" s="218" t="s">
        <v>84</v>
      </c>
      <c r="AY722" s="20" t="s">
        <v>149</v>
      </c>
      <c r="BE722" s="219">
        <f>IF(N722="základní",J722,0)</f>
        <v>0</v>
      </c>
      <c r="BF722" s="219">
        <f>IF(N722="snížená",J722,0)</f>
        <v>0</v>
      </c>
      <c r="BG722" s="219">
        <f>IF(N722="zákl. přenesená",J722,0)</f>
        <v>0</v>
      </c>
      <c r="BH722" s="219">
        <f>IF(N722="sníž. přenesená",J722,0)</f>
        <v>0</v>
      </c>
      <c r="BI722" s="219">
        <f>IF(N722="nulová",J722,0)</f>
        <v>0</v>
      </c>
      <c r="BJ722" s="20" t="s">
        <v>80</v>
      </c>
      <c r="BK722" s="219">
        <f>ROUND(I722*H722,2)</f>
        <v>0</v>
      </c>
      <c r="BL722" s="20" t="s">
        <v>90</v>
      </c>
      <c r="BM722" s="218" t="s">
        <v>1099</v>
      </c>
    </row>
    <row r="723" s="2" customFormat="1">
      <c r="A723" s="41"/>
      <c r="B723" s="42"/>
      <c r="C723" s="43"/>
      <c r="D723" s="220" t="s">
        <v>157</v>
      </c>
      <c r="E723" s="43"/>
      <c r="F723" s="221" t="s">
        <v>1100</v>
      </c>
      <c r="G723" s="43"/>
      <c r="H723" s="43"/>
      <c r="I723" s="222"/>
      <c r="J723" s="43"/>
      <c r="K723" s="43"/>
      <c r="L723" s="47"/>
      <c r="M723" s="223"/>
      <c r="N723" s="224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157</v>
      </c>
      <c r="AU723" s="20" t="s">
        <v>84</v>
      </c>
    </row>
    <row r="724" s="2" customFormat="1">
      <c r="A724" s="41"/>
      <c r="B724" s="42"/>
      <c r="C724" s="43"/>
      <c r="D724" s="225" t="s">
        <v>159</v>
      </c>
      <c r="E724" s="43"/>
      <c r="F724" s="226" t="s">
        <v>1101</v>
      </c>
      <c r="G724" s="43"/>
      <c r="H724" s="43"/>
      <c r="I724" s="222"/>
      <c r="J724" s="43"/>
      <c r="K724" s="43"/>
      <c r="L724" s="47"/>
      <c r="M724" s="223"/>
      <c r="N724" s="22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159</v>
      </c>
      <c r="AU724" s="20" t="s">
        <v>84</v>
      </c>
    </row>
    <row r="725" s="13" customFormat="1">
      <c r="A725" s="13"/>
      <c r="B725" s="227"/>
      <c r="C725" s="228"/>
      <c r="D725" s="220" t="s">
        <v>183</v>
      </c>
      <c r="E725" s="229" t="s">
        <v>19</v>
      </c>
      <c r="F725" s="230" t="s">
        <v>1102</v>
      </c>
      <c r="G725" s="228"/>
      <c r="H725" s="229" t="s">
        <v>19</v>
      </c>
      <c r="I725" s="231"/>
      <c r="J725" s="228"/>
      <c r="K725" s="228"/>
      <c r="L725" s="232"/>
      <c r="M725" s="233"/>
      <c r="N725" s="234"/>
      <c r="O725" s="234"/>
      <c r="P725" s="234"/>
      <c r="Q725" s="234"/>
      <c r="R725" s="234"/>
      <c r="S725" s="234"/>
      <c r="T725" s="23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6" t="s">
        <v>183</v>
      </c>
      <c r="AU725" s="236" t="s">
        <v>84</v>
      </c>
      <c r="AV725" s="13" t="s">
        <v>80</v>
      </c>
      <c r="AW725" s="13" t="s">
        <v>36</v>
      </c>
      <c r="AX725" s="13" t="s">
        <v>75</v>
      </c>
      <c r="AY725" s="236" t="s">
        <v>149</v>
      </c>
    </row>
    <row r="726" s="14" customFormat="1">
      <c r="A726" s="14"/>
      <c r="B726" s="237"/>
      <c r="C726" s="238"/>
      <c r="D726" s="220" t="s">
        <v>183</v>
      </c>
      <c r="E726" s="239" t="s">
        <v>19</v>
      </c>
      <c r="F726" s="240" t="s">
        <v>1103</v>
      </c>
      <c r="G726" s="238"/>
      <c r="H726" s="241">
        <v>16.222000000000001</v>
      </c>
      <c r="I726" s="242"/>
      <c r="J726" s="238"/>
      <c r="K726" s="238"/>
      <c r="L726" s="243"/>
      <c r="M726" s="244"/>
      <c r="N726" s="245"/>
      <c r="O726" s="245"/>
      <c r="P726" s="245"/>
      <c r="Q726" s="245"/>
      <c r="R726" s="245"/>
      <c r="S726" s="245"/>
      <c r="T726" s="24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7" t="s">
        <v>183</v>
      </c>
      <c r="AU726" s="247" t="s">
        <v>84</v>
      </c>
      <c r="AV726" s="14" t="s">
        <v>84</v>
      </c>
      <c r="AW726" s="14" t="s">
        <v>36</v>
      </c>
      <c r="AX726" s="14" t="s">
        <v>80</v>
      </c>
      <c r="AY726" s="247" t="s">
        <v>149</v>
      </c>
    </row>
    <row r="727" s="2" customFormat="1" ht="24.15" customHeight="1">
      <c r="A727" s="41"/>
      <c r="B727" s="42"/>
      <c r="C727" s="207" t="s">
        <v>1104</v>
      </c>
      <c r="D727" s="207" t="s">
        <v>151</v>
      </c>
      <c r="E727" s="208" t="s">
        <v>1105</v>
      </c>
      <c r="F727" s="209" t="s">
        <v>1106</v>
      </c>
      <c r="G727" s="210" t="s">
        <v>179</v>
      </c>
      <c r="H727" s="211">
        <v>32.444000000000003</v>
      </c>
      <c r="I727" s="212"/>
      <c r="J727" s="213">
        <f>ROUND(I727*H727,2)</f>
        <v>0</v>
      </c>
      <c r="K727" s="209" t="s">
        <v>155</v>
      </c>
      <c r="L727" s="47"/>
      <c r="M727" s="214" t="s">
        <v>19</v>
      </c>
      <c r="N727" s="215" t="s">
        <v>46</v>
      </c>
      <c r="O727" s="87"/>
      <c r="P727" s="216">
        <f>O727*H727</f>
        <v>0</v>
      </c>
      <c r="Q727" s="216">
        <v>0.0020999999999999999</v>
      </c>
      <c r="R727" s="216">
        <f>Q727*H727</f>
        <v>0.068132399999999996</v>
      </c>
      <c r="S727" s="216">
        <v>0</v>
      </c>
      <c r="T727" s="217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18" t="s">
        <v>90</v>
      </c>
      <c r="AT727" s="218" t="s">
        <v>151</v>
      </c>
      <c r="AU727" s="218" t="s">
        <v>84</v>
      </c>
      <c r="AY727" s="20" t="s">
        <v>149</v>
      </c>
      <c r="BE727" s="219">
        <f>IF(N727="základní",J727,0)</f>
        <v>0</v>
      </c>
      <c r="BF727" s="219">
        <f>IF(N727="snížená",J727,0)</f>
        <v>0</v>
      </c>
      <c r="BG727" s="219">
        <f>IF(N727="zákl. přenesená",J727,0)</f>
        <v>0</v>
      </c>
      <c r="BH727" s="219">
        <f>IF(N727="sníž. přenesená",J727,0)</f>
        <v>0</v>
      </c>
      <c r="BI727" s="219">
        <f>IF(N727="nulová",J727,0)</f>
        <v>0</v>
      </c>
      <c r="BJ727" s="20" t="s">
        <v>80</v>
      </c>
      <c r="BK727" s="219">
        <f>ROUND(I727*H727,2)</f>
        <v>0</v>
      </c>
      <c r="BL727" s="20" t="s">
        <v>90</v>
      </c>
      <c r="BM727" s="218" t="s">
        <v>1107</v>
      </c>
    </row>
    <row r="728" s="2" customFormat="1">
      <c r="A728" s="41"/>
      <c r="B728" s="42"/>
      <c r="C728" s="43"/>
      <c r="D728" s="220" t="s">
        <v>157</v>
      </c>
      <c r="E728" s="43"/>
      <c r="F728" s="221" t="s">
        <v>1108</v>
      </c>
      <c r="G728" s="43"/>
      <c r="H728" s="43"/>
      <c r="I728" s="222"/>
      <c r="J728" s="43"/>
      <c r="K728" s="43"/>
      <c r="L728" s="47"/>
      <c r="M728" s="223"/>
      <c r="N728" s="224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157</v>
      </c>
      <c r="AU728" s="20" t="s">
        <v>84</v>
      </c>
    </row>
    <row r="729" s="2" customFormat="1">
      <c r="A729" s="41"/>
      <c r="B729" s="42"/>
      <c r="C729" s="43"/>
      <c r="D729" s="225" t="s">
        <v>159</v>
      </c>
      <c r="E729" s="43"/>
      <c r="F729" s="226" t="s">
        <v>1109</v>
      </c>
      <c r="G729" s="43"/>
      <c r="H729" s="43"/>
      <c r="I729" s="222"/>
      <c r="J729" s="43"/>
      <c r="K729" s="43"/>
      <c r="L729" s="47"/>
      <c r="M729" s="223"/>
      <c r="N729" s="22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159</v>
      </c>
      <c r="AU729" s="20" t="s">
        <v>84</v>
      </c>
    </row>
    <row r="730" s="14" customFormat="1">
      <c r="A730" s="14"/>
      <c r="B730" s="237"/>
      <c r="C730" s="238"/>
      <c r="D730" s="220" t="s">
        <v>183</v>
      </c>
      <c r="E730" s="239" t="s">
        <v>19</v>
      </c>
      <c r="F730" s="240" t="s">
        <v>1110</v>
      </c>
      <c r="G730" s="238"/>
      <c r="H730" s="241">
        <v>32.444000000000003</v>
      </c>
      <c r="I730" s="242"/>
      <c r="J730" s="238"/>
      <c r="K730" s="238"/>
      <c r="L730" s="243"/>
      <c r="M730" s="244"/>
      <c r="N730" s="245"/>
      <c r="O730" s="245"/>
      <c r="P730" s="245"/>
      <c r="Q730" s="245"/>
      <c r="R730" s="245"/>
      <c r="S730" s="245"/>
      <c r="T730" s="24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7" t="s">
        <v>183</v>
      </c>
      <c r="AU730" s="247" t="s">
        <v>84</v>
      </c>
      <c r="AV730" s="14" t="s">
        <v>84</v>
      </c>
      <c r="AW730" s="14" t="s">
        <v>36</v>
      </c>
      <c r="AX730" s="14" t="s">
        <v>80</v>
      </c>
      <c r="AY730" s="247" t="s">
        <v>149</v>
      </c>
    </row>
    <row r="731" s="2" customFormat="1" ht="33" customHeight="1">
      <c r="A731" s="41"/>
      <c r="B731" s="42"/>
      <c r="C731" s="207" t="s">
        <v>1111</v>
      </c>
      <c r="D731" s="207" t="s">
        <v>151</v>
      </c>
      <c r="E731" s="208" t="s">
        <v>1112</v>
      </c>
      <c r="F731" s="209" t="s">
        <v>1113</v>
      </c>
      <c r="G731" s="210" t="s">
        <v>595</v>
      </c>
      <c r="H731" s="211">
        <v>30</v>
      </c>
      <c r="I731" s="212"/>
      <c r="J731" s="213">
        <f>ROUND(I731*H731,2)</f>
        <v>0</v>
      </c>
      <c r="K731" s="209" t="s">
        <v>155</v>
      </c>
      <c r="L731" s="47"/>
      <c r="M731" s="214" t="s">
        <v>19</v>
      </c>
      <c r="N731" s="215" t="s">
        <v>46</v>
      </c>
      <c r="O731" s="87"/>
      <c r="P731" s="216">
        <f>O731*H731</f>
        <v>0</v>
      </c>
      <c r="Q731" s="216">
        <v>0.00038999999999999999</v>
      </c>
      <c r="R731" s="216">
        <f>Q731*H731</f>
        <v>0.0117</v>
      </c>
      <c r="S731" s="216">
        <v>0</v>
      </c>
      <c r="T731" s="217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8" t="s">
        <v>90</v>
      </c>
      <c r="AT731" s="218" t="s">
        <v>151</v>
      </c>
      <c r="AU731" s="218" t="s">
        <v>84</v>
      </c>
      <c r="AY731" s="20" t="s">
        <v>149</v>
      </c>
      <c r="BE731" s="219">
        <f>IF(N731="základní",J731,0)</f>
        <v>0</v>
      </c>
      <c r="BF731" s="219">
        <f>IF(N731="snížená",J731,0)</f>
        <v>0</v>
      </c>
      <c r="BG731" s="219">
        <f>IF(N731="zákl. přenesená",J731,0)</f>
        <v>0</v>
      </c>
      <c r="BH731" s="219">
        <f>IF(N731="sníž. přenesená",J731,0)</f>
        <v>0</v>
      </c>
      <c r="BI731" s="219">
        <f>IF(N731="nulová",J731,0)</f>
        <v>0</v>
      </c>
      <c r="BJ731" s="20" t="s">
        <v>80</v>
      </c>
      <c r="BK731" s="219">
        <f>ROUND(I731*H731,2)</f>
        <v>0</v>
      </c>
      <c r="BL731" s="20" t="s">
        <v>90</v>
      </c>
      <c r="BM731" s="218" t="s">
        <v>1114</v>
      </c>
    </row>
    <row r="732" s="2" customFormat="1">
      <c r="A732" s="41"/>
      <c r="B732" s="42"/>
      <c r="C732" s="43"/>
      <c r="D732" s="220" t="s">
        <v>157</v>
      </c>
      <c r="E732" s="43"/>
      <c r="F732" s="221" t="s">
        <v>1115</v>
      </c>
      <c r="G732" s="43"/>
      <c r="H732" s="43"/>
      <c r="I732" s="222"/>
      <c r="J732" s="43"/>
      <c r="K732" s="43"/>
      <c r="L732" s="47"/>
      <c r="M732" s="223"/>
      <c r="N732" s="224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157</v>
      </c>
      <c r="AU732" s="20" t="s">
        <v>84</v>
      </c>
    </row>
    <row r="733" s="2" customFormat="1">
      <c r="A733" s="41"/>
      <c r="B733" s="42"/>
      <c r="C733" s="43"/>
      <c r="D733" s="225" t="s">
        <v>159</v>
      </c>
      <c r="E733" s="43"/>
      <c r="F733" s="226" t="s">
        <v>1116</v>
      </c>
      <c r="G733" s="43"/>
      <c r="H733" s="43"/>
      <c r="I733" s="222"/>
      <c r="J733" s="43"/>
      <c r="K733" s="43"/>
      <c r="L733" s="47"/>
      <c r="M733" s="223"/>
      <c r="N733" s="224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159</v>
      </c>
      <c r="AU733" s="20" t="s">
        <v>84</v>
      </c>
    </row>
    <row r="734" s="13" customFormat="1">
      <c r="A734" s="13"/>
      <c r="B734" s="227"/>
      <c r="C734" s="228"/>
      <c r="D734" s="220" t="s">
        <v>183</v>
      </c>
      <c r="E734" s="229" t="s">
        <v>19</v>
      </c>
      <c r="F734" s="230" t="s">
        <v>1117</v>
      </c>
      <c r="G734" s="228"/>
      <c r="H734" s="229" t="s">
        <v>19</v>
      </c>
      <c r="I734" s="231"/>
      <c r="J734" s="228"/>
      <c r="K734" s="228"/>
      <c r="L734" s="232"/>
      <c r="M734" s="233"/>
      <c r="N734" s="234"/>
      <c r="O734" s="234"/>
      <c r="P734" s="234"/>
      <c r="Q734" s="234"/>
      <c r="R734" s="234"/>
      <c r="S734" s="234"/>
      <c r="T734" s="235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6" t="s">
        <v>183</v>
      </c>
      <c r="AU734" s="236" t="s">
        <v>84</v>
      </c>
      <c r="AV734" s="13" t="s">
        <v>80</v>
      </c>
      <c r="AW734" s="13" t="s">
        <v>36</v>
      </c>
      <c r="AX734" s="13" t="s">
        <v>75</v>
      </c>
      <c r="AY734" s="236" t="s">
        <v>149</v>
      </c>
    </row>
    <row r="735" s="14" customFormat="1">
      <c r="A735" s="14"/>
      <c r="B735" s="237"/>
      <c r="C735" s="238"/>
      <c r="D735" s="220" t="s">
        <v>183</v>
      </c>
      <c r="E735" s="239" t="s">
        <v>19</v>
      </c>
      <c r="F735" s="240" t="s">
        <v>352</v>
      </c>
      <c r="G735" s="238"/>
      <c r="H735" s="241">
        <v>30</v>
      </c>
      <c r="I735" s="242"/>
      <c r="J735" s="238"/>
      <c r="K735" s="238"/>
      <c r="L735" s="243"/>
      <c r="M735" s="244"/>
      <c r="N735" s="245"/>
      <c r="O735" s="245"/>
      <c r="P735" s="245"/>
      <c r="Q735" s="245"/>
      <c r="R735" s="245"/>
      <c r="S735" s="245"/>
      <c r="T735" s="24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7" t="s">
        <v>183</v>
      </c>
      <c r="AU735" s="247" t="s">
        <v>84</v>
      </c>
      <c r="AV735" s="14" t="s">
        <v>84</v>
      </c>
      <c r="AW735" s="14" t="s">
        <v>36</v>
      </c>
      <c r="AX735" s="14" t="s">
        <v>80</v>
      </c>
      <c r="AY735" s="247" t="s">
        <v>149</v>
      </c>
    </row>
    <row r="736" s="2" customFormat="1" ht="24.15" customHeight="1">
      <c r="A736" s="41"/>
      <c r="B736" s="42"/>
      <c r="C736" s="270" t="s">
        <v>1118</v>
      </c>
      <c r="D736" s="270" t="s">
        <v>395</v>
      </c>
      <c r="E736" s="271" t="s">
        <v>1119</v>
      </c>
      <c r="F736" s="272" t="s">
        <v>1120</v>
      </c>
      <c r="G736" s="273" t="s">
        <v>347</v>
      </c>
      <c r="H736" s="274">
        <v>0.019</v>
      </c>
      <c r="I736" s="275"/>
      <c r="J736" s="276">
        <f>ROUND(I736*H736,2)</f>
        <v>0</v>
      </c>
      <c r="K736" s="272" t="s">
        <v>155</v>
      </c>
      <c r="L736" s="277"/>
      <c r="M736" s="278" t="s">
        <v>19</v>
      </c>
      <c r="N736" s="279" t="s">
        <v>46</v>
      </c>
      <c r="O736" s="87"/>
      <c r="P736" s="216">
        <f>O736*H736</f>
        <v>0</v>
      </c>
      <c r="Q736" s="216">
        <v>1</v>
      </c>
      <c r="R736" s="216">
        <f>Q736*H736</f>
        <v>0.019</v>
      </c>
      <c r="S736" s="216">
        <v>0</v>
      </c>
      <c r="T736" s="217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18" t="s">
        <v>198</v>
      </c>
      <c r="AT736" s="218" t="s">
        <v>395</v>
      </c>
      <c r="AU736" s="218" t="s">
        <v>84</v>
      </c>
      <c r="AY736" s="20" t="s">
        <v>149</v>
      </c>
      <c r="BE736" s="219">
        <f>IF(N736="základní",J736,0)</f>
        <v>0</v>
      </c>
      <c r="BF736" s="219">
        <f>IF(N736="snížená",J736,0)</f>
        <v>0</v>
      </c>
      <c r="BG736" s="219">
        <f>IF(N736="zákl. přenesená",J736,0)</f>
        <v>0</v>
      </c>
      <c r="BH736" s="219">
        <f>IF(N736="sníž. přenesená",J736,0)</f>
        <v>0</v>
      </c>
      <c r="BI736" s="219">
        <f>IF(N736="nulová",J736,0)</f>
        <v>0</v>
      </c>
      <c r="BJ736" s="20" t="s">
        <v>80</v>
      </c>
      <c r="BK736" s="219">
        <f>ROUND(I736*H736,2)</f>
        <v>0</v>
      </c>
      <c r="BL736" s="20" t="s">
        <v>90</v>
      </c>
      <c r="BM736" s="218" t="s">
        <v>1121</v>
      </c>
    </row>
    <row r="737" s="2" customFormat="1">
      <c r="A737" s="41"/>
      <c r="B737" s="42"/>
      <c r="C737" s="43"/>
      <c r="D737" s="220" t="s">
        <v>157</v>
      </c>
      <c r="E737" s="43"/>
      <c r="F737" s="221" t="s">
        <v>1120</v>
      </c>
      <c r="G737" s="43"/>
      <c r="H737" s="43"/>
      <c r="I737" s="222"/>
      <c r="J737" s="43"/>
      <c r="K737" s="43"/>
      <c r="L737" s="47"/>
      <c r="M737" s="223"/>
      <c r="N737" s="224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157</v>
      </c>
      <c r="AU737" s="20" t="s">
        <v>84</v>
      </c>
    </row>
    <row r="738" s="14" customFormat="1">
      <c r="A738" s="14"/>
      <c r="B738" s="237"/>
      <c r="C738" s="238"/>
      <c r="D738" s="220" t="s">
        <v>183</v>
      </c>
      <c r="E738" s="238"/>
      <c r="F738" s="240" t="s">
        <v>1122</v>
      </c>
      <c r="G738" s="238"/>
      <c r="H738" s="241">
        <v>0.019</v>
      </c>
      <c r="I738" s="242"/>
      <c r="J738" s="238"/>
      <c r="K738" s="238"/>
      <c r="L738" s="243"/>
      <c r="M738" s="244"/>
      <c r="N738" s="245"/>
      <c r="O738" s="245"/>
      <c r="P738" s="245"/>
      <c r="Q738" s="245"/>
      <c r="R738" s="245"/>
      <c r="S738" s="245"/>
      <c r="T738" s="24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7" t="s">
        <v>183</v>
      </c>
      <c r="AU738" s="247" t="s">
        <v>84</v>
      </c>
      <c r="AV738" s="14" t="s">
        <v>84</v>
      </c>
      <c r="AW738" s="14" t="s">
        <v>4</v>
      </c>
      <c r="AX738" s="14" t="s">
        <v>80</v>
      </c>
      <c r="AY738" s="247" t="s">
        <v>149</v>
      </c>
    </row>
    <row r="739" s="12" customFormat="1" ht="22.8" customHeight="1">
      <c r="A739" s="12"/>
      <c r="B739" s="191"/>
      <c r="C739" s="192"/>
      <c r="D739" s="193" t="s">
        <v>74</v>
      </c>
      <c r="E739" s="205" t="s">
        <v>1123</v>
      </c>
      <c r="F739" s="205" t="s">
        <v>1124</v>
      </c>
      <c r="G739" s="192"/>
      <c r="H739" s="192"/>
      <c r="I739" s="195"/>
      <c r="J739" s="206">
        <f>BK739</f>
        <v>0</v>
      </c>
      <c r="K739" s="192"/>
      <c r="L739" s="197"/>
      <c r="M739" s="198"/>
      <c r="N739" s="199"/>
      <c r="O739" s="199"/>
      <c r="P739" s="200">
        <f>SUM(P740:P766)</f>
        <v>0</v>
      </c>
      <c r="Q739" s="199"/>
      <c r="R739" s="200">
        <f>SUM(R740:R766)</f>
        <v>0</v>
      </c>
      <c r="S739" s="199"/>
      <c r="T739" s="201">
        <f>SUM(T740:T766)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02" t="s">
        <v>80</v>
      </c>
      <c r="AT739" s="203" t="s">
        <v>74</v>
      </c>
      <c r="AU739" s="203" t="s">
        <v>80</v>
      </c>
      <c r="AY739" s="202" t="s">
        <v>149</v>
      </c>
      <c r="BK739" s="204">
        <f>SUM(BK740:BK766)</f>
        <v>0</v>
      </c>
    </row>
    <row r="740" s="2" customFormat="1" ht="24.15" customHeight="1">
      <c r="A740" s="41"/>
      <c r="B740" s="42"/>
      <c r="C740" s="207" t="s">
        <v>1125</v>
      </c>
      <c r="D740" s="207" t="s">
        <v>151</v>
      </c>
      <c r="E740" s="208" t="s">
        <v>1126</v>
      </c>
      <c r="F740" s="209" t="s">
        <v>1127</v>
      </c>
      <c r="G740" s="210" t="s">
        <v>347</v>
      </c>
      <c r="H740" s="211">
        <v>114.161</v>
      </c>
      <c r="I740" s="212"/>
      <c r="J740" s="213">
        <f>ROUND(I740*H740,2)</f>
        <v>0</v>
      </c>
      <c r="K740" s="209" t="s">
        <v>155</v>
      </c>
      <c r="L740" s="47"/>
      <c r="M740" s="214" t="s">
        <v>19</v>
      </c>
      <c r="N740" s="215" t="s">
        <v>46</v>
      </c>
      <c r="O740" s="87"/>
      <c r="P740" s="216">
        <f>O740*H740</f>
        <v>0</v>
      </c>
      <c r="Q740" s="216">
        <v>0</v>
      </c>
      <c r="R740" s="216">
        <f>Q740*H740</f>
        <v>0</v>
      </c>
      <c r="S740" s="216">
        <v>0</v>
      </c>
      <c r="T740" s="21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8" t="s">
        <v>90</v>
      </c>
      <c r="AT740" s="218" t="s">
        <v>151</v>
      </c>
      <c r="AU740" s="218" t="s">
        <v>84</v>
      </c>
      <c r="AY740" s="20" t="s">
        <v>149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20" t="s">
        <v>80</v>
      </c>
      <c r="BK740" s="219">
        <f>ROUND(I740*H740,2)</f>
        <v>0</v>
      </c>
      <c r="BL740" s="20" t="s">
        <v>90</v>
      </c>
      <c r="BM740" s="218" t="s">
        <v>1128</v>
      </c>
    </row>
    <row r="741" s="2" customFormat="1">
      <c r="A741" s="41"/>
      <c r="B741" s="42"/>
      <c r="C741" s="43"/>
      <c r="D741" s="220" t="s">
        <v>157</v>
      </c>
      <c r="E741" s="43"/>
      <c r="F741" s="221" t="s">
        <v>1129</v>
      </c>
      <c r="G741" s="43"/>
      <c r="H741" s="43"/>
      <c r="I741" s="222"/>
      <c r="J741" s="43"/>
      <c r="K741" s="43"/>
      <c r="L741" s="47"/>
      <c r="M741" s="223"/>
      <c r="N741" s="224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157</v>
      </c>
      <c r="AU741" s="20" t="s">
        <v>84</v>
      </c>
    </row>
    <row r="742" s="2" customFormat="1">
      <c r="A742" s="41"/>
      <c r="B742" s="42"/>
      <c r="C742" s="43"/>
      <c r="D742" s="225" t="s">
        <v>159</v>
      </c>
      <c r="E742" s="43"/>
      <c r="F742" s="226" t="s">
        <v>1130</v>
      </c>
      <c r="G742" s="43"/>
      <c r="H742" s="43"/>
      <c r="I742" s="222"/>
      <c r="J742" s="43"/>
      <c r="K742" s="43"/>
      <c r="L742" s="47"/>
      <c r="M742" s="223"/>
      <c r="N742" s="224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159</v>
      </c>
      <c r="AU742" s="20" t="s">
        <v>84</v>
      </c>
    </row>
    <row r="743" s="2" customFormat="1" ht="33" customHeight="1">
      <c r="A743" s="41"/>
      <c r="B743" s="42"/>
      <c r="C743" s="207" t="s">
        <v>1131</v>
      </c>
      <c r="D743" s="207" t="s">
        <v>151</v>
      </c>
      <c r="E743" s="208" t="s">
        <v>1132</v>
      </c>
      <c r="F743" s="209" t="s">
        <v>1133</v>
      </c>
      <c r="G743" s="210" t="s">
        <v>347</v>
      </c>
      <c r="H743" s="211">
        <v>114.161</v>
      </c>
      <c r="I743" s="212"/>
      <c r="J743" s="213">
        <f>ROUND(I743*H743,2)</f>
        <v>0</v>
      </c>
      <c r="K743" s="209" t="s">
        <v>155</v>
      </c>
      <c r="L743" s="47"/>
      <c r="M743" s="214" t="s">
        <v>19</v>
      </c>
      <c r="N743" s="215" t="s">
        <v>46</v>
      </c>
      <c r="O743" s="87"/>
      <c r="P743" s="216">
        <f>O743*H743</f>
        <v>0</v>
      </c>
      <c r="Q743" s="216">
        <v>0</v>
      </c>
      <c r="R743" s="216">
        <f>Q743*H743</f>
        <v>0</v>
      </c>
      <c r="S743" s="216">
        <v>0</v>
      </c>
      <c r="T743" s="217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18" t="s">
        <v>90</v>
      </c>
      <c r="AT743" s="218" t="s">
        <v>151</v>
      </c>
      <c r="AU743" s="218" t="s">
        <v>84</v>
      </c>
      <c r="AY743" s="20" t="s">
        <v>149</v>
      </c>
      <c r="BE743" s="219">
        <f>IF(N743="základní",J743,0)</f>
        <v>0</v>
      </c>
      <c r="BF743" s="219">
        <f>IF(N743="snížená",J743,0)</f>
        <v>0</v>
      </c>
      <c r="BG743" s="219">
        <f>IF(N743="zákl. přenesená",J743,0)</f>
        <v>0</v>
      </c>
      <c r="BH743" s="219">
        <f>IF(N743="sníž. přenesená",J743,0)</f>
        <v>0</v>
      </c>
      <c r="BI743" s="219">
        <f>IF(N743="nulová",J743,0)</f>
        <v>0</v>
      </c>
      <c r="BJ743" s="20" t="s">
        <v>80</v>
      </c>
      <c r="BK743" s="219">
        <f>ROUND(I743*H743,2)</f>
        <v>0</v>
      </c>
      <c r="BL743" s="20" t="s">
        <v>90</v>
      </c>
      <c r="BM743" s="218" t="s">
        <v>1134</v>
      </c>
    </row>
    <row r="744" s="2" customFormat="1">
      <c r="A744" s="41"/>
      <c r="B744" s="42"/>
      <c r="C744" s="43"/>
      <c r="D744" s="220" t="s">
        <v>157</v>
      </c>
      <c r="E744" s="43"/>
      <c r="F744" s="221" t="s">
        <v>1135</v>
      </c>
      <c r="G744" s="43"/>
      <c r="H744" s="43"/>
      <c r="I744" s="222"/>
      <c r="J744" s="43"/>
      <c r="K744" s="43"/>
      <c r="L744" s="47"/>
      <c r="M744" s="223"/>
      <c r="N744" s="22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157</v>
      </c>
      <c r="AU744" s="20" t="s">
        <v>84</v>
      </c>
    </row>
    <row r="745" s="2" customFormat="1">
      <c r="A745" s="41"/>
      <c r="B745" s="42"/>
      <c r="C745" s="43"/>
      <c r="D745" s="225" t="s">
        <v>159</v>
      </c>
      <c r="E745" s="43"/>
      <c r="F745" s="226" t="s">
        <v>1136</v>
      </c>
      <c r="G745" s="43"/>
      <c r="H745" s="43"/>
      <c r="I745" s="222"/>
      <c r="J745" s="43"/>
      <c r="K745" s="43"/>
      <c r="L745" s="47"/>
      <c r="M745" s="223"/>
      <c r="N745" s="224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159</v>
      </c>
      <c r="AU745" s="20" t="s">
        <v>84</v>
      </c>
    </row>
    <row r="746" s="2" customFormat="1" ht="24.15" customHeight="1">
      <c r="A746" s="41"/>
      <c r="B746" s="42"/>
      <c r="C746" s="207" t="s">
        <v>1137</v>
      </c>
      <c r="D746" s="207" t="s">
        <v>151</v>
      </c>
      <c r="E746" s="208" t="s">
        <v>1138</v>
      </c>
      <c r="F746" s="209" t="s">
        <v>1139</v>
      </c>
      <c r="G746" s="210" t="s">
        <v>347</v>
      </c>
      <c r="H746" s="211">
        <v>114.161</v>
      </c>
      <c r="I746" s="212"/>
      <c r="J746" s="213">
        <f>ROUND(I746*H746,2)</f>
        <v>0</v>
      </c>
      <c r="K746" s="209" t="s">
        <v>155</v>
      </c>
      <c r="L746" s="47"/>
      <c r="M746" s="214" t="s">
        <v>19</v>
      </c>
      <c r="N746" s="215" t="s">
        <v>46</v>
      </c>
      <c r="O746" s="87"/>
      <c r="P746" s="216">
        <f>O746*H746</f>
        <v>0</v>
      </c>
      <c r="Q746" s="216">
        <v>0</v>
      </c>
      <c r="R746" s="216">
        <f>Q746*H746</f>
        <v>0</v>
      </c>
      <c r="S746" s="216">
        <v>0</v>
      </c>
      <c r="T746" s="217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18" t="s">
        <v>90</v>
      </c>
      <c r="AT746" s="218" t="s">
        <v>151</v>
      </c>
      <c r="AU746" s="218" t="s">
        <v>84</v>
      </c>
      <c r="AY746" s="20" t="s">
        <v>149</v>
      </c>
      <c r="BE746" s="219">
        <f>IF(N746="základní",J746,0)</f>
        <v>0</v>
      </c>
      <c r="BF746" s="219">
        <f>IF(N746="snížená",J746,0)</f>
        <v>0</v>
      </c>
      <c r="BG746" s="219">
        <f>IF(N746="zákl. přenesená",J746,0)</f>
        <v>0</v>
      </c>
      <c r="BH746" s="219">
        <f>IF(N746="sníž. přenesená",J746,0)</f>
        <v>0</v>
      </c>
      <c r="BI746" s="219">
        <f>IF(N746="nulová",J746,0)</f>
        <v>0</v>
      </c>
      <c r="BJ746" s="20" t="s">
        <v>80</v>
      </c>
      <c r="BK746" s="219">
        <f>ROUND(I746*H746,2)</f>
        <v>0</v>
      </c>
      <c r="BL746" s="20" t="s">
        <v>90</v>
      </c>
      <c r="BM746" s="218" t="s">
        <v>1140</v>
      </c>
    </row>
    <row r="747" s="2" customFormat="1">
      <c r="A747" s="41"/>
      <c r="B747" s="42"/>
      <c r="C747" s="43"/>
      <c r="D747" s="220" t="s">
        <v>157</v>
      </c>
      <c r="E747" s="43"/>
      <c r="F747" s="221" t="s">
        <v>1141</v>
      </c>
      <c r="G747" s="43"/>
      <c r="H747" s="43"/>
      <c r="I747" s="222"/>
      <c r="J747" s="43"/>
      <c r="K747" s="43"/>
      <c r="L747" s="47"/>
      <c r="M747" s="223"/>
      <c r="N747" s="224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157</v>
      </c>
      <c r="AU747" s="20" t="s">
        <v>84</v>
      </c>
    </row>
    <row r="748" s="2" customFormat="1">
      <c r="A748" s="41"/>
      <c r="B748" s="42"/>
      <c r="C748" s="43"/>
      <c r="D748" s="225" t="s">
        <v>159</v>
      </c>
      <c r="E748" s="43"/>
      <c r="F748" s="226" t="s">
        <v>1142</v>
      </c>
      <c r="G748" s="43"/>
      <c r="H748" s="43"/>
      <c r="I748" s="222"/>
      <c r="J748" s="43"/>
      <c r="K748" s="43"/>
      <c r="L748" s="47"/>
      <c r="M748" s="223"/>
      <c r="N748" s="22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159</v>
      </c>
      <c r="AU748" s="20" t="s">
        <v>84</v>
      </c>
    </row>
    <row r="749" s="2" customFormat="1" ht="24.15" customHeight="1">
      <c r="A749" s="41"/>
      <c r="B749" s="42"/>
      <c r="C749" s="207" t="s">
        <v>1143</v>
      </c>
      <c r="D749" s="207" t="s">
        <v>151</v>
      </c>
      <c r="E749" s="208" t="s">
        <v>1144</v>
      </c>
      <c r="F749" s="209" t="s">
        <v>1145</v>
      </c>
      <c r="G749" s="210" t="s">
        <v>347</v>
      </c>
      <c r="H749" s="211">
        <v>2739.864</v>
      </c>
      <c r="I749" s="212"/>
      <c r="J749" s="213">
        <f>ROUND(I749*H749,2)</f>
        <v>0</v>
      </c>
      <c r="K749" s="209" t="s">
        <v>155</v>
      </c>
      <c r="L749" s="47"/>
      <c r="M749" s="214" t="s">
        <v>19</v>
      </c>
      <c r="N749" s="215" t="s">
        <v>46</v>
      </c>
      <c r="O749" s="87"/>
      <c r="P749" s="216">
        <f>O749*H749</f>
        <v>0</v>
      </c>
      <c r="Q749" s="216">
        <v>0</v>
      </c>
      <c r="R749" s="216">
        <f>Q749*H749</f>
        <v>0</v>
      </c>
      <c r="S749" s="216">
        <v>0</v>
      </c>
      <c r="T749" s="217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18" t="s">
        <v>90</v>
      </c>
      <c r="AT749" s="218" t="s">
        <v>151</v>
      </c>
      <c r="AU749" s="218" t="s">
        <v>84</v>
      </c>
      <c r="AY749" s="20" t="s">
        <v>149</v>
      </c>
      <c r="BE749" s="219">
        <f>IF(N749="základní",J749,0)</f>
        <v>0</v>
      </c>
      <c r="BF749" s="219">
        <f>IF(N749="snížená",J749,0)</f>
        <v>0</v>
      </c>
      <c r="BG749" s="219">
        <f>IF(N749="zákl. přenesená",J749,0)</f>
        <v>0</v>
      </c>
      <c r="BH749" s="219">
        <f>IF(N749="sníž. přenesená",J749,0)</f>
        <v>0</v>
      </c>
      <c r="BI749" s="219">
        <f>IF(N749="nulová",J749,0)</f>
        <v>0</v>
      </c>
      <c r="BJ749" s="20" t="s">
        <v>80</v>
      </c>
      <c r="BK749" s="219">
        <f>ROUND(I749*H749,2)</f>
        <v>0</v>
      </c>
      <c r="BL749" s="20" t="s">
        <v>90</v>
      </c>
      <c r="BM749" s="218" t="s">
        <v>1146</v>
      </c>
    </row>
    <row r="750" s="2" customFormat="1">
      <c r="A750" s="41"/>
      <c r="B750" s="42"/>
      <c r="C750" s="43"/>
      <c r="D750" s="220" t="s">
        <v>157</v>
      </c>
      <c r="E750" s="43"/>
      <c r="F750" s="221" t="s">
        <v>1147</v>
      </c>
      <c r="G750" s="43"/>
      <c r="H750" s="43"/>
      <c r="I750" s="222"/>
      <c r="J750" s="43"/>
      <c r="K750" s="43"/>
      <c r="L750" s="47"/>
      <c r="M750" s="223"/>
      <c r="N750" s="224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157</v>
      </c>
      <c r="AU750" s="20" t="s">
        <v>84</v>
      </c>
    </row>
    <row r="751" s="2" customFormat="1">
      <c r="A751" s="41"/>
      <c r="B751" s="42"/>
      <c r="C751" s="43"/>
      <c r="D751" s="225" t="s">
        <v>159</v>
      </c>
      <c r="E751" s="43"/>
      <c r="F751" s="226" t="s">
        <v>1148</v>
      </c>
      <c r="G751" s="43"/>
      <c r="H751" s="43"/>
      <c r="I751" s="222"/>
      <c r="J751" s="43"/>
      <c r="K751" s="43"/>
      <c r="L751" s="47"/>
      <c r="M751" s="223"/>
      <c r="N751" s="224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159</v>
      </c>
      <c r="AU751" s="20" t="s">
        <v>84</v>
      </c>
    </row>
    <row r="752" s="14" customFormat="1">
      <c r="A752" s="14"/>
      <c r="B752" s="237"/>
      <c r="C752" s="238"/>
      <c r="D752" s="220" t="s">
        <v>183</v>
      </c>
      <c r="E752" s="238"/>
      <c r="F752" s="240" t="s">
        <v>1149</v>
      </c>
      <c r="G752" s="238"/>
      <c r="H752" s="241">
        <v>2739.864</v>
      </c>
      <c r="I752" s="242"/>
      <c r="J752" s="238"/>
      <c r="K752" s="238"/>
      <c r="L752" s="243"/>
      <c r="M752" s="244"/>
      <c r="N752" s="245"/>
      <c r="O752" s="245"/>
      <c r="P752" s="245"/>
      <c r="Q752" s="245"/>
      <c r="R752" s="245"/>
      <c r="S752" s="245"/>
      <c r="T752" s="24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7" t="s">
        <v>183</v>
      </c>
      <c r="AU752" s="247" t="s">
        <v>84</v>
      </c>
      <c r="AV752" s="14" t="s">
        <v>84</v>
      </c>
      <c r="AW752" s="14" t="s">
        <v>4</v>
      </c>
      <c r="AX752" s="14" t="s">
        <v>80</v>
      </c>
      <c r="AY752" s="247" t="s">
        <v>149</v>
      </c>
    </row>
    <row r="753" s="2" customFormat="1" ht="33" customHeight="1">
      <c r="A753" s="41"/>
      <c r="B753" s="42"/>
      <c r="C753" s="207" t="s">
        <v>1150</v>
      </c>
      <c r="D753" s="207" t="s">
        <v>151</v>
      </c>
      <c r="E753" s="208" t="s">
        <v>1151</v>
      </c>
      <c r="F753" s="209" t="s">
        <v>1152</v>
      </c>
      <c r="G753" s="210" t="s">
        <v>347</v>
      </c>
      <c r="H753" s="211">
        <v>114.14700000000001</v>
      </c>
      <c r="I753" s="212"/>
      <c r="J753" s="213">
        <f>ROUND(I753*H753,2)</f>
        <v>0</v>
      </c>
      <c r="K753" s="209" t="s">
        <v>155</v>
      </c>
      <c r="L753" s="47"/>
      <c r="M753" s="214" t="s">
        <v>19</v>
      </c>
      <c r="N753" s="215" t="s">
        <v>46</v>
      </c>
      <c r="O753" s="87"/>
      <c r="P753" s="216">
        <f>O753*H753</f>
        <v>0</v>
      </c>
      <c r="Q753" s="216">
        <v>0</v>
      </c>
      <c r="R753" s="216">
        <f>Q753*H753</f>
        <v>0</v>
      </c>
      <c r="S753" s="216">
        <v>0</v>
      </c>
      <c r="T753" s="217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18" t="s">
        <v>90</v>
      </c>
      <c r="AT753" s="218" t="s">
        <v>151</v>
      </c>
      <c r="AU753" s="218" t="s">
        <v>84</v>
      </c>
      <c r="AY753" s="20" t="s">
        <v>149</v>
      </c>
      <c r="BE753" s="219">
        <f>IF(N753="základní",J753,0)</f>
        <v>0</v>
      </c>
      <c r="BF753" s="219">
        <f>IF(N753="snížená",J753,0)</f>
        <v>0</v>
      </c>
      <c r="BG753" s="219">
        <f>IF(N753="zákl. přenesená",J753,0)</f>
        <v>0</v>
      </c>
      <c r="BH753" s="219">
        <f>IF(N753="sníž. přenesená",J753,0)</f>
        <v>0</v>
      </c>
      <c r="BI753" s="219">
        <f>IF(N753="nulová",J753,0)</f>
        <v>0</v>
      </c>
      <c r="BJ753" s="20" t="s">
        <v>80</v>
      </c>
      <c r="BK753" s="219">
        <f>ROUND(I753*H753,2)</f>
        <v>0</v>
      </c>
      <c r="BL753" s="20" t="s">
        <v>90</v>
      </c>
      <c r="BM753" s="218" t="s">
        <v>1153</v>
      </c>
    </row>
    <row r="754" s="2" customFormat="1">
      <c r="A754" s="41"/>
      <c r="B754" s="42"/>
      <c r="C754" s="43"/>
      <c r="D754" s="220" t="s">
        <v>157</v>
      </c>
      <c r="E754" s="43"/>
      <c r="F754" s="221" t="s">
        <v>1154</v>
      </c>
      <c r="G754" s="43"/>
      <c r="H754" s="43"/>
      <c r="I754" s="222"/>
      <c r="J754" s="43"/>
      <c r="K754" s="43"/>
      <c r="L754" s="47"/>
      <c r="M754" s="223"/>
      <c r="N754" s="224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157</v>
      </c>
      <c r="AU754" s="20" t="s">
        <v>84</v>
      </c>
    </row>
    <row r="755" s="2" customFormat="1">
      <c r="A755" s="41"/>
      <c r="B755" s="42"/>
      <c r="C755" s="43"/>
      <c r="D755" s="225" t="s">
        <v>159</v>
      </c>
      <c r="E755" s="43"/>
      <c r="F755" s="226" t="s">
        <v>1155</v>
      </c>
      <c r="G755" s="43"/>
      <c r="H755" s="43"/>
      <c r="I755" s="222"/>
      <c r="J755" s="43"/>
      <c r="K755" s="43"/>
      <c r="L755" s="47"/>
      <c r="M755" s="223"/>
      <c r="N755" s="22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159</v>
      </c>
      <c r="AU755" s="20" t="s">
        <v>84</v>
      </c>
    </row>
    <row r="756" s="14" customFormat="1">
      <c r="A756" s="14"/>
      <c r="B756" s="237"/>
      <c r="C756" s="238"/>
      <c r="D756" s="220" t="s">
        <v>183</v>
      </c>
      <c r="E756" s="239" t="s">
        <v>19</v>
      </c>
      <c r="F756" s="240" t="s">
        <v>1156</v>
      </c>
      <c r="G756" s="238"/>
      <c r="H756" s="241">
        <v>114.161</v>
      </c>
      <c r="I756" s="242"/>
      <c r="J756" s="238"/>
      <c r="K756" s="238"/>
      <c r="L756" s="243"/>
      <c r="M756" s="244"/>
      <c r="N756" s="245"/>
      <c r="O756" s="245"/>
      <c r="P756" s="245"/>
      <c r="Q756" s="245"/>
      <c r="R756" s="245"/>
      <c r="S756" s="245"/>
      <c r="T756" s="24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7" t="s">
        <v>183</v>
      </c>
      <c r="AU756" s="247" t="s">
        <v>84</v>
      </c>
      <c r="AV756" s="14" t="s">
        <v>84</v>
      </c>
      <c r="AW756" s="14" t="s">
        <v>36</v>
      </c>
      <c r="AX756" s="14" t="s">
        <v>75</v>
      </c>
      <c r="AY756" s="247" t="s">
        <v>149</v>
      </c>
    </row>
    <row r="757" s="14" customFormat="1">
      <c r="A757" s="14"/>
      <c r="B757" s="237"/>
      <c r="C757" s="238"/>
      <c r="D757" s="220" t="s">
        <v>183</v>
      </c>
      <c r="E757" s="239" t="s">
        <v>19</v>
      </c>
      <c r="F757" s="240" t="s">
        <v>1157</v>
      </c>
      <c r="G757" s="238"/>
      <c r="H757" s="241">
        <v>-0.014</v>
      </c>
      <c r="I757" s="242"/>
      <c r="J757" s="238"/>
      <c r="K757" s="238"/>
      <c r="L757" s="243"/>
      <c r="M757" s="244"/>
      <c r="N757" s="245"/>
      <c r="O757" s="245"/>
      <c r="P757" s="245"/>
      <c r="Q757" s="245"/>
      <c r="R757" s="245"/>
      <c r="S757" s="245"/>
      <c r="T757" s="24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7" t="s">
        <v>183</v>
      </c>
      <c r="AU757" s="247" t="s">
        <v>84</v>
      </c>
      <c r="AV757" s="14" t="s">
        <v>84</v>
      </c>
      <c r="AW757" s="14" t="s">
        <v>36</v>
      </c>
      <c r="AX757" s="14" t="s">
        <v>75</v>
      </c>
      <c r="AY757" s="247" t="s">
        <v>149</v>
      </c>
    </row>
    <row r="758" s="15" customFormat="1">
      <c r="A758" s="15"/>
      <c r="B758" s="248"/>
      <c r="C758" s="249"/>
      <c r="D758" s="220" t="s">
        <v>183</v>
      </c>
      <c r="E758" s="250" t="s">
        <v>19</v>
      </c>
      <c r="F758" s="251" t="s">
        <v>221</v>
      </c>
      <c r="G758" s="249"/>
      <c r="H758" s="252">
        <v>114.14700000000001</v>
      </c>
      <c r="I758" s="253"/>
      <c r="J758" s="249"/>
      <c r="K758" s="249"/>
      <c r="L758" s="254"/>
      <c r="M758" s="255"/>
      <c r="N758" s="256"/>
      <c r="O758" s="256"/>
      <c r="P758" s="256"/>
      <c r="Q758" s="256"/>
      <c r="R758" s="256"/>
      <c r="S758" s="256"/>
      <c r="T758" s="257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58" t="s">
        <v>183</v>
      </c>
      <c r="AU758" s="258" t="s">
        <v>84</v>
      </c>
      <c r="AV758" s="15" t="s">
        <v>90</v>
      </c>
      <c r="AW758" s="15" t="s">
        <v>36</v>
      </c>
      <c r="AX758" s="15" t="s">
        <v>80</v>
      </c>
      <c r="AY758" s="258" t="s">
        <v>149</v>
      </c>
    </row>
    <row r="759" s="2" customFormat="1" ht="33" customHeight="1">
      <c r="A759" s="41"/>
      <c r="B759" s="42"/>
      <c r="C759" s="207" t="s">
        <v>1158</v>
      </c>
      <c r="D759" s="207" t="s">
        <v>151</v>
      </c>
      <c r="E759" s="208" t="s">
        <v>1159</v>
      </c>
      <c r="F759" s="209" t="s">
        <v>1160</v>
      </c>
      <c r="G759" s="210" t="s">
        <v>347</v>
      </c>
      <c r="H759" s="211">
        <v>5</v>
      </c>
      <c r="I759" s="212"/>
      <c r="J759" s="213">
        <f>ROUND(I759*H759,2)</f>
        <v>0</v>
      </c>
      <c r="K759" s="209" t="s">
        <v>155</v>
      </c>
      <c r="L759" s="47"/>
      <c r="M759" s="214" t="s">
        <v>19</v>
      </c>
      <c r="N759" s="215" t="s">
        <v>46</v>
      </c>
      <c r="O759" s="87"/>
      <c r="P759" s="216">
        <f>O759*H759</f>
        <v>0</v>
      </c>
      <c r="Q759" s="216">
        <v>0</v>
      </c>
      <c r="R759" s="216">
        <f>Q759*H759</f>
        <v>0</v>
      </c>
      <c r="S759" s="216">
        <v>0</v>
      </c>
      <c r="T759" s="217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18" t="s">
        <v>90</v>
      </c>
      <c r="AT759" s="218" t="s">
        <v>151</v>
      </c>
      <c r="AU759" s="218" t="s">
        <v>84</v>
      </c>
      <c r="AY759" s="20" t="s">
        <v>149</v>
      </c>
      <c r="BE759" s="219">
        <f>IF(N759="základní",J759,0)</f>
        <v>0</v>
      </c>
      <c r="BF759" s="219">
        <f>IF(N759="snížená",J759,0)</f>
        <v>0</v>
      </c>
      <c r="BG759" s="219">
        <f>IF(N759="zákl. přenesená",J759,0)</f>
        <v>0</v>
      </c>
      <c r="BH759" s="219">
        <f>IF(N759="sníž. přenesená",J759,0)</f>
        <v>0</v>
      </c>
      <c r="BI759" s="219">
        <f>IF(N759="nulová",J759,0)</f>
        <v>0</v>
      </c>
      <c r="BJ759" s="20" t="s">
        <v>80</v>
      </c>
      <c r="BK759" s="219">
        <f>ROUND(I759*H759,2)</f>
        <v>0</v>
      </c>
      <c r="BL759" s="20" t="s">
        <v>90</v>
      </c>
      <c r="BM759" s="218" t="s">
        <v>1161</v>
      </c>
    </row>
    <row r="760" s="2" customFormat="1">
      <c r="A760" s="41"/>
      <c r="B760" s="42"/>
      <c r="C760" s="43"/>
      <c r="D760" s="220" t="s">
        <v>157</v>
      </c>
      <c r="E760" s="43"/>
      <c r="F760" s="221" t="s">
        <v>1162</v>
      </c>
      <c r="G760" s="43"/>
      <c r="H760" s="43"/>
      <c r="I760" s="222"/>
      <c r="J760" s="43"/>
      <c r="K760" s="43"/>
      <c r="L760" s="47"/>
      <c r="M760" s="223"/>
      <c r="N760" s="22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157</v>
      </c>
      <c r="AU760" s="20" t="s">
        <v>84</v>
      </c>
    </row>
    <row r="761" s="2" customFormat="1">
      <c r="A761" s="41"/>
      <c r="B761" s="42"/>
      <c r="C761" s="43"/>
      <c r="D761" s="225" t="s">
        <v>159</v>
      </c>
      <c r="E761" s="43"/>
      <c r="F761" s="226" t="s">
        <v>1163</v>
      </c>
      <c r="G761" s="43"/>
      <c r="H761" s="43"/>
      <c r="I761" s="222"/>
      <c r="J761" s="43"/>
      <c r="K761" s="43"/>
      <c r="L761" s="47"/>
      <c r="M761" s="223"/>
      <c r="N761" s="22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159</v>
      </c>
      <c r="AU761" s="20" t="s">
        <v>84</v>
      </c>
    </row>
    <row r="762" s="13" customFormat="1">
      <c r="A762" s="13"/>
      <c r="B762" s="227"/>
      <c r="C762" s="228"/>
      <c r="D762" s="220" t="s">
        <v>183</v>
      </c>
      <c r="E762" s="229" t="s">
        <v>19</v>
      </c>
      <c r="F762" s="230" t="s">
        <v>1164</v>
      </c>
      <c r="G762" s="228"/>
      <c r="H762" s="229" t="s">
        <v>19</v>
      </c>
      <c r="I762" s="231"/>
      <c r="J762" s="228"/>
      <c r="K762" s="228"/>
      <c r="L762" s="232"/>
      <c r="M762" s="233"/>
      <c r="N762" s="234"/>
      <c r="O762" s="234"/>
      <c r="P762" s="234"/>
      <c r="Q762" s="234"/>
      <c r="R762" s="234"/>
      <c r="S762" s="234"/>
      <c r="T762" s="23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6" t="s">
        <v>183</v>
      </c>
      <c r="AU762" s="236" t="s">
        <v>84</v>
      </c>
      <c r="AV762" s="13" t="s">
        <v>80</v>
      </c>
      <c r="AW762" s="13" t="s">
        <v>36</v>
      </c>
      <c r="AX762" s="13" t="s">
        <v>75</v>
      </c>
      <c r="AY762" s="236" t="s">
        <v>149</v>
      </c>
    </row>
    <row r="763" s="14" customFormat="1">
      <c r="A763" s="14"/>
      <c r="B763" s="237"/>
      <c r="C763" s="238"/>
      <c r="D763" s="220" t="s">
        <v>183</v>
      </c>
      <c r="E763" s="239" t="s">
        <v>19</v>
      </c>
      <c r="F763" s="240" t="s">
        <v>1165</v>
      </c>
      <c r="G763" s="238"/>
      <c r="H763" s="241">
        <v>5</v>
      </c>
      <c r="I763" s="242"/>
      <c r="J763" s="238"/>
      <c r="K763" s="238"/>
      <c r="L763" s="243"/>
      <c r="M763" s="244"/>
      <c r="N763" s="245"/>
      <c r="O763" s="245"/>
      <c r="P763" s="245"/>
      <c r="Q763" s="245"/>
      <c r="R763" s="245"/>
      <c r="S763" s="245"/>
      <c r="T763" s="24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7" t="s">
        <v>183</v>
      </c>
      <c r="AU763" s="247" t="s">
        <v>84</v>
      </c>
      <c r="AV763" s="14" t="s">
        <v>84</v>
      </c>
      <c r="AW763" s="14" t="s">
        <v>36</v>
      </c>
      <c r="AX763" s="14" t="s">
        <v>80</v>
      </c>
      <c r="AY763" s="247" t="s">
        <v>149</v>
      </c>
    </row>
    <row r="764" s="2" customFormat="1" ht="33" customHeight="1">
      <c r="A764" s="41"/>
      <c r="B764" s="42"/>
      <c r="C764" s="207" t="s">
        <v>1166</v>
      </c>
      <c r="D764" s="207" t="s">
        <v>151</v>
      </c>
      <c r="E764" s="208" t="s">
        <v>1167</v>
      </c>
      <c r="F764" s="209" t="s">
        <v>1168</v>
      </c>
      <c r="G764" s="210" t="s">
        <v>347</v>
      </c>
      <c r="H764" s="211">
        <v>0.014</v>
      </c>
      <c r="I764" s="212"/>
      <c r="J764" s="213">
        <f>ROUND(I764*H764,2)</f>
        <v>0</v>
      </c>
      <c r="K764" s="209" t="s">
        <v>155</v>
      </c>
      <c r="L764" s="47"/>
      <c r="M764" s="214" t="s">
        <v>19</v>
      </c>
      <c r="N764" s="215" t="s">
        <v>46</v>
      </c>
      <c r="O764" s="87"/>
      <c r="P764" s="216">
        <f>O764*H764</f>
        <v>0</v>
      </c>
      <c r="Q764" s="216">
        <v>0</v>
      </c>
      <c r="R764" s="216">
        <f>Q764*H764</f>
        <v>0</v>
      </c>
      <c r="S764" s="216">
        <v>0</v>
      </c>
      <c r="T764" s="217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18" t="s">
        <v>90</v>
      </c>
      <c r="AT764" s="218" t="s">
        <v>151</v>
      </c>
      <c r="AU764" s="218" t="s">
        <v>84</v>
      </c>
      <c r="AY764" s="20" t="s">
        <v>149</v>
      </c>
      <c r="BE764" s="219">
        <f>IF(N764="základní",J764,0)</f>
        <v>0</v>
      </c>
      <c r="BF764" s="219">
        <f>IF(N764="snížená",J764,0)</f>
        <v>0</v>
      </c>
      <c r="BG764" s="219">
        <f>IF(N764="zákl. přenesená",J764,0)</f>
        <v>0</v>
      </c>
      <c r="BH764" s="219">
        <f>IF(N764="sníž. přenesená",J764,0)</f>
        <v>0</v>
      </c>
      <c r="BI764" s="219">
        <f>IF(N764="nulová",J764,0)</f>
        <v>0</v>
      </c>
      <c r="BJ764" s="20" t="s">
        <v>80</v>
      </c>
      <c r="BK764" s="219">
        <f>ROUND(I764*H764,2)</f>
        <v>0</v>
      </c>
      <c r="BL764" s="20" t="s">
        <v>90</v>
      </c>
      <c r="BM764" s="218" t="s">
        <v>1169</v>
      </c>
    </row>
    <row r="765" s="2" customFormat="1">
      <c r="A765" s="41"/>
      <c r="B765" s="42"/>
      <c r="C765" s="43"/>
      <c r="D765" s="220" t="s">
        <v>157</v>
      </c>
      <c r="E765" s="43"/>
      <c r="F765" s="221" t="s">
        <v>1170</v>
      </c>
      <c r="G765" s="43"/>
      <c r="H765" s="43"/>
      <c r="I765" s="222"/>
      <c r="J765" s="43"/>
      <c r="K765" s="43"/>
      <c r="L765" s="47"/>
      <c r="M765" s="223"/>
      <c r="N765" s="224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157</v>
      </c>
      <c r="AU765" s="20" t="s">
        <v>84</v>
      </c>
    </row>
    <row r="766" s="2" customFormat="1">
      <c r="A766" s="41"/>
      <c r="B766" s="42"/>
      <c r="C766" s="43"/>
      <c r="D766" s="225" t="s">
        <v>159</v>
      </c>
      <c r="E766" s="43"/>
      <c r="F766" s="226" t="s">
        <v>1171</v>
      </c>
      <c r="G766" s="43"/>
      <c r="H766" s="43"/>
      <c r="I766" s="222"/>
      <c r="J766" s="43"/>
      <c r="K766" s="43"/>
      <c r="L766" s="47"/>
      <c r="M766" s="223"/>
      <c r="N766" s="224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159</v>
      </c>
      <c r="AU766" s="20" t="s">
        <v>84</v>
      </c>
    </row>
    <row r="767" s="12" customFormat="1" ht="22.8" customHeight="1">
      <c r="A767" s="12"/>
      <c r="B767" s="191"/>
      <c r="C767" s="192"/>
      <c r="D767" s="193" t="s">
        <v>74</v>
      </c>
      <c r="E767" s="205" t="s">
        <v>1172</v>
      </c>
      <c r="F767" s="205" t="s">
        <v>1173</v>
      </c>
      <c r="G767" s="192"/>
      <c r="H767" s="192"/>
      <c r="I767" s="195"/>
      <c r="J767" s="206">
        <f>BK767</f>
        <v>0</v>
      </c>
      <c r="K767" s="192"/>
      <c r="L767" s="197"/>
      <c r="M767" s="198"/>
      <c r="N767" s="199"/>
      <c r="O767" s="199"/>
      <c r="P767" s="200">
        <f>SUM(P768:P770)</f>
        <v>0</v>
      </c>
      <c r="Q767" s="199"/>
      <c r="R767" s="200">
        <f>SUM(R768:R770)</f>
        <v>0</v>
      </c>
      <c r="S767" s="199"/>
      <c r="T767" s="201">
        <f>SUM(T768:T770)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02" t="s">
        <v>80</v>
      </c>
      <c r="AT767" s="203" t="s">
        <v>74</v>
      </c>
      <c r="AU767" s="203" t="s">
        <v>80</v>
      </c>
      <c r="AY767" s="202" t="s">
        <v>149</v>
      </c>
      <c r="BK767" s="204">
        <f>SUM(BK768:BK770)</f>
        <v>0</v>
      </c>
    </row>
    <row r="768" s="2" customFormat="1" ht="21.75" customHeight="1">
      <c r="A768" s="41"/>
      <c r="B768" s="42"/>
      <c r="C768" s="207" t="s">
        <v>1174</v>
      </c>
      <c r="D768" s="207" t="s">
        <v>151</v>
      </c>
      <c r="E768" s="208" t="s">
        <v>1175</v>
      </c>
      <c r="F768" s="209" t="s">
        <v>1176</v>
      </c>
      <c r="G768" s="210" t="s">
        <v>347</v>
      </c>
      <c r="H768" s="211">
        <v>319.67500000000001</v>
      </c>
      <c r="I768" s="212"/>
      <c r="J768" s="213">
        <f>ROUND(I768*H768,2)</f>
        <v>0</v>
      </c>
      <c r="K768" s="209" t="s">
        <v>155</v>
      </c>
      <c r="L768" s="47"/>
      <c r="M768" s="214" t="s">
        <v>19</v>
      </c>
      <c r="N768" s="215" t="s">
        <v>46</v>
      </c>
      <c r="O768" s="87"/>
      <c r="P768" s="216">
        <f>O768*H768</f>
        <v>0</v>
      </c>
      <c r="Q768" s="216">
        <v>0</v>
      </c>
      <c r="R768" s="216">
        <f>Q768*H768</f>
        <v>0</v>
      </c>
      <c r="S768" s="216">
        <v>0</v>
      </c>
      <c r="T768" s="217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18" t="s">
        <v>90</v>
      </c>
      <c r="AT768" s="218" t="s">
        <v>151</v>
      </c>
      <c r="AU768" s="218" t="s">
        <v>84</v>
      </c>
      <c r="AY768" s="20" t="s">
        <v>149</v>
      </c>
      <c r="BE768" s="219">
        <f>IF(N768="základní",J768,0)</f>
        <v>0</v>
      </c>
      <c r="BF768" s="219">
        <f>IF(N768="snížená",J768,0)</f>
        <v>0</v>
      </c>
      <c r="BG768" s="219">
        <f>IF(N768="zákl. přenesená",J768,0)</f>
        <v>0</v>
      </c>
      <c r="BH768" s="219">
        <f>IF(N768="sníž. přenesená",J768,0)</f>
        <v>0</v>
      </c>
      <c r="BI768" s="219">
        <f>IF(N768="nulová",J768,0)</f>
        <v>0</v>
      </c>
      <c r="BJ768" s="20" t="s">
        <v>80</v>
      </c>
      <c r="BK768" s="219">
        <f>ROUND(I768*H768,2)</f>
        <v>0</v>
      </c>
      <c r="BL768" s="20" t="s">
        <v>90</v>
      </c>
      <c r="BM768" s="218" t="s">
        <v>1177</v>
      </c>
    </row>
    <row r="769" s="2" customFormat="1">
      <c r="A769" s="41"/>
      <c r="B769" s="42"/>
      <c r="C769" s="43"/>
      <c r="D769" s="220" t="s">
        <v>157</v>
      </c>
      <c r="E769" s="43"/>
      <c r="F769" s="221" t="s">
        <v>1178</v>
      </c>
      <c r="G769" s="43"/>
      <c r="H769" s="43"/>
      <c r="I769" s="222"/>
      <c r="J769" s="43"/>
      <c r="K769" s="43"/>
      <c r="L769" s="47"/>
      <c r="M769" s="223"/>
      <c r="N769" s="22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157</v>
      </c>
      <c r="AU769" s="20" t="s">
        <v>84</v>
      </c>
    </row>
    <row r="770" s="2" customFormat="1">
      <c r="A770" s="41"/>
      <c r="B770" s="42"/>
      <c r="C770" s="43"/>
      <c r="D770" s="225" t="s">
        <v>159</v>
      </c>
      <c r="E770" s="43"/>
      <c r="F770" s="226" t="s">
        <v>1179</v>
      </c>
      <c r="G770" s="43"/>
      <c r="H770" s="43"/>
      <c r="I770" s="222"/>
      <c r="J770" s="43"/>
      <c r="K770" s="43"/>
      <c r="L770" s="47"/>
      <c r="M770" s="223"/>
      <c r="N770" s="224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159</v>
      </c>
      <c r="AU770" s="20" t="s">
        <v>84</v>
      </c>
    </row>
    <row r="771" s="12" customFormat="1" ht="25.92" customHeight="1">
      <c r="A771" s="12"/>
      <c r="B771" s="191"/>
      <c r="C771" s="192"/>
      <c r="D771" s="193" t="s">
        <v>74</v>
      </c>
      <c r="E771" s="194" t="s">
        <v>1180</v>
      </c>
      <c r="F771" s="194" t="s">
        <v>1181</v>
      </c>
      <c r="G771" s="192"/>
      <c r="H771" s="192"/>
      <c r="I771" s="195"/>
      <c r="J771" s="196">
        <f>BK771</f>
        <v>0</v>
      </c>
      <c r="K771" s="192"/>
      <c r="L771" s="197"/>
      <c r="M771" s="198"/>
      <c r="N771" s="199"/>
      <c r="O771" s="199"/>
      <c r="P771" s="200">
        <f>P772+P817+P902+P942+P997+P1029+P1085+P1095+P1132+P1202+P1242+P1283+P1420+P1487+P1492+P1527+P1571+P1605</f>
        <v>0</v>
      </c>
      <c r="Q771" s="199"/>
      <c r="R771" s="200">
        <f>R772+R817+R902+R942+R997+R1029+R1085+R1095+R1132+R1202+R1242+R1283+R1420+R1487+R1492+R1527+R1571+R1605</f>
        <v>26.273338929999998</v>
      </c>
      <c r="S771" s="199"/>
      <c r="T771" s="201">
        <f>T772+T817+T902+T942+T997+T1029+T1085+T1095+T1132+T1202+T1242+T1283+T1420+T1487+T1492+T1527+T1571+T1605</f>
        <v>25.633111810000003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02" t="s">
        <v>84</v>
      </c>
      <c r="AT771" s="203" t="s">
        <v>74</v>
      </c>
      <c r="AU771" s="203" t="s">
        <v>75</v>
      </c>
      <c r="AY771" s="202" t="s">
        <v>149</v>
      </c>
      <c r="BK771" s="204">
        <f>BK772+BK817+BK902+BK942+BK997+BK1029+BK1085+BK1095+BK1132+BK1202+BK1242+BK1283+BK1420+BK1487+BK1492+BK1527+BK1571+BK1605</f>
        <v>0</v>
      </c>
    </row>
    <row r="772" s="12" customFormat="1" ht="22.8" customHeight="1">
      <c r="A772" s="12"/>
      <c r="B772" s="191"/>
      <c r="C772" s="192"/>
      <c r="D772" s="193" t="s">
        <v>74</v>
      </c>
      <c r="E772" s="205" t="s">
        <v>1182</v>
      </c>
      <c r="F772" s="205" t="s">
        <v>1183</v>
      </c>
      <c r="G772" s="192"/>
      <c r="H772" s="192"/>
      <c r="I772" s="195"/>
      <c r="J772" s="206">
        <f>BK772</f>
        <v>0</v>
      </c>
      <c r="K772" s="192"/>
      <c r="L772" s="197"/>
      <c r="M772" s="198"/>
      <c r="N772" s="199"/>
      <c r="O772" s="199"/>
      <c r="P772" s="200">
        <f>SUM(P773:P816)</f>
        <v>0</v>
      </c>
      <c r="Q772" s="199"/>
      <c r="R772" s="200">
        <f>SUM(R773:R816)</f>
        <v>2.9699144</v>
      </c>
      <c r="S772" s="199"/>
      <c r="T772" s="201">
        <f>SUM(T773:T816)</f>
        <v>0.014400000000000001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02" t="s">
        <v>84</v>
      </c>
      <c r="AT772" s="203" t="s">
        <v>74</v>
      </c>
      <c r="AU772" s="203" t="s">
        <v>80</v>
      </c>
      <c r="AY772" s="202" t="s">
        <v>149</v>
      </c>
      <c r="BK772" s="204">
        <f>SUM(BK773:BK816)</f>
        <v>0</v>
      </c>
    </row>
    <row r="773" s="2" customFormat="1" ht="24.15" customHeight="1">
      <c r="A773" s="41"/>
      <c r="B773" s="42"/>
      <c r="C773" s="207" t="s">
        <v>1184</v>
      </c>
      <c r="D773" s="207" t="s">
        <v>151</v>
      </c>
      <c r="E773" s="208" t="s">
        <v>1185</v>
      </c>
      <c r="F773" s="209" t="s">
        <v>1186</v>
      </c>
      <c r="G773" s="210" t="s">
        <v>179</v>
      </c>
      <c r="H773" s="211">
        <v>189.47</v>
      </c>
      <c r="I773" s="212"/>
      <c r="J773" s="213">
        <f>ROUND(I773*H773,2)</f>
        <v>0</v>
      </c>
      <c r="K773" s="209" t="s">
        <v>155</v>
      </c>
      <c r="L773" s="47"/>
      <c r="M773" s="214" t="s">
        <v>19</v>
      </c>
      <c r="N773" s="215" t="s">
        <v>46</v>
      </c>
      <c r="O773" s="87"/>
      <c r="P773" s="216">
        <f>O773*H773</f>
        <v>0</v>
      </c>
      <c r="Q773" s="216">
        <v>0</v>
      </c>
      <c r="R773" s="216">
        <f>Q773*H773</f>
        <v>0</v>
      </c>
      <c r="S773" s="216">
        <v>0</v>
      </c>
      <c r="T773" s="217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18" t="s">
        <v>258</v>
      </c>
      <c r="AT773" s="218" t="s">
        <v>151</v>
      </c>
      <c r="AU773" s="218" t="s">
        <v>84</v>
      </c>
      <c r="AY773" s="20" t="s">
        <v>149</v>
      </c>
      <c r="BE773" s="219">
        <f>IF(N773="základní",J773,0)</f>
        <v>0</v>
      </c>
      <c r="BF773" s="219">
        <f>IF(N773="snížená",J773,0)</f>
        <v>0</v>
      </c>
      <c r="BG773" s="219">
        <f>IF(N773="zákl. přenesená",J773,0)</f>
        <v>0</v>
      </c>
      <c r="BH773" s="219">
        <f>IF(N773="sníž. přenesená",J773,0)</f>
        <v>0</v>
      </c>
      <c r="BI773" s="219">
        <f>IF(N773="nulová",J773,0)</f>
        <v>0</v>
      </c>
      <c r="BJ773" s="20" t="s">
        <v>80</v>
      </c>
      <c r="BK773" s="219">
        <f>ROUND(I773*H773,2)</f>
        <v>0</v>
      </c>
      <c r="BL773" s="20" t="s">
        <v>258</v>
      </c>
      <c r="BM773" s="218" t="s">
        <v>1187</v>
      </c>
    </row>
    <row r="774" s="2" customFormat="1">
      <c r="A774" s="41"/>
      <c r="B774" s="42"/>
      <c r="C774" s="43"/>
      <c r="D774" s="220" t="s">
        <v>157</v>
      </c>
      <c r="E774" s="43"/>
      <c r="F774" s="221" t="s">
        <v>1188</v>
      </c>
      <c r="G774" s="43"/>
      <c r="H774" s="43"/>
      <c r="I774" s="222"/>
      <c r="J774" s="43"/>
      <c r="K774" s="43"/>
      <c r="L774" s="47"/>
      <c r="M774" s="223"/>
      <c r="N774" s="224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157</v>
      </c>
      <c r="AU774" s="20" t="s">
        <v>84</v>
      </c>
    </row>
    <row r="775" s="2" customFormat="1">
      <c r="A775" s="41"/>
      <c r="B775" s="42"/>
      <c r="C775" s="43"/>
      <c r="D775" s="225" t="s">
        <v>159</v>
      </c>
      <c r="E775" s="43"/>
      <c r="F775" s="226" t="s">
        <v>1189</v>
      </c>
      <c r="G775" s="43"/>
      <c r="H775" s="43"/>
      <c r="I775" s="222"/>
      <c r="J775" s="43"/>
      <c r="K775" s="43"/>
      <c r="L775" s="47"/>
      <c r="M775" s="223"/>
      <c r="N775" s="224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20" t="s">
        <v>159</v>
      </c>
      <c r="AU775" s="20" t="s">
        <v>84</v>
      </c>
    </row>
    <row r="776" s="14" customFormat="1">
      <c r="A776" s="14"/>
      <c r="B776" s="237"/>
      <c r="C776" s="238"/>
      <c r="D776" s="220" t="s">
        <v>183</v>
      </c>
      <c r="E776" s="239" t="s">
        <v>19</v>
      </c>
      <c r="F776" s="240" t="s">
        <v>790</v>
      </c>
      <c r="G776" s="238"/>
      <c r="H776" s="241">
        <v>135.44999999999999</v>
      </c>
      <c r="I776" s="242"/>
      <c r="J776" s="238"/>
      <c r="K776" s="238"/>
      <c r="L776" s="243"/>
      <c r="M776" s="244"/>
      <c r="N776" s="245"/>
      <c r="O776" s="245"/>
      <c r="P776" s="245"/>
      <c r="Q776" s="245"/>
      <c r="R776" s="245"/>
      <c r="S776" s="245"/>
      <c r="T776" s="24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7" t="s">
        <v>183</v>
      </c>
      <c r="AU776" s="247" t="s">
        <v>84</v>
      </c>
      <c r="AV776" s="14" t="s">
        <v>84</v>
      </c>
      <c r="AW776" s="14" t="s">
        <v>36</v>
      </c>
      <c r="AX776" s="14" t="s">
        <v>75</v>
      </c>
      <c r="AY776" s="247" t="s">
        <v>149</v>
      </c>
    </row>
    <row r="777" s="13" customFormat="1">
      <c r="A777" s="13"/>
      <c r="B777" s="227"/>
      <c r="C777" s="228"/>
      <c r="D777" s="220" t="s">
        <v>183</v>
      </c>
      <c r="E777" s="229" t="s">
        <v>19</v>
      </c>
      <c r="F777" s="230" t="s">
        <v>804</v>
      </c>
      <c r="G777" s="228"/>
      <c r="H777" s="229" t="s">
        <v>19</v>
      </c>
      <c r="I777" s="231"/>
      <c r="J777" s="228"/>
      <c r="K777" s="228"/>
      <c r="L777" s="232"/>
      <c r="M777" s="233"/>
      <c r="N777" s="234"/>
      <c r="O777" s="234"/>
      <c r="P777" s="234"/>
      <c r="Q777" s="234"/>
      <c r="R777" s="234"/>
      <c r="S777" s="234"/>
      <c r="T777" s="23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6" t="s">
        <v>183</v>
      </c>
      <c r="AU777" s="236" t="s">
        <v>84</v>
      </c>
      <c r="AV777" s="13" t="s">
        <v>80</v>
      </c>
      <c r="AW777" s="13" t="s">
        <v>36</v>
      </c>
      <c r="AX777" s="13" t="s">
        <v>75</v>
      </c>
      <c r="AY777" s="236" t="s">
        <v>149</v>
      </c>
    </row>
    <row r="778" s="14" customFormat="1">
      <c r="A778" s="14"/>
      <c r="B778" s="237"/>
      <c r="C778" s="238"/>
      <c r="D778" s="220" t="s">
        <v>183</v>
      </c>
      <c r="E778" s="239" t="s">
        <v>19</v>
      </c>
      <c r="F778" s="240" t="s">
        <v>1190</v>
      </c>
      <c r="G778" s="238"/>
      <c r="H778" s="241">
        <v>54.020000000000003</v>
      </c>
      <c r="I778" s="242"/>
      <c r="J778" s="238"/>
      <c r="K778" s="238"/>
      <c r="L778" s="243"/>
      <c r="M778" s="244"/>
      <c r="N778" s="245"/>
      <c r="O778" s="245"/>
      <c r="P778" s="245"/>
      <c r="Q778" s="245"/>
      <c r="R778" s="245"/>
      <c r="S778" s="245"/>
      <c r="T778" s="24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7" t="s">
        <v>183</v>
      </c>
      <c r="AU778" s="247" t="s">
        <v>84</v>
      </c>
      <c r="AV778" s="14" t="s">
        <v>84</v>
      </c>
      <c r="AW778" s="14" t="s">
        <v>36</v>
      </c>
      <c r="AX778" s="14" t="s">
        <v>75</v>
      </c>
      <c r="AY778" s="247" t="s">
        <v>149</v>
      </c>
    </row>
    <row r="779" s="15" customFormat="1">
      <c r="A779" s="15"/>
      <c r="B779" s="248"/>
      <c r="C779" s="249"/>
      <c r="D779" s="220" t="s">
        <v>183</v>
      </c>
      <c r="E779" s="250" t="s">
        <v>19</v>
      </c>
      <c r="F779" s="251" t="s">
        <v>221</v>
      </c>
      <c r="G779" s="249"/>
      <c r="H779" s="252">
        <v>189.47</v>
      </c>
      <c r="I779" s="253"/>
      <c r="J779" s="249"/>
      <c r="K779" s="249"/>
      <c r="L779" s="254"/>
      <c r="M779" s="255"/>
      <c r="N779" s="256"/>
      <c r="O779" s="256"/>
      <c r="P779" s="256"/>
      <c r="Q779" s="256"/>
      <c r="R779" s="256"/>
      <c r="S779" s="256"/>
      <c r="T779" s="257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58" t="s">
        <v>183</v>
      </c>
      <c r="AU779" s="258" t="s">
        <v>84</v>
      </c>
      <c r="AV779" s="15" t="s">
        <v>90</v>
      </c>
      <c r="AW779" s="15" t="s">
        <v>36</v>
      </c>
      <c r="AX779" s="15" t="s">
        <v>80</v>
      </c>
      <c r="AY779" s="258" t="s">
        <v>149</v>
      </c>
    </row>
    <row r="780" s="2" customFormat="1" ht="16.5" customHeight="1">
      <c r="A780" s="41"/>
      <c r="B780" s="42"/>
      <c r="C780" s="270" t="s">
        <v>1191</v>
      </c>
      <c r="D780" s="270" t="s">
        <v>395</v>
      </c>
      <c r="E780" s="271" t="s">
        <v>1192</v>
      </c>
      <c r="F780" s="272" t="s">
        <v>1193</v>
      </c>
      <c r="G780" s="273" t="s">
        <v>347</v>
      </c>
      <c r="H780" s="274">
        <v>0.095000000000000001</v>
      </c>
      <c r="I780" s="275"/>
      <c r="J780" s="276">
        <f>ROUND(I780*H780,2)</f>
        <v>0</v>
      </c>
      <c r="K780" s="272" t="s">
        <v>155</v>
      </c>
      <c r="L780" s="277"/>
      <c r="M780" s="278" t="s">
        <v>19</v>
      </c>
      <c r="N780" s="279" t="s">
        <v>46</v>
      </c>
      <c r="O780" s="87"/>
      <c r="P780" s="216">
        <f>O780*H780</f>
        <v>0</v>
      </c>
      <c r="Q780" s="216">
        <v>1</v>
      </c>
      <c r="R780" s="216">
        <f>Q780*H780</f>
        <v>0.095000000000000001</v>
      </c>
      <c r="S780" s="216">
        <v>0</v>
      </c>
      <c r="T780" s="217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18" t="s">
        <v>374</v>
      </c>
      <c r="AT780" s="218" t="s">
        <v>395</v>
      </c>
      <c r="AU780" s="218" t="s">
        <v>84</v>
      </c>
      <c r="AY780" s="20" t="s">
        <v>149</v>
      </c>
      <c r="BE780" s="219">
        <f>IF(N780="základní",J780,0)</f>
        <v>0</v>
      </c>
      <c r="BF780" s="219">
        <f>IF(N780="snížená",J780,0)</f>
        <v>0</v>
      </c>
      <c r="BG780" s="219">
        <f>IF(N780="zákl. přenesená",J780,0)</f>
        <v>0</v>
      </c>
      <c r="BH780" s="219">
        <f>IF(N780="sníž. přenesená",J780,0)</f>
        <v>0</v>
      </c>
      <c r="BI780" s="219">
        <f>IF(N780="nulová",J780,0)</f>
        <v>0</v>
      </c>
      <c r="BJ780" s="20" t="s">
        <v>80</v>
      </c>
      <c r="BK780" s="219">
        <f>ROUND(I780*H780,2)</f>
        <v>0</v>
      </c>
      <c r="BL780" s="20" t="s">
        <v>258</v>
      </c>
      <c r="BM780" s="218" t="s">
        <v>1194</v>
      </c>
    </row>
    <row r="781" s="2" customFormat="1">
      <c r="A781" s="41"/>
      <c r="B781" s="42"/>
      <c r="C781" s="43"/>
      <c r="D781" s="220" t="s">
        <v>157</v>
      </c>
      <c r="E781" s="43"/>
      <c r="F781" s="221" t="s">
        <v>1193</v>
      </c>
      <c r="G781" s="43"/>
      <c r="H781" s="43"/>
      <c r="I781" s="222"/>
      <c r="J781" s="43"/>
      <c r="K781" s="43"/>
      <c r="L781" s="47"/>
      <c r="M781" s="223"/>
      <c r="N781" s="224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157</v>
      </c>
      <c r="AU781" s="20" t="s">
        <v>84</v>
      </c>
    </row>
    <row r="782" s="14" customFormat="1">
      <c r="A782" s="14"/>
      <c r="B782" s="237"/>
      <c r="C782" s="238"/>
      <c r="D782" s="220" t="s">
        <v>183</v>
      </c>
      <c r="E782" s="238"/>
      <c r="F782" s="240" t="s">
        <v>1195</v>
      </c>
      <c r="G782" s="238"/>
      <c r="H782" s="241">
        <v>0.095000000000000001</v>
      </c>
      <c r="I782" s="242"/>
      <c r="J782" s="238"/>
      <c r="K782" s="238"/>
      <c r="L782" s="243"/>
      <c r="M782" s="244"/>
      <c r="N782" s="245"/>
      <c r="O782" s="245"/>
      <c r="P782" s="245"/>
      <c r="Q782" s="245"/>
      <c r="R782" s="245"/>
      <c r="S782" s="245"/>
      <c r="T782" s="24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7" t="s">
        <v>183</v>
      </c>
      <c r="AU782" s="247" t="s">
        <v>84</v>
      </c>
      <c r="AV782" s="14" t="s">
        <v>84</v>
      </c>
      <c r="AW782" s="14" t="s">
        <v>4</v>
      </c>
      <c r="AX782" s="14" t="s">
        <v>80</v>
      </c>
      <c r="AY782" s="247" t="s">
        <v>149</v>
      </c>
    </row>
    <row r="783" s="2" customFormat="1" ht="24.15" customHeight="1">
      <c r="A783" s="41"/>
      <c r="B783" s="42"/>
      <c r="C783" s="207" t="s">
        <v>1196</v>
      </c>
      <c r="D783" s="207" t="s">
        <v>151</v>
      </c>
      <c r="E783" s="208" t="s">
        <v>1197</v>
      </c>
      <c r="F783" s="209" t="s">
        <v>1198</v>
      </c>
      <c r="G783" s="210" t="s">
        <v>179</v>
      </c>
      <c r="H783" s="211">
        <v>20.600000000000001</v>
      </c>
      <c r="I783" s="212"/>
      <c r="J783" s="213">
        <f>ROUND(I783*H783,2)</f>
        <v>0</v>
      </c>
      <c r="K783" s="209" t="s">
        <v>155</v>
      </c>
      <c r="L783" s="47"/>
      <c r="M783" s="214" t="s">
        <v>19</v>
      </c>
      <c r="N783" s="215" t="s">
        <v>46</v>
      </c>
      <c r="O783" s="87"/>
      <c r="P783" s="216">
        <f>O783*H783</f>
        <v>0</v>
      </c>
      <c r="Q783" s="216">
        <v>0</v>
      </c>
      <c r="R783" s="216">
        <f>Q783*H783</f>
        <v>0</v>
      </c>
      <c r="S783" s="216">
        <v>0</v>
      </c>
      <c r="T783" s="217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18" t="s">
        <v>258</v>
      </c>
      <c r="AT783" s="218" t="s">
        <v>151</v>
      </c>
      <c r="AU783" s="218" t="s">
        <v>84</v>
      </c>
      <c r="AY783" s="20" t="s">
        <v>149</v>
      </c>
      <c r="BE783" s="219">
        <f>IF(N783="základní",J783,0)</f>
        <v>0</v>
      </c>
      <c r="BF783" s="219">
        <f>IF(N783="snížená",J783,0)</f>
        <v>0</v>
      </c>
      <c r="BG783" s="219">
        <f>IF(N783="zákl. přenesená",J783,0)</f>
        <v>0</v>
      </c>
      <c r="BH783" s="219">
        <f>IF(N783="sníž. přenesená",J783,0)</f>
        <v>0</v>
      </c>
      <c r="BI783" s="219">
        <f>IF(N783="nulová",J783,0)</f>
        <v>0</v>
      </c>
      <c r="BJ783" s="20" t="s">
        <v>80</v>
      </c>
      <c r="BK783" s="219">
        <f>ROUND(I783*H783,2)</f>
        <v>0</v>
      </c>
      <c r="BL783" s="20" t="s">
        <v>258</v>
      </c>
      <c r="BM783" s="218" t="s">
        <v>1199</v>
      </c>
    </row>
    <row r="784" s="2" customFormat="1">
      <c r="A784" s="41"/>
      <c r="B784" s="42"/>
      <c r="C784" s="43"/>
      <c r="D784" s="220" t="s">
        <v>157</v>
      </c>
      <c r="E784" s="43"/>
      <c r="F784" s="221" t="s">
        <v>1200</v>
      </c>
      <c r="G784" s="43"/>
      <c r="H784" s="43"/>
      <c r="I784" s="222"/>
      <c r="J784" s="43"/>
      <c r="K784" s="43"/>
      <c r="L784" s="47"/>
      <c r="M784" s="223"/>
      <c r="N784" s="22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157</v>
      </c>
      <c r="AU784" s="20" t="s">
        <v>84</v>
      </c>
    </row>
    <row r="785" s="2" customFormat="1">
      <c r="A785" s="41"/>
      <c r="B785" s="42"/>
      <c r="C785" s="43"/>
      <c r="D785" s="225" t="s">
        <v>159</v>
      </c>
      <c r="E785" s="43"/>
      <c r="F785" s="226" t="s">
        <v>1201</v>
      </c>
      <c r="G785" s="43"/>
      <c r="H785" s="43"/>
      <c r="I785" s="222"/>
      <c r="J785" s="43"/>
      <c r="K785" s="43"/>
      <c r="L785" s="47"/>
      <c r="M785" s="223"/>
      <c r="N785" s="224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159</v>
      </c>
      <c r="AU785" s="20" t="s">
        <v>84</v>
      </c>
    </row>
    <row r="786" s="14" customFormat="1">
      <c r="A786" s="14"/>
      <c r="B786" s="237"/>
      <c r="C786" s="238"/>
      <c r="D786" s="220" t="s">
        <v>183</v>
      </c>
      <c r="E786" s="239" t="s">
        <v>19</v>
      </c>
      <c r="F786" s="240" t="s">
        <v>1202</v>
      </c>
      <c r="G786" s="238"/>
      <c r="H786" s="241">
        <v>12.359999999999999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7" t="s">
        <v>183</v>
      </c>
      <c r="AU786" s="247" t="s">
        <v>84</v>
      </c>
      <c r="AV786" s="14" t="s">
        <v>84</v>
      </c>
      <c r="AW786" s="14" t="s">
        <v>36</v>
      </c>
      <c r="AX786" s="14" t="s">
        <v>75</v>
      </c>
      <c r="AY786" s="247" t="s">
        <v>149</v>
      </c>
    </row>
    <row r="787" s="13" customFormat="1">
      <c r="A787" s="13"/>
      <c r="B787" s="227"/>
      <c r="C787" s="228"/>
      <c r="D787" s="220" t="s">
        <v>183</v>
      </c>
      <c r="E787" s="229" t="s">
        <v>19</v>
      </c>
      <c r="F787" s="230" t="s">
        <v>804</v>
      </c>
      <c r="G787" s="228"/>
      <c r="H787" s="229" t="s">
        <v>19</v>
      </c>
      <c r="I787" s="231"/>
      <c r="J787" s="228"/>
      <c r="K787" s="228"/>
      <c r="L787" s="232"/>
      <c r="M787" s="233"/>
      <c r="N787" s="234"/>
      <c r="O787" s="234"/>
      <c r="P787" s="234"/>
      <c r="Q787" s="234"/>
      <c r="R787" s="234"/>
      <c r="S787" s="234"/>
      <c r="T787" s="23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6" t="s">
        <v>183</v>
      </c>
      <c r="AU787" s="236" t="s">
        <v>84</v>
      </c>
      <c r="AV787" s="13" t="s">
        <v>80</v>
      </c>
      <c r="AW787" s="13" t="s">
        <v>36</v>
      </c>
      <c r="AX787" s="13" t="s">
        <v>75</v>
      </c>
      <c r="AY787" s="236" t="s">
        <v>149</v>
      </c>
    </row>
    <row r="788" s="14" customFormat="1">
      <c r="A788" s="14"/>
      <c r="B788" s="237"/>
      <c r="C788" s="238"/>
      <c r="D788" s="220" t="s">
        <v>183</v>
      </c>
      <c r="E788" s="239" t="s">
        <v>19</v>
      </c>
      <c r="F788" s="240" t="s">
        <v>1203</v>
      </c>
      <c r="G788" s="238"/>
      <c r="H788" s="241">
        <v>8.2400000000000002</v>
      </c>
      <c r="I788" s="242"/>
      <c r="J788" s="238"/>
      <c r="K788" s="238"/>
      <c r="L788" s="243"/>
      <c r="M788" s="244"/>
      <c r="N788" s="245"/>
      <c r="O788" s="245"/>
      <c r="P788" s="245"/>
      <c r="Q788" s="245"/>
      <c r="R788" s="245"/>
      <c r="S788" s="245"/>
      <c r="T788" s="24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7" t="s">
        <v>183</v>
      </c>
      <c r="AU788" s="247" t="s">
        <v>84</v>
      </c>
      <c r="AV788" s="14" t="s">
        <v>84</v>
      </c>
      <c r="AW788" s="14" t="s">
        <v>36</v>
      </c>
      <c r="AX788" s="14" t="s">
        <v>75</v>
      </c>
      <c r="AY788" s="247" t="s">
        <v>149</v>
      </c>
    </row>
    <row r="789" s="15" customFormat="1">
      <c r="A789" s="15"/>
      <c r="B789" s="248"/>
      <c r="C789" s="249"/>
      <c r="D789" s="220" t="s">
        <v>183</v>
      </c>
      <c r="E789" s="250" t="s">
        <v>19</v>
      </c>
      <c r="F789" s="251" t="s">
        <v>221</v>
      </c>
      <c r="G789" s="249"/>
      <c r="H789" s="252">
        <v>20.600000000000001</v>
      </c>
      <c r="I789" s="253"/>
      <c r="J789" s="249"/>
      <c r="K789" s="249"/>
      <c r="L789" s="254"/>
      <c r="M789" s="255"/>
      <c r="N789" s="256"/>
      <c r="O789" s="256"/>
      <c r="P789" s="256"/>
      <c r="Q789" s="256"/>
      <c r="R789" s="256"/>
      <c r="S789" s="256"/>
      <c r="T789" s="257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8" t="s">
        <v>183</v>
      </c>
      <c r="AU789" s="258" t="s">
        <v>84</v>
      </c>
      <c r="AV789" s="15" t="s">
        <v>90</v>
      </c>
      <c r="AW789" s="15" t="s">
        <v>36</v>
      </c>
      <c r="AX789" s="15" t="s">
        <v>80</v>
      </c>
      <c r="AY789" s="258" t="s">
        <v>149</v>
      </c>
    </row>
    <row r="790" s="2" customFormat="1" ht="16.5" customHeight="1">
      <c r="A790" s="41"/>
      <c r="B790" s="42"/>
      <c r="C790" s="270" t="s">
        <v>1204</v>
      </c>
      <c r="D790" s="270" t="s">
        <v>395</v>
      </c>
      <c r="E790" s="271" t="s">
        <v>1192</v>
      </c>
      <c r="F790" s="272" t="s">
        <v>1193</v>
      </c>
      <c r="G790" s="273" t="s">
        <v>347</v>
      </c>
      <c r="H790" s="274">
        <v>0.01</v>
      </c>
      <c r="I790" s="275"/>
      <c r="J790" s="276">
        <f>ROUND(I790*H790,2)</f>
        <v>0</v>
      </c>
      <c r="K790" s="272" t="s">
        <v>155</v>
      </c>
      <c r="L790" s="277"/>
      <c r="M790" s="278" t="s">
        <v>19</v>
      </c>
      <c r="N790" s="279" t="s">
        <v>46</v>
      </c>
      <c r="O790" s="87"/>
      <c r="P790" s="216">
        <f>O790*H790</f>
        <v>0</v>
      </c>
      <c r="Q790" s="216">
        <v>1</v>
      </c>
      <c r="R790" s="216">
        <f>Q790*H790</f>
        <v>0.01</v>
      </c>
      <c r="S790" s="216">
        <v>0</v>
      </c>
      <c r="T790" s="217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18" t="s">
        <v>374</v>
      </c>
      <c r="AT790" s="218" t="s">
        <v>395</v>
      </c>
      <c r="AU790" s="218" t="s">
        <v>84</v>
      </c>
      <c r="AY790" s="20" t="s">
        <v>149</v>
      </c>
      <c r="BE790" s="219">
        <f>IF(N790="základní",J790,0)</f>
        <v>0</v>
      </c>
      <c r="BF790" s="219">
        <f>IF(N790="snížená",J790,0)</f>
        <v>0</v>
      </c>
      <c r="BG790" s="219">
        <f>IF(N790="zákl. přenesená",J790,0)</f>
        <v>0</v>
      </c>
      <c r="BH790" s="219">
        <f>IF(N790="sníž. přenesená",J790,0)</f>
        <v>0</v>
      </c>
      <c r="BI790" s="219">
        <f>IF(N790="nulová",J790,0)</f>
        <v>0</v>
      </c>
      <c r="BJ790" s="20" t="s">
        <v>80</v>
      </c>
      <c r="BK790" s="219">
        <f>ROUND(I790*H790,2)</f>
        <v>0</v>
      </c>
      <c r="BL790" s="20" t="s">
        <v>258</v>
      </c>
      <c r="BM790" s="218" t="s">
        <v>1205</v>
      </c>
    </row>
    <row r="791" s="2" customFormat="1">
      <c r="A791" s="41"/>
      <c r="B791" s="42"/>
      <c r="C791" s="43"/>
      <c r="D791" s="220" t="s">
        <v>157</v>
      </c>
      <c r="E791" s="43"/>
      <c r="F791" s="221" t="s">
        <v>1193</v>
      </c>
      <c r="G791" s="43"/>
      <c r="H791" s="43"/>
      <c r="I791" s="222"/>
      <c r="J791" s="43"/>
      <c r="K791" s="43"/>
      <c r="L791" s="47"/>
      <c r="M791" s="223"/>
      <c r="N791" s="224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157</v>
      </c>
      <c r="AU791" s="20" t="s">
        <v>84</v>
      </c>
    </row>
    <row r="792" s="14" customFormat="1">
      <c r="A792" s="14"/>
      <c r="B792" s="237"/>
      <c r="C792" s="238"/>
      <c r="D792" s="220" t="s">
        <v>183</v>
      </c>
      <c r="E792" s="238"/>
      <c r="F792" s="240" t="s">
        <v>1206</v>
      </c>
      <c r="G792" s="238"/>
      <c r="H792" s="241">
        <v>0.01</v>
      </c>
      <c r="I792" s="242"/>
      <c r="J792" s="238"/>
      <c r="K792" s="238"/>
      <c r="L792" s="243"/>
      <c r="M792" s="244"/>
      <c r="N792" s="245"/>
      <c r="O792" s="245"/>
      <c r="P792" s="245"/>
      <c r="Q792" s="245"/>
      <c r="R792" s="245"/>
      <c r="S792" s="245"/>
      <c r="T792" s="24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7" t="s">
        <v>183</v>
      </c>
      <c r="AU792" s="247" t="s">
        <v>84</v>
      </c>
      <c r="AV792" s="14" t="s">
        <v>84</v>
      </c>
      <c r="AW792" s="14" t="s">
        <v>4</v>
      </c>
      <c r="AX792" s="14" t="s">
        <v>80</v>
      </c>
      <c r="AY792" s="247" t="s">
        <v>149</v>
      </c>
    </row>
    <row r="793" s="2" customFormat="1" ht="16.5" customHeight="1">
      <c r="A793" s="41"/>
      <c r="B793" s="42"/>
      <c r="C793" s="207" t="s">
        <v>1207</v>
      </c>
      <c r="D793" s="207" t="s">
        <v>151</v>
      </c>
      <c r="E793" s="208" t="s">
        <v>1208</v>
      </c>
      <c r="F793" s="209" t="s">
        <v>1209</v>
      </c>
      <c r="G793" s="210" t="s">
        <v>179</v>
      </c>
      <c r="H793" s="211">
        <v>3.6000000000000001</v>
      </c>
      <c r="I793" s="212"/>
      <c r="J793" s="213">
        <f>ROUND(I793*H793,2)</f>
        <v>0</v>
      </c>
      <c r="K793" s="209" t="s">
        <v>155</v>
      </c>
      <c r="L793" s="47"/>
      <c r="M793" s="214" t="s">
        <v>19</v>
      </c>
      <c r="N793" s="215" t="s">
        <v>46</v>
      </c>
      <c r="O793" s="87"/>
      <c r="P793" s="216">
        <f>O793*H793</f>
        <v>0</v>
      </c>
      <c r="Q793" s="216">
        <v>0</v>
      </c>
      <c r="R793" s="216">
        <f>Q793*H793</f>
        <v>0</v>
      </c>
      <c r="S793" s="216">
        <v>0.0040000000000000001</v>
      </c>
      <c r="T793" s="217">
        <f>S793*H793</f>
        <v>0.014400000000000001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18" t="s">
        <v>258</v>
      </c>
      <c r="AT793" s="218" t="s">
        <v>151</v>
      </c>
      <c r="AU793" s="218" t="s">
        <v>84</v>
      </c>
      <c r="AY793" s="20" t="s">
        <v>149</v>
      </c>
      <c r="BE793" s="219">
        <f>IF(N793="základní",J793,0)</f>
        <v>0</v>
      </c>
      <c r="BF793" s="219">
        <f>IF(N793="snížená",J793,0)</f>
        <v>0</v>
      </c>
      <c r="BG793" s="219">
        <f>IF(N793="zákl. přenesená",J793,0)</f>
        <v>0</v>
      </c>
      <c r="BH793" s="219">
        <f>IF(N793="sníž. přenesená",J793,0)</f>
        <v>0</v>
      </c>
      <c r="BI793" s="219">
        <f>IF(N793="nulová",J793,0)</f>
        <v>0</v>
      </c>
      <c r="BJ793" s="20" t="s">
        <v>80</v>
      </c>
      <c r="BK793" s="219">
        <f>ROUND(I793*H793,2)</f>
        <v>0</v>
      </c>
      <c r="BL793" s="20" t="s">
        <v>258</v>
      </c>
      <c r="BM793" s="218" t="s">
        <v>1210</v>
      </c>
    </row>
    <row r="794" s="2" customFormat="1">
      <c r="A794" s="41"/>
      <c r="B794" s="42"/>
      <c r="C794" s="43"/>
      <c r="D794" s="220" t="s">
        <v>157</v>
      </c>
      <c r="E794" s="43"/>
      <c r="F794" s="221" t="s">
        <v>1211</v>
      </c>
      <c r="G794" s="43"/>
      <c r="H794" s="43"/>
      <c r="I794" s="222"/>
      <c r="J794" s="43"/>
      <c r="K794" s="43"/>
      <c r="L794" s="47"/>
      <c r="M794" s="223"/>
      <c r="N794" s="224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157</v>
      </c>
      <c r="AU794" s="20" t="s">
        <v>84</v>
      </c>
    </row>
    <row r="795" s="2" customFormat="1">
      <c r="A795" s="41"/>
      <c r="B795" s="42"/>
      <c r="C795" s="43"/>
      <c r="D795" s="225" t="s">
        <v>159</v>
      </c>
      <c r="E795" s="43"/>
      <c r="F795" s="226" t="s">
        <v>1212</v>
      </c>
      <c r="G795" s="43"/>
      <c r="H795" s="43"/>
      <c r="I795" s="222"/>
      <c r="J795" s="43"/>
      <c r="K795" s="43"/>
      <c r="L795" s="47"/>
      <c r="M795" s="223"/>
      <c r="N795" s="224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159</v>
      </c>
      <c r="AU795" s="20" t="s">
        <v>84</v>
      </c>
    </row>
    <row r="796" s="14" customFormat="1">
      <c r="A796" s="14"/>
      <c r="B796" s="237"/>
      <c r="C796" s="238"/>
      <c r="D796" s="220" t="s">
        <v>183</v>
      </c>
      <c r="E796" s="239" t="s">
        <v>19</v>
      </c>
      <c r="F796" s="240" t="s">
        <v>818</v>
      </c>
      <c r="G796" s="238"/>
      <c r="H796" s="241">
        <v>3.6000000000000001</v>
      </c>
      <c r="I796" s="242"/>
      <c r="J796" s="238"/>
      <c r="K796" s="238"/>
      <c r="L796" s="243"/>
      <c r="M796" s="244"/>
      <c r="N796" s="245"/>
      <c r="O796" s="245"/>
      <c r="P796" s="245"/>
      <c r="Q796" s="245"/>
      <c r="R796" s="245"/>
      <c r="S796" s="245"/>
      <c r="T796" s="24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7" t="s">
        <v>183</v>
      </c>
      <c r="AU796" s="247" t="s">
        <v>84</v>
      </c>
      <c r="AV796" s="14" t="s">
        <v>84</v>
      </c>
      <c r="AW796" s="14" t="s">
        <v>36</v>
      </c>
      <c r="AX796" s="14" t="s">
        <v>80</v>
      </c>
      <c r="AY796" s="247" t="s">
        <v>149</v>
      </c>
    </row>
    <row r="797" s="2" customFormat="1" ht="24.15" customHeight="1">
      <c r="A797" s="41"/>
      <c r="B797" s="42"/>
      <c r="C797" s="207" t="s">
        <v>1213</v>
      </c>
      <c r="D797" s="207" t="s">
        <v>151</v>
      </c>
      <c r="E797" s="208" t="s">
        <v>1214</v>
      </c>
      <c r="F797" s="209" t="s">
        <v>1215</v>
      </c>
      <c r="G797" s="210" t="s">
        <v>179</v>
      </c>
      <c r="H797" s="211">
        <v>378.94</v>
      </c>
      <c r="I797" s="212"/>
      <c r="J797" s="213">
        <f>ROUND(I797*H797,2)</f>
        <v>0</v>
      </c>
      <c r="K797" s="209" t="s">
        <v>155</v>
      </c>
      <c r="L797" s="47"/>
      <c r="M797" s="214" t="s">
        <v>19</v>
      </c>
      <c r="N797" s="215" t="s">
        <v>46</v>
      </c>
      <c r="O797" s="87"/>
      <c r="P797" s="216">
        <f>O797*H797</f>
        <v>0</v>
      </c>
      <c r="Q797" s="216">
        <v>0.00040000000000000002</v>
      </c>
      <c r="R797" s="216">
        <f>Q797*H797</f>
        <v>0.15157600000000002</v>
      </c>
      <c r="S797" s="216">
        <v>0</v>
      </c>
      <c r="T797" s="217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18" t="s">
        <v>258</v>
      </c>
      <c r="AT797" s="218" t="s">
        <v>151</v>
      </c>
      <c r="AU797" s="218" t="s">
        <v>84</v>
      </c>
      <c r="AY797" s="20" t="s">
        <v>149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20" t="s">
        <v>80</v>
      </c>
      <c r="BK797" s="219">
        <f>ROUND(I797*H797,2)</f>
        <v>0</v>
      </c>
      <c r="BL797" s="20" t="s">
        <v>258</v>
      </c>
      <c r="BM797" s="218" t="s">
        <v>1216</v>
      </c>
    </row>
    <row r="798" s="2" customFormat="1">
      <c r="A798" s="41"/>
      <c r="B798" s="42"/>
      <c r="C798" s="43"/>
      <c r="D798" s="220" t="s">
        <v>157</v>
      </c>
      <c r="E798" s="43"/>
      <c r="F798" s="221" t="s">
        <v>1217</v>
      </c>
      <c r="G798" s="43"/>
      <c r="H798" s="43"/>
      <c r="I798" s="222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157</v>
      </c>
      <c r="AU798" s="20" t="s">
        <v>84</v>
      </c>
    </row>
    <row r="799" s="2" customFormat="1">
      <c r="A799" s="41"/>
      <c r="B799" s="42"/>
      <c r="C799" s="43"/>
      <c r="D799" s="225" t="s">
        <v>159</v>
      </c>
      <c r="E799" s="43"/>
      <c r="F799" s="226" t="s">
        <v>1218</v>
      </c>
      <c r="G799" s="43"/>
      <c r="H799" s="43"/>
      <c r="I799" s="222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159</v>
      </c>
      <c r="AU799" s="20" t="s">
        <v>84</v>
      </c>
    </row>
    <row r="800" s="14" customFormat="1">
      <c r="A800" s="14"/>
      <c r="B800" s="237"/>
      <c r="C800" s="238"/>
      <c r="D800" s="220" t="s">
        <v>183</v>
      </c>
      <c r="E800" s="239" t="s">
        <v>19</v>
      </c>
      <c r="F800" s="240" t="s">
        <v>1219</v>
      </c>
      <c r="G800" s="238"/>
      <c r="H800" s="241">
        <v>378.94</v>
      </c>
      <c r="I800" s="242"/>
      <c r="J800" s="238"/>
      <c r="K800" s="238"/>
      <c r="L800" s="243"/>
      <c r="M800" s="244"/>
      <c r="N800" s="245"/>
      <c r="O800" s="245"/>
      <c r="P800" s="245"/>
      <c r="Q800" s="245"/>
      <c r="R800" s="245"/>
      <c r="S800" s="245"/>
      <c r="T800" s="24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7" t="s">
        <v>183</v>
      </c>
      <c r="AU800" s="247" t="s">
        <v>84</v>
      </c>
      <c r="AV800" s="14" t="s">
        <v>84</v>
      </c>
      <c r="AW800" s="14" t="s">
        <v>36</v>
      </c>
      <c r="AX800" s="14" t="s">
        <v>80</v>
      </c>
      <c r="AY800" s="247" t="s">
        <v>149</v>
      </c>
    </row>
    <row r="801" s="2" customFormat="1" ht="24.15" customHeight="1">
      <c r="A801" s="41"/>
      <c r="B801" s="42"/>
      <c r="C801" s="207" t="s">
        <v>1220</v>
      </c>
      <c r="D801" s="207" t="s">
        <v>151</v>
      </c>
      <c r="E801" s="208" t="s">
        <v>1221</v>
      </c>
      <c r="F801" s="209" t="s">
        <v>1222</v>
      </c>
      <c r="G801" s="210" t="s">
        <v>179</v>
      </c>
      <c r="H801" s="211">
        <v>41.200000000000003</v>
      </c>
      <c r="I801" s="212"/>
      <c r="J801" s="213">
        <f>ROUND(I801*H801,2)</f>
        <v>0</v>
      </c>
      <c r="K801" s="209" t="s">
        <v>155</v>
      </c>
      <c r="L801" s="47"/>
      <c r="M801" s="214" t="s">
        <v>19</v>
      </c>
      <c r="N801" s="215" t="s">
        <v>46</v>
      </c>
      <c r="O801" s="87"/>
      <c r="P801" s="216">
        <f>O801*H801</f>
        <v>0</v>
      </c>
      <c r="Q801" s="216">
        <v>0.00040000000000000002</v>
      </c>
      <c r="R801" s="216">
        <f>Q801*H801</f>
        <v>0.016480000000000002</v>
      </c>
      <c r="S801" s="216">
        <v>0</v>
      </c>
      <c r="T801" s="217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18" t="s">
        <v>258</v>
      </c>
      <c r="AT801" s="218" t="s">
        <v>151</v>
      </c>
      <c r="AU801" s="218" t="s">
        <v>84</v>
      </c>
      <c r="AY801" s="20" t="s">
        <v>149</v>
      </c>
      <c r="BE801" s="219">
        <f>IF(N801="základní",J801,0)</f>
        <v>0</v>
      </c>
      <c r="BF801" s="219">
        <f>IF(N801="snížená",J801,0)</f>
        <v>0</v>
      </c>
      <c r="BG801" s="219">
        <f>IF(N801="zákl. přenesená",J801,0)</f>
        <v>0</v>
      </c>
      <c r="BH801" s="219">
        <f>IF(N801="sníž. přenesená",J801,0)</f>
        <v>0</v>
      </c>
      <c r="BI801" s="219">
        <f>IF(N801="nulová",J801,0)</f>
        <v>0</v>
      </c>
      <c r="BJ801" s="20" t="s">
        <v>80</v>
      </c>
      <c r="BK801" s="219">
        <f>ROUND(I801*H801,2)</f>
        <v>0</v>
      </c>
      <c r="BL801" s="20" t="s">
        <v>258</v>
      </c>
      <c r="BM801" s="218" t="s">
        <v>1223</v>
      </c>
    </row>
    <row r="802" s="2" customFormat="1">
      <c r="A802" s="41"/>
      <c r="B802" s="42"/>
      <c r="C802" s="43"/>
      <c r="D802" s="220" t="s">
        <v>157</v>
      </c>
      <c r="E802" s="43"/>
      <c r="F802" s="221" t="s">
        <v>1224</v>
      </c>
      <c r="G802" s="43"/>
      <c r="H802" s="43"/>
      <c r="I802" s="222"/>
      <c r="J802" s="43"/>
      <c r="K802" s="43"/>
      <c r="L802" s="47"/>
      <c r="M802" s="223"/>
      <c r="N802" s="224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157</v>
      </c>
      <c r="AU802" s="20" t="s">
        <v>84</v>
      </c>
    </row>
    <row r="803" s="2" customFormat="1">
      <c r="A803" s="41"/>
      <c r="B803" s="42"/>
      <c r="C803" s="43"/>
      <c r="D803" s="225" t="s">
        <v>159</v>
      </c>
      <c r="E803" s="43"/>
      <c r="F803" s="226" t="s">
        <v>1225</v>
      </c>
      <c r="G803" s="43"/>
      <c r="H803" s="43"/>
      <c r="I803" s="222"/>
      <c r="J803" s="43"/>
      <c r="K803" s="43"/>
      <c r="L803" s="47"/>
      <c r="M803" s="223"/>
      <c r="N803" s="224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159</v>
      </c>
      <c r="AU803" s="20" t="s">
        <v>84</v>
      </c>
    </row>
    <row r="804" s="14" customFormat="1">
      <c r="A804" s="14"/>
      <c r="B804" s="237"/>
      <c r="C804" s="238"/>
      <c r="D804" s="220" t="s">
        <v>183</v>
      </c>
      <c r="E804" s="239" t="s">
        <v>19</v>
      </c>
      <c r="F804" s="240" t="s">
        <v>1226</v>
      </c>
      <c r="G804" s="238"/>
      <c r="H804" s="241">
        <v>41.200000000000003</v>
      </c>
      <c r="I804" s="242"/>
      <c r="J804" s="238"/>
      <c r="K804" s="238"/>
      <c r="L804" s="243"/>
      <c r="M804" s="244"/>
      <c r="N804" s="245"/>
      <c r="O804" s="245"/>
      <c r="P804" s="245"/>
      <c r="Q804" s="245"/>
      <c r="R804" s="245"/>
      <c r="S804" s="245"/>
      <c r="T804" s="246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7" t="s">
        <v>183</v>
      </c>
      <c r="AU804" s="247" t="s">
        <v>84</v>
      </c>
      <c r="AV804" s="14" t="s">
        <v>84</v>
      </c>
      <c r="AW804" s="14" t="s">
        <v>36</v>
      </c>
      <c r="AX804" s="14" t="s">
        <v>80</v>
      </c>
      <c r="AY804" s="247" t="s">
        <v>149</v>
      </c>
    </row>
    <row r="805" s="2" customFormat="1" ht="49.05" customHeight="1">
      <c r="A805" s="41"/>
      <c r="B805" s="42"/>
      <c r="C805" s="270" t="s">
        <v>1227</v>
      </c>
      <c r="D805" s="270" t="s">
        <v>395</v>
      </c>
      <c r="E805" s="271" t="s">
        <v>1228</v>
      </c>
      <c r="F805" s="272" t="s">
        <v>1229</v>
      </c>
      <c r="G805" s="273" t="s">
        <v>179</v>
      </c>
      <c r="H805" s="274">
        <v>504.16800000000001</v>
      </c>
      <c r="I805" s="275"/>
      <c r="J805" s="276">
        <f>ROUND(I805*H805,2)</f>
        <v>0</v>
      </c>
      <c r="K805" s="272" t="s">
        <v>155</v>
      </c>
      <c r="L805" s="277"/>
      <c r="M805" s="278" t="s">
        <v>19</v>
      </c>
      <c r="N805" s="279" t="s">
        <v>46</v>
      </c>
      <c r="O805" s="87"/>
      <c r="P805" s="216">
        <f>O805*H805</f>
        <v>0</v>
      </c>
      <c r="Q805" s="216">
        <v>0.0053</v>
      </c>
      <c r="R805" s="216">
        <f>Q805*H805</f>
        <v>2.6720904000000001</v>
      </c>
      <c r="S805" s="216">
        <v>0</v>
      </c>
      <c r="T805" s="217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18" t="s">
        <v>374</v>
      </c>
      <c r="AT805" s="218" t="s">
        <v>395</v>
      </c>
      <c r="AU805" s="218" t="s">
        <v>84</v>
      </c>
      <c r="AY805" s="20" t="s">
        <v>149</v>
      </c>
      <c r="BE805" s="219">
        <f>IF(N805="základní",J805,0)</f>
        <v>0</v>
      </c>
      <c r="BF805" s="219">
        <f>IF(N805="snížená",J805,0)</f>
        <v>0</v>
      </c>
      <c r="BG805" s="219">
        <f>IF(N805="zákl. přenesená",J805,0)</f>
        <v>0</v>
      </c>
      <c r="BH805" s="219">
        <f>IF(N805="sníž. přenesená",J805,0)</f>
        <v>0</v>
      </c>
      <c r="BI805" s="219">
        <f>IF(N805="nulová",J805,0)</f>
        <v>0</v>
      </c>
      <c r="BJ805" s="20" t="s">
        <v>80</v>
      </c>
      <c r="BK805" s="219">
        <f>ROUND(I805*H805,2)</f>
        <v>0</v>
      </c>
      <c r="BL805" s="20" t="s">
        <v>258</v>
      </c>
      <c r="BM805" s="218" t="s">
        <v>1230</v>
      </c>
    </row>
    <row r="806" s="2" customFormat="1">
      <c r="A806" s="41"/>
      <c r="B806" s="42"/>
      <c r="C806" s="43"/>
      <c r="D806" s="220" t="s">
        <v>157</v>
      </c>
      <c r="E806" s="43"/>
      <c r="F806" s="221" t="s">
        <v>1229</v>
      </c>
      <c r="G806" s="43"/>
      <c r="H806" s="43"/>
      <c r="I806" s="222"/>
      <c r="J806" s="43"/>
      <c r="K806" s="43"/>
      <c r="L806" s="47"/>
      <c r="M806" s="223"/>
      <c r="N806" s="224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157</v>
      </c>
      <c r="AU806" s="20" t="s">
        <v>84</v>
      </c>
    </row>
    <row r="807" s="14" customFormat="1">
      <c r="A807" s="14"/>
      <c r="B807" s="237"/>
      <c r="C807" s="238"/>
      <c r="D807" s="220" t="s">
        <v>183</v>
      </c>
      <c r="E807" s="238"/>
      <c r="F807" s="240" t="s">
        <v>1231</v>
      </c>
      <c r="G807" s="238"/>
      <c r="H807" s="241">
        <v>504.16800000000001</v>
      </c>
      <c r="I807" s="242"/>
      <c r="J807" s="238"/>
      <c r="K807" s="238"/>
      <c r="L807" s="243"/>
      <c r="M807" s="244"/>
      <c r="N807" s="245"/>
      <c r="O807" s="245"/>
      <c r="P807" s="245"/>
      <c r="Q807" s="245"/>
      <c r="R807" s="245"/>
      <c r="S807" s="245"/>
      <c r="T807" s="24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7" t="s">
        <v>183</v>
      </c>
      <c r="AU807" s="247" t="s">
        <v>84</v>
      </c>
      <c r="AV807" s="14" t="s">
        <v>84</v>
      </c>
      <c r="AW807" s="14" t="s">
        <v>4</v>
      </c>
      <c r="AX807" s="14" t="s">
        <v>80</v>
      </c>
      <c r="AY807" s="247" t="s">
        <v>149</v>
      </c>
    </row>
    <row r="808" s="2" customFormat="1" ht="24.15" customHeight="1">
      <c r="A808" s="41"/>
      <c r="B808" s="42"/>
      <c r="C808" s="207" t="s">
        <v>1232</v>
      </c>
      <c r="D808" s="207" t="s">
        <v>151</v>
      </c>
      <c r="E808" s="208" t="s">
        <v>1214</v>
      </c>
      <c r="F808" s="209" t="s">
        <v>1215</v>
      </c>
      <c r="G808" s="210" t="s">
        <v>179</v>
      </c>
      <c r="H808" s="211">
        <v>3.6000000000000001</v>
      </c>
      <c r="I808" s="212"/>
      <c r="J808" s="213">
        <f>ROUND(I808*H808,2)</f>
        <v>0</v>
      </c>
      <c r="K808" s="209" t="s">
        <v>155</v>
      </c>
      <c r="L808" s="47"/>
      <c r="M808" s="214" t="s">
        <v>19</v>
      </c>
      <c r="N808" s="215" t="s">
        <v>46</v>
      </c>
      <c r="O808" s="87"/>
      <c r="P808" s="216">
        <f>O808*H808</f>
        <v>0</v>
      </c>
      <c r="Q808" s="216">
        <v>0.00040000000000000002</v>
      </c>
      <c r="R808" s="216">
        <f>Q808*H808</f>
        <v>0.0014400000000000001</v>
      </c>
      <c r="S808" s="216">
        <v>0</v>
      </c>
      <c r="T808" s="217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18" t="s">
        <v>258</v>
      </c>
      <c r="AT808" s="218" t="s">
        <v>151</v>
      </c>
      <c r="AU808" s="218" t="s">
        <v>84</v>
      </c>
      <c r="AY808" s="20" t="s">
        <v>149</v>
      </c>
      <c r="BE808" s="219">
        <f>IF(N808="základní",J808,0)</f>
        <v>0</v>
      </c>
      <c r="BF808" s="219">
        <f>IF(N808="snížená",J808,0)</f>
        <v>0</v>
      </c>
      <c r="BG808" s="219">
        <f>IF(N808="zákl. přenesená",J808,0)</f>
        <v>0</v>
      </c>
      <c r="BH808" s="219">
        <f>IF(N808="sníž. přenesená",J808,0)</f>
        <v>0</v>
      </c>
      <c r="BI808" s="219">
        <f>IF(N808="nulová",J808,0)</f>
        <v>0</v>
      </c>
      <c r="BJ808" s="20" t="s">
        <v>80</v>
      </c>
      <c r="BK808" s="219">
        <f>ROUND(I808*H808,2)</f>
        <v>0</v>
      </c>
      <c r="BL808" s="20" t="s">
        <v>258</v>
      </c>
      <c r="BM808" s="218" t="s">
        <v>1233</v>
      </c>
    </row>
    <row r="809" s="2" customFormat="1">
      <c r="A809" s="41"/>
      <c r="B809" s="42"/>
      <c r="C809" s="43"/>
      <c r="D809" s="220" t="s">
        <v>157</v>
      </c>
      <c r="E809" s="43"/>
      <c r="F809" s="221" t="s">
        <v>1217</v>
      </c>
      <c r="G809" s="43"/>
      <c r="H809" s="43"/>
      <c r="I809" s="222"/>
      <c r="J809" s="43"/>
      <c r="K809" s="43"/>
      <c r="L809" s="47"/>
      <c r="M809" s="223"/>
      <c r="N809" s="224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157</v>
      </c>
      <c r="AU809" s="20" t="s">
        <v>84</v>
      </c>
    </row>
    <row r="810" s="2" customFormat="1">
      <c r="A810" s="41"/>
      <c r="B810" s="42"/>
      <c r="C810" s="43"/>
      <c r="D810" s="225" t="s">
        <v>159</v>
      </c>
      <c r="E810" s="43"/>
      <c r="F810" s="226" t="s">
        <v>1218</v>
      </c>
      <c r="G810" s="43"/>
      <c r="H810" s="43"/>
      <c r="I810" s="222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159</v>
      </c>
      <c r="AU810" s="20" t="s">
        <v>84</v>
      </c>
    </row>
    <row r="811" s="2" customFormat="1" ht="49.05" customHeight="1">
      <c r="A811" s="41"/>
      <c r="B811" s="42"/>
      <c r="C811" s="270" t="s">
        <v>1234</v>
      </c>
      <c r="D811" s="270" t="s">
        <v>395</v>
      </c>
      <c r="E811" s="271" t="s">
        <v>1235</v>
      </c>
      <c r="F811" s="272" t="s">
        <v>1236</v>
      </c>
      <c r="G811" s="273" t="s">
        <v>179</v>
      </c>
      <c r="H811" s="274">
        <v>4.3200000000000003</v>
      </c>
      <c r="I811" s="275"/>
      <c r="J811" s="276">
        <f>ROUND(I811*H811,2)</f>
        <v>0</v>
      </c>
      <c r="K811" s="272" t="s">
        <v>155</v>
      </c>
      <c r="L811" s="277"/>
      <c r="M811" s="278" t="s">
        <v>19</v>
      </c>
      <c r="N811" s="279" t="s">
        <v>46</v>
      </c>
      <c r="O811" s="87"/>
      <c r="P811" s="216">
        <f>O811*H811</f>
        <v>0</v>
      </c>
      <c r="Q811" s="216">
        <v>0.0054000000000000003</v>
      </c>
      <c r="R811" s="216">
        <f>Q811*H811</f>
        <v>0.023328000000000002</v>
      </c>
      <c r="S811" s="216">
        <v>0</v>
      </c>
      <c r="T811" s="217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18" t="s">
        <v>374</v>
      </c>
      <c r="AT811" s="218" t="s">
        <v>395</v>
      </c>
      <c r="AU811" s="218" t="s">
        <v>84</v>
      </c>
      <c r="AY811" s="20" t="s">
        <v>149</v>
      </c>
      <c r="BE811" s="219">
        <f>IF(N811="základní",J811,0)</f>
        <v>0</v>
      </c>
      <c r="BF811" s="219">
        <f>IF(N811="snížená",J811,0)</f>
        <v>0</v>
      </c>
      <c r="BG811" s="219">
        <f>IF(N811="zákl. přenesená",J811,0)</f>
        <v>0</v>
      </c>
      <c r="BH811" s="219">
        <f>IF(N811="sníž. přenesená",J811,0)</f>
        <v>0</v>
      </c>
      <c r="BI811" s="219">
        <f>IF(N811="nulová",J811,0)</f>
        <v>0</v>
      </c>
      <c r="BJ811" s="20" t="s">
        <v>80</v>
      </c>
      <c r="BK811" s="219">
        <f>ROUND(I811*H811,2)</f>
        <v>0</v>
      </c>
      <c r="BL811" s="20" t="s">
        <v>258</v>
      </c>
      <c r="BM811" s="218" t="s">
        <v>1237</v>
      </c>
    </row>
    <row r="812" s="2" customFormat="1">
      <c r="A812" s="41"/>
      <c r="B812" s="42"/>
      <c r="C812" s="43"/>
      <c r="D812" s="220" t="s">
        <v>157</v>
      </c>
      <c r="E812" s="43"/>
      <c r="F812" s="221" t="s">
        <v>1236</v>
      </c>
      <c r="G812" s="43"/>
      <c r="H812" s="43"/>
      <c r="I812" s="222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157</v>
      </c>
      <c r="AU812" s="20" t="s">
        <v>84</v>
      </c>
    </row>
    <row r="813" s="14" customFormat="1">
      <c r="A813" s="14"/>
      <c r="B813" s="237"/>
      <c r="C813" s="238"/>
      <c r="D813" s="220" t="s">
        <v>183</v>
      </c>
      <c r="E813" s="238"/>
      <c r="F813" s="240" t="s">
        <v>1238</v>
      </c>
      <c r="G813" s="238"/>
      <c r="H813" s="241">
        <v>4.3200000000000003</v>
      </c>
      <c r="I813" s="242"/>
      <c r="J813" s="238"/>
      <c r="K813" s="238"/>
      <c r="L813" s="243"/>
      <c r="M813" s="244"/>
      <c r="N813" s="245"/>
      <c r="O813" s="245"/>
      <c r="P813" s="245"/>
      <c r="Q813" s="245"/>
      <c r="R813" s="245"/>
      <c r="S813" s="245"/>
      <c r="T813" s="24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7" t="s">
        <v>183</v>
      </c>
      <c r="AU813" s="247" t="s">
        <v>84</v>
      </c>
      <c r="AV813" s="14" t="s">
        <v>84</v>
      </c>
      <c r="AW813" s="14" t="s">
        <v>4</v>
      </c>
      <c r="AX813" s="14" t="s">
        <v>80</v>
      </c>
      <c r="AY813" s="247" t="s">
        <v>149</v>
      </c>
    </row>
    <row r="814" s="2" customFormat="1" ht="33" customHeight="1">
      <c r="A814" s="41"/>
      <c r="B814" s="42"/>
      <c r="C814" s="207" t="s">
        <v>1239</v>
      </c>
      <c r="D814" s="207" t="s">
        <v>151</v>
      </c>
      <c r="E814" s="208" t="s">
        <v>1240</v>
      </c>
      <c r="F814" s="209" t="s">
        <v>1241</v>
      </c>
      <c r="G814" s="210" t="s">
        <v>347</v>
      </c>
      <c r="H814" s="211">
        <v>2.9700000000000002</v>
      </c>
      <c r="I814" s="212"/>
      <c r="J814" s="213">
        <f>ROUND(I814*H814,2)</f>
        <v>0</v>
      </c>
      <c r="K814" s="209" t="s">
        <v>155</v>
      </c>
      <c r="L814" s="47"/>
      <c r="M814" s="214" t="s">
        <v>19</v>
      </c>
      <c r="N814" s="215" t="s">
        <v>46</v>
      </c>
      <c r="O814" s="87"/>
      <c r="P814" s="216">
        <f>O814*H814</f>
        <v>0</v>
      </c>
      <c r="Q814" s="216">
        <v>0</v>
      </c>
      <c r="R814" s="216">
        <f>Q814*H814</f>
        <v>0</v>
      </c>
      <c r="S814" s="216">
        <v>0</v>
      </c>
      <c r="T814" s="217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18" t="s">
        <v>258</v>
      </c>
      <c r="AT814" s="218" t="s">
        <v>151</v>
      </c>
      <c r="AU814" s="218" t="s">
        <v>84</v>
      </c>
      <c r="AY814" s="20" t="s">
        <v>149</v>
      </c>
      <c r="BE814" s="219">
        <f>IF(N814="základní",J814,0)</f>
        <v>0</v>
      </c>
      <c r="BF814" s="219">
        <f>IF(N814="snížená",J814,0)</f>
        <v>0</v>
      </c>
      <c r="BG814" s="219">
        <f>IF(N814="zákl. přenesená",J814,0)</f>
        <v>0</v>
      </c>
      <c r="BH814" s="219">
        <f>IF(N814="sníž. přenesená",J814,0)</f>
        <v>0</v>
      </c>
      <c r="BI814" s="219">
        <f>IF(N814="nulová",J814,0)</f>
        <v>0</v>
      </c>
      <c r="BJ814" s="20" t="s">
        <v>80</v>
      </c>
      <c r="BK814" s="219">
        <f>ROUND(I814*H814,2)</f>
        <v>0</v>
      </c>
      <c r="BL814" s="20" t="s">
        <v>258</v>
      </c>
      <c r="BM814" s="218" t="s">
        <v>1242</v>
      </c>
    </row>
    <row r="815" s="2" customFormat="1">
      <c r="A815" s="41"/>
      <c r="B815" s="42"/>
      <c r="C815" s="43"/>
      <c r="D815" s="220" t="s">
        <v>157</v>
      </c>
      <c r="E815" s="43"/>
      <c r="F815" s="221" t="s">
        <v>1243</v>
      </c>
      <c r="G815" s="43"/>
      <c r="H815" s="43"/>
      <c r="I815" s="222"/>
      <c r="J815" s="43"/>
      <c r="K815" s="43"/>
      <c r="L815" s="47"/>
      <c r="M815" s="223"/>
      <c r="N815" s="22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157</v>
      </c>
      <c r="AU815" s="20" t="s">
        <v>84</v>
      </c>
    </row>
    <row r="816" s="2" customFormat="1">
      <c r="A816" s="41"/>
      <c r="B816" s="42"/>
      <c r="C816" s="43"/>
      <c r="D816" s="225" t="s">
        <v>159</v>
      </c>
      <c r="E816" s="43"/>
      <c r="F816" s="226" t="s">
        <v>1244</v>
      </c>
      <c r="G816" s="43"/>
      <c r="H816" s="43"/>
      <c r="I816" s="222"/>
      <c r="J816" s="43"/>
      <c r="K816" s="43"/>
      <c r="L816" s="47"/>
      <c r="M816" s="223"/>
      <c r="N816" s="224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159</v>
      </c>
      <c r="AU816" s="20" t="s">
        <v>84</v>
      </c>
    </row>
    <row r="817" s="12" customFormat="1" ht="22.8" customHeight="1">
      <c r="A817" s="12"/>
      <c r="B817" s="191"/>
      <c r="C817" s="192"/>
      <c r="D817" s="193" t="s">
        <v>74</v>
      </c>
      <c r="E817" s="205" t="s">
        <v>1245</v>
      </c>
      <c r="F817" s="205" t="s">
        <v>1246</v>
      </c>
      <c r="G817" s="192"/>
      <c r="H817" s="192"/>
      <c r="I817" s="195"/>
      <c r="J817" s="206">
        <f>BK817</f>
        <v>0</v>
      </c>
      <c r="K817" s="192"/>
      <c r="L817" s="197"/>
      <c r="M817" s="198"/>
      <c r="N817" s="199"/>
      <c r="O817" s="199"/>
      <c r="P817" s="200">
        <f>SUM(P818:P901)</f>
        <v>0</v>
      </c>
      <c r="Q817" s="199"/>
      <c r="R817" s="200">
        <f>SUM(R818:R901)</f>
        <v>3.3134001899999994</v>
      </c>
      <c r="S817" s="199"/>
      <c r="T817" s="201">
        <f>SUM(T818:T901)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02" t="s">
        <v>84</v>
      </c>
      <c r="AT817" s="203" t="s">
        <v>74</v>
      </c>
      <c r="AU817" s="203" t="s">
        <v>80</v>
      </c>
      <c r="AY817" s="202" t="s">
        <v>149</v>
      </c>
      <c r="BK817" s="204">
        <f>SUM(BK818:BK901)</f>
        <v>0</v>
      </c>
    </row>
    <row r="818" s="2" customFormat="1" ht="24.15" customHeight="1">
      <c r="A818" s="41"/>
      <c r="B818" s="42"/>
      <c r="C818" s="207" t="s">
        <v>1247</v>
      </c>
      <c r="D818" s="207" t="s">
        <v>151</v>
      </c>
      <c r="E818" s="208" t="s">
        <v>1248</v>
      </c>
      <c r="F818" s="209" t="s">
        <v>1249</v>
      </c>
      <c r="G818" s="210" t="s">
        <v>179</v>
      </c>
      <c r="H818" s="211">
        <v>70</v>
      </c>
      <c r="I818" s="212"/>
      <c r="J818" s="213">
        <f>ROUND(I818*H818,2)</f>
        <v>0</v>
      </c>
      <c r="K818" s="209" t="s">
        <v>155</v>
      </c>
      <c r="L818" s="47"/>
      <c r="M818" s="214" t="s">
        <v>19</v>
      </c>
      <c r="N818" s="215" t="s">
        <v>46</v>
      </c>
      <c r="O818" s="87"/>
      <c r="P818" s="216">
        <f>O818*H818</f>
        <v>0</v>
      </c>
      <c r="Q818" s="216">
        <v>0.00088000000000000003</v>
      </c>
      <c r="R818" s="216">
        <f>Q818*H818</f>
        <v>0.061600000000000002</v>
      </c>
      <c r="S818" s="216">
        <v>0</v>
      </c>
      <c r="T818" s="217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18" t="s">
        <v>258</v>
      </c>
      <c r="AT818" s="218" t="s">
        <v>151</v>
      </c>
      <c r="AU818" s="218" t="s">
        <v>84</v>
      </c>
      <c r="AY818" s="20" t="s">
        <v>149</v>
      </c>
      <c r="BE818" s="219">
        <f>IF(N818="základní",J818,0)</f>
        <v>0</v>
      </c>
      <c r="BF818" s="219">
        <f>IF(N818="snížená",J818,0)</f>
        <v>0</v>
      </c>
      <c r="BG818" s="219">
        <f>IF(N818="zákl. přenesená",J818,0)</f>
        <v>0</v>
      </c>
      <c r="BH818" s="219">
        <f>IF(N818="sníž. přenesená",J818,0)</f>
        <v>0</v>
      </c>
      <c r="BI818" s="219">
        <f>IF(N818="nulová",J818,0)</f>
        <v>0</v>
      </c>
      <c r="BJ818" s="20" t="s">
        <v>80</v>
      </c>
      <c r="BK818" s="219">
        <f>ROUND(I818*H818,2)</f>
        <v>0</v>
      </c>
      <c r="BL818" s="20" t="s">
        <v>258</v>
      </c>
      <c r="BM818" s="218" t="s">
        <v>1250</v>
      </c>
    </row>
    <row r="819" s="2" customFormat="1">
      <c r="A819" s="41"/>
      <c r="B819" s="42"/>
      <c r="C819" s="43"/>
      <c r="D819" s="220" t="s">
        <v>157</v>
      </c>
      <c r="E819" s="43"/>
      <c r="F819" s="221" t="s">
        <v>1251</v>
      </c>
      <c r="G819" s="43"/>
      <c r="H819" s="43"/>
      <c r="I819" s="222"/>
      <c r="J819" s="43"/>
      <c r="K819" s="43"/>
      <c r="L819" s="47"/>
      <c r="M819" s="223"/>
      <c r="N819" s="22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157</v>
      </c>
      <c r="AU819" s="20" t="s">
        <v>84</v>
      </c>
    </row>
    <row r="820" s="2" customFormat="1">
      <c r="A820" s="41"/>
      <c r="B820" s="42"/>
      <c r="C820" s="43"/>
      <c r="D820" s="225" t="s">
        <v>159</v>
      </c>
      <c r="E820" s="43"/>
      <c r="F820" s="226" t="s">
        <v>1252</v>
      </c>
      <c r="G820" s="43"/>
      <c r="H820" s="43"/>
      <c r="I820" s="222"/>
      <c r="J820" s="43"/>
      <c r="K820" s="43"/>
      <c r="L820" s="47"/>
      <c r="M820" s="223"/>
      <c r="N820" s="22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159</v>
      </c>
      <c r="AU820" s="20" t="s">
        <v>84</v>
      </c>
    </row>
    <row r="821" s="13" customFormat="1">
      <c r="A821" s="13"/>
      <c r="B821" s="227"/>
      <c r="C821" s="228"/>
      <c r="D821" s="220" t="s">
        <v>183</v>
      </c>
      <c r="E821" s="229" t="s">
        <v>19</v>
      </c>
      <c r="F821" s="230" t="s">
        <v>1253</v>
      </c>
      <c r="G821" s="228"/>
      <c r="H821" s="229" t="s">
        <v>19</v>
      </c>
      <c r="I821" s="231"/>
      <c r="J821" s="228"/>
      <c r="K821" s="228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183</v>
      </c>
      <c r="AU821" s="236" t="s">
        <v>84</v>
      </c>
      <c r="AV821" s="13" t="s">
        <v>80</v>
      </c>
      <c r="AW821" s="13" t="s">
        <v>36</v>
      </c>
      <c r="AX821" s="13" t="s">
        <v>75</v>
      </c>
      <c r="AY821" s="236" t="s">
        <v>149</v>
      </c>
    </row>
    <row r="822" s="14" customFormat="1">
      <c r="A822" s="14"/>
      <c r="B822" s="237"/>
      <c r="C822" s="238"/>
      <c r="D822" s="220" t="s">
        <v>183</v>
      </c>
      <c r="E822" s="239" t="s">
        <v>19</v>
      </c>
      <c r="F822" s="240" t="s">
        <v>1254</v>
      </c>
      <c r="G822" s="238"/>
      <c r="H822" s="241">
        <v>58.479999999999997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7" t="s">
        <v>183</v>
      </c>
      <c r="AU822" s="247" t="s">
        <v>84</v>
      </c>
      <c r="AV822" s="14" t="s">
        <v>84</v>
      </c>
      <c r="AW822" s="14" t="s">
        <v>36</v>
      </c>
      <c r="AX822" s="14" t="s">
        <v>75</v>
      </c>
      <c r="AY822" s="247" t="s">
        <v>149</v>
      </c>
    </row>
    <row r="823" s="14" customFormat="1">
      <c r="A823" s="14"/>
      <c r="B823" s="237"/>
      <c r="C823" s="238"/>
      <c r="D823" s="220" t="s">
        <v>183</v>
      </c>
      <c r="E823" s="239" t="s">
        <v>19</v>
      </c>
      <c r="F823" s="240" t="s">
        <v>1255</v>
      </c>
      <c r="G823" s="238"/>
      <c r="H823" s="241">
        <v>11.52</v>
      </c>
      <c r="I823" s="242"/>
      <c r="J823" s="238"/>
      <c r="K823" s="238"/>
      <c r="L823" s="243"/>
      <c r="M823" s="244"/>
      <c r="N823" s="245"/>
      <c r="O823" s="245"/>
      <c r="P823" s="245"/>
      <c r="Q823" s="245"/>
      <c r="R823" s="245"/>
      <c r="S823" s="245"/>
      <c r="T823" s="24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7" t="s">
        <v>183</v>
      </c>
      <c r="AU823" s="247" t="s">
        <v>84</v>
      </c>
      <c r="AV823" s="14" t="s">
        <v>84</v>
      </c>
      <c r="AW823" s="14" t="s">
        <v>36</v>
      </c>
      <c r="AX823" s="14" t="s">
        <v>75</v>
      </c>
      <c r="AY823" s="247" t="s">
        <v>149</v>
      </c>
    </row>
    <row r="824" s="15" customFormat="1">
      <c r="A824" s="15"/>
      <c r="B824" s="248"/>
      <c r="C824" s="249"/>
      <c r="D824" s="220" t="s">
        <v>183</v>
      </c>
      <c r="E824" s="250" t="s">
        <v>19</v>
      </c>
      <c r="F824" s="251" t="s">
        <v>221</v>
      </c>
      <c r="G824" s="249"/>
      <c r="H824" s="252">
        <v>70</v>
      </c>
      <c r="I824" s="253"/>
      <c r="J824" s="249"/>
      <c r="K824" s="249"/>
      <c r="L824" s="254"/>
      <c r="M824" s="255"/>
      <c r="N824" s="256"/>
      <c r="O824" s="256"/>
      <c r="P824" s="256"/>
      <c r="Q824" s="256"/>
      <c r="R824" s="256"/>
      <c r="S824" s="256"/>
      <c r="T824" s="257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8" t="s">
        <v>183</v>
      </c>
      <c r="AU824" s="258" t="s">
        <v>84</v>
      </c>
      <c r="AV824" s="15" t="s">
        <v>90</v>
      </c>
      <c r="AW824" s="15" t="s">
        <v>36</v>
      </c>
      <c r="AX824" s="15" t="s">
        <v>80</v>
      </c>
      <c r="AY824" s="258" t="s">
        <v>149</v>
      </c>
    </row>
    <row r="825" s="2" customFormat="1" ht="49.05" customHeight="1">
      <c r="A825" s="41"/>
      <c r="B825" s="42"/>
      <c r="C825" s="270" t="s">
        <v>1256</v>
      </c>
      <c r="D825" s="270" t="s">
        <v>395</v>
      </c>
      <c r="E825" s="271" t="s">
        <v>1257</v>
      </c>
      <c r="F825" s="272" t="s">
        <v>1258</v>
      </c>
      <c r="G825" s="273" t="s">
        <v>179</v>
      </c>
      <c r="H825" s="274">
        <v>84</v>
      </c>
      <c r="I825" s="275"/>
      <c r="J825" s="276">
        <f>ROUND(I825*H825,2)</f>
        <v>0</v>
      </c>
      <c r="K825" s="272" t="s">
        <v>155</v>
      </c>
      <c r="L825" s="277"/>
      <c r="M825" s="278" t="s">
        <v>19</v>
      </c>
      <c r="N825" s="279" t="s">
        <v>46</v>
      </c>
      <c r="O825" s="87"/>
      <c r="P825" s="216">
        <f>O825*H825</f>
        <v>0</v>
      </c>
      <c r="Q825" s="216">
        <v>0.0047000000000000002</v>
      </c>
      <c r="R825" s="216">
        <f>Q825*H825</f>
        <v>0.39480000000000004</v>
      </c>
      <c r="S825" s="216">
        <v>0</v>
      </c>
      <c r="T825" s="217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18" t="s">
        <v>374</v>
      </c>
      <c r="AT825" s="218" t="s">
        <v>395</v>
      </c>
      <c r="AU825" s="218" t="s">
        <v>84</v>
      </c>
      <c r="AY825" s="20" t="s">
        <v>149</v>
      </c>
      <c r="BE825" s="219">
        <f>IF(N825="základní",J825,0)</f>
        <v>0</v>
      </c>
      <c r="BF825" s="219">
        <f>IF(N825="snížená",J825,0)</f>
        <v>0</v>
      </c>
      <c r="BG825" s="219">
        <f>IF(N825="zákl. přenesená",J825,0)</f>
        <v>0</v>
      </c>
      <c r="BH825" s="219">
        <f>IF(N825="sníž. přenesená",J825,0)</f>
        <v>0</v>
      </c>
      <c r="BI825" s="219">
        <f>IF(N825="nulová",J825,0)</f>
        <v>0</v>
      </c>
      <c r="BJ825" s="20" t="s">
        <v>80</v>
      </c>
      <c r="BK825" s="219">
        <f>ROUND(I825*H825,2)</f>
        <v>0</v>
      </c>
      <c r="BL825" s="20" t="s">
        <v>258</v>
      </c>
      <c r="BM825" s="218" t="s">
        <v>1259</v>
      </c>
    </row>
    <row r="826" s="2" customFormat="1">
      <c r="A826" s="41"/>
      <c r="B826" s="42"/>
      <c r="C826" s="43"/>
      <c r="D826" s="220" t="s">
        <v>157</v>
      </c>
      <c r="E826" s="43"/>
      <c r="F826" s="221" t="s">
        <v>1258</v>
      </c>
      <c r="G826" s="43"/>
      <c r="H826" s="43"/>
      <c r="I826" s="222"/>
      <c r="J826" s="43"/>
      <c r="K826" s="43"/>
      <c r="L826" s="47"/>
      <c r="M826" s="223"/>
      <c r="N826" s="224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157</v>
      </c>
      <c r="AU826" s="20" t="s">
        <v>84</v>
      </c>
    </row>
    <row r="827" s="14" customFormat="1">
      <c r="A827" s="14"/>
      <c r="B827" s="237"/>
      <c r="C827" s="238"/>
      <c r="D827" s="220" t="s">
        <v>183</v>
      </c>
      <c r="E827" s="238"/>
      <c r="F827" s="240" t="s">
        <v>1260</v>
      </c>
      <c r="G827" s="238"/>
      <c r="H827" s="241">
        <v>84</v>
      </c>
      <c r="I827" s="242"/>
      <c r="J827" s="238"/>
      <c r="K827" s="238"/>
      <c r="L827" s="243"/>
      <c r="M827" s="244"/>
      <c r="N827" s="245"/>
      <c r="O827" s="245"/>
      <c r="P827" s="245"/>
      <c r="Q827" s="245"/>
      <c r="R827" s="245"/>
      <c r="S827" s="245"/>
      <c r="T827" s="24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7" t="s">
        <v>183</v>
      </c>
      <c r="AU827" s="247" t="s">
        <v>84</v>
      </c>
      <c r="AV827" s="14" t="s">
        <v>84</v>
      </c>
      <c r="AW827" s="14" t="s">
        <v>4</v>
      </c>
      <c r="AX827" s="14" t="s">
        <v>80</v>
      </c>
      <c r="AY827" s="247" t="s">
        <v>149</v>
      </c>
    </row>
    <row r="828" s="2" customFormat="1" ht="24.15" customHeight="1">
      <c r="A828" s="41"/>
      <c r="B828" s="42"/>
      <c r="C828" s="207" t="s">
        <v>1261</v>
      </c>
      <c r="D828" s="207" t="s">
        <v>151</v>
      </c>
      <c r="E828" s="208" t="s">
        <v>1248</v>
      </c>
      <c r="F828" s="209" t="s">
        <v>1249</v>
      </c>
      <c r="G828" s="210" t="s">
        <v>179</v>
      </c>
      <c r="H828" s="211">
        <v>12.757999999999999</v>
      </c>
      <c r="I828" s="212"/>
      <c r="J828" s="213">
        <f>ROUND(I828*H828,2)</f>
        <v>0</v>
      </c>
      <c r="K828" s="209" t="s">
        <v>155</v>
      </c>
      <c r="L828" s="47"/>
      <c r="M828" s="214" t="s">
        <v>19</v>
      </c>
      <c r="N828" s="215" t="s">
        <v>46</v>
      </c>
      <c r="O828" s="87"/>
      <c r="P828" s="216">
        <f>O828*H828</f>
        <v>0</v>
      </c>
      <c r="Q828" s="216">
        <v>0.00088000000000000003</v>
      </c>
      <c r="R828" s="216">
        <f>Q828*H828</f>
        <v>0.011227039999999999</v>
      </c>
      <c r="S828" s="216">
        <v>0</v>
      </c>
      <c r="T828" s="217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18" t="s">
        <v>258</v>
      </c>
      <c r="AT828" s="218" t="s">
        <v>151</v>
      </c>
      <c r="AU828" s="218" t="s">
        <v>84</v>
      </c>
      <c r="AY828" s="20" t="s">
        <v>149</v>
      </c>
      <c r="BE828" s="219">
        <f>IF(N828="základní",J828,0)</f>
        <v>0</v>
      </c>
      <c r="BF828" s="219">
        <f>IF(N828="snížená",J828,0)</f>
        <v>0</v>
      </c>
      <c r="BG828" s="219">
        <f>IF(N828="zákl. přenesená",J828,0)</f>
        <v>0</v>
      </c>
      <c r="BH828" s="219">
        <f>IF(N828="sníž. přenesená",J828,0)</f>
        <v>0</v>
      </c>
      <c r="BI828" s="219">
        <f>IF(N828="nulová",J828,0)</f>
        <v>0</v>
      </c>
      <c r="BJ828" s="20" t="s">
        <v>80</v>
      </c>
      <c r="BK828" s="219">
        <f>ROUND(I828*H828,2)</f>
        <v>0</v>
      </c>
      <c r="BL828" s="20" t="s">
        <v>258</v>
      </c>
      <c r="BM828" s="218" t="s">
        <v>1262</v>
      </c>
    </row>
    <row r="829" s="2" customFormat="1">
      <c r="A829" s="41"/>
      <c r="B829" s="42"/>
      <c r="C829" s="43"/>
      <c r="D829" s="220" t="s">
        <v>157</v>
      </c>
      <c r="E829" s="43"/>
      <c r="F829" s="221" t="s">
        <v>1251</v>
      </c>
      <c r="G829" s="43"/>
      <c r="H829" s="43"/>
      <c r="I829" s="222"/>
      <c r="J829" s="43"/>
      <c r="K829" s="43"/>
      <c r="L829" s="47"/>
      <c r="M829" s="223"/>
      <c r="N829" s="224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157</v>
      </c>
      <c r="AU829" s="20" t="s">
        <v>84</v>
      </c>
    </row>
    <row r="830" s="2" customFormat="1">
      <c r="A830" s="41"/>
      <c r="B830" s="42"/>
      <c r="C830" s="43"/>
      <c r="D830" s="225" t="s">
        <v>159</v>
      </c>
      <c r="E830" s="43"/>
      <c r="F830" s="226" t="s">
        <v>1252</v>
      </c>
      <c r="G830" s="43"/>
      <c r="H830" s="43"/>
      <c r="I830" s="222"/>
      <c r="J830" s="43"/>
      <c r="K830" s="43"/>
      <c r="L830" s="47"/>
      <c r="M830" s="223"/>
      <c r="N830" s="224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159</v>
      </c>
      <c r="AU830" s="20" t="s">
        <v>84</v>
      </c>
    </row>
    <row r="831" s="13" customFormat="1">
      <c r="A831" s="13"/>
      <c r="B831" s="227"/>
      <c r="C831" s="228"/>
      <c r="D831" s="220" t="s">
        <v>183</v>
      </c>
      <c r="E831" s="229" t="s">
        <v>19</v>
      </c>
      <c r="F831" s="230" t="s">
        <v>1263</v>
      </c>
      <c r="G831" s="228"/>
      <c r="H831" s="229" t="s">
        <v>19</v>
      </c>
      <c r="I831" s="231"/>
      <c r="J831" s="228"/>
      <c r="K831" s="228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183</v>
      </c>
      <c r="AU831" s="236" t="s">
        <v>84</v>
      </c>
      <c r="AV831" s="13" t="s">
        <v>80</v>
      </c>
      <c r="AW831" s="13" t="s">
        <v>36</v>
      </c>
      <c r="AX831" s="13" t="s">
        <v>75</v>
      </c>
      <c r="AY831" s="236" t="s">
        <v>149</v>
      </c>
    </row>
    <row r="832" s="14" customFormat="1">
      <c r="A832" s="14"/>
      <c r="B832" s="237"/>
      <c r="C832" s="238"/>
      <c r="D832" s="220" t="s">
        <v>183</v>
      </c>
      <c r="E832" s="239" t="s">
        <v>19</v>
      </c>
      <c r="F832" s="240" t="s">
        <v>1264</v>
      </c>
      <c r="G832" s="238"/>
      <c r="H832" s="241">
        <v>12.757999999999999</v>
      </c>
      <c r="I832" s="242"/>
      <c r="J832" s="238"/>
      <c r="K832" s="238"/>
      <c r="L832" s="243"/>
      <c r="M832" s="244"/>
      <c r="N832" s="245"/>
      <c r="O832" s="245"/>
      <c r="P832" s="245"/>
      <c r="Q832" s="245"/>
      <c r="R832" s="245"/>
      <c r="S832" s="245"/>
      <c r="T832" s="24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7" t="s">
        <v>183</v>
      </c>
      <c r="AU832" s="247" t="s">
        <v>84</v>
      </c>
      <c r="AV832" s="14" t="s">
        <v>84</v>
      </c>
      <c r="AW832" s="14" t="s">
        <v>36</v>
      </c>
      <c r="AX832" s="14" t="s">
        <v>80</v>
      </c>
      <c r="AY832" s="247" t="s">
        <v>149</v>
      </c>
    </row>
    <row r="833" s="2" customFormat="1" ht="44.25" customHeight="1">
      <c r="A833" s="41"/>
      <c r="B833" s="42"/>
      <c r="C833" s="270" t="s">
        <v>1265</v>
      </c>
      <c r="D833" s="270" t="s">
        <v>395</v>
      </c>
      <c r="E833" s="271" t="s">
        <v>1266</v>
      </c>
      <c r="F833" s="272" t="s">
        <v>1267</v>
      </c>
      <c r="G833" s="273" t="s">
        <v>179</v>
      </c>
      <c r="H833" s="274">
        <v>15.310000000000001</v>
      </c>
      <c r="I833" s="275"/>
      <c r="J833" s="276">
        <f>ROUND(I833*H833,2)</f>
        <v>0</v>
      </c>
      <c r="K833" s="272" t="s">
        <v>155</v>
      </c>
      <c r="L833" s="277"/>
      <c r="M833" s="278" t="s">
        <v>19</v>
      </c>
      <c r="N833" s="279" t="s">
        <v>46</v>
      </c>
      <c r="O833" s="87"/>
      <c r="P833" s="216">
        <f>O833*H833</f>
        <v>0</v>
      </c>
      <c r="Q833" s="216">
        <v>0.0050000000000000001</v>
      </c>
      <c r="R833" s="216">
        <f>Q833*H833</f>
        <v>0.076550000000000007</v>
      </c>
      <c r="S833" s="216">
        <v>0</v>
      </c>
      <c r="T833" s="217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18" t="s">
        <v>374</v>
      </c>
      <c r="AT833" s="218" t="s">
        <v>395</v>
      </c>
      <c r="AU833" s="218" t="s">
        <v>84</v>
      </c>
      <c r="AY833" s="20" t="s">
        <v>149</v>
      </c>
      <c r="BE833" s="219">
        <f>IF(N833="základní",J833,0)</f>
        <v>0</v>
      </c>
      <c r="BF833" s="219">
        <f>IF(N833="snížená",J833,0)</f>
        <v>0</v>
      </c>
      <c r="BG833" s="219">
        <f>IF(N833="zákl. přenesená",J833,0)</f>
        <v>0</v>
      </c>
      <c r="BH833" s="219">
        <f>IF(N833="sníž. přenesená",J833,0)</f>
        <v>0</v>
      </c>
      <c r="BI833" s="219">
        <f>IF(N833="nulová",J833,0)</f>
        <v>0</v>
      </c>
      <c r="BJ833" s="20" t="s">
        <v>80</v>
      </c>
      <c r="BK833" s="219">
        <f>ROUND(I833*H833,2)</f>
        <v>0</v>
      </c>
      <c r="BL833" s="20" t="s">
        <v>258</v>
      </c>
      <c r="BM833" s="218" t="s">
        <v>1268</v>
      </c>
    </row>
    <row r="834" s="2" customFormat="1">
      <c r="A834" s="41"/>
      <c r="B834" s="42"/>
      <c r="C834" s="43"/>
      <c r="D834" s="220" t="s">
        <v>157</v>
      </c>
      <c r="E834" s="43"/>
      <c r="F834" s="221" t="s">
        <v>1267</v>
      </c>
      <c r="G834" s="43"/>
      <c r="H834" s="43"/>
      <c r="I834" s="222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157</v>
      </c>
      <c r="AU834" s="20" t="s">
        <v>84</v>
      </c>
    </row>
    <row r="835" s="14" customFormat="1">
      <c r="A835" s="14"/>
      <c r="B835" s="237"/>
      <c r="C835" s="238"/>
      <c r="D835" s="220" t="s">
        <v>183</v>
      </c>
      <c r="E835" s="238"/>
      <c r="F835" s="240" t="s">
        <v>1269</v>
      </c>
      <c r="G835" s="238"/>
      <c r="H835" s="241">
        <v>15.310000000000001</v>
      </c>
      <c r="I835" s="242"/>
      <c r="J835" s="238"/>
      <c r="K835" s="238"/>
      <c r="L835" s="243"/>
      <c r="M835" s="244"/>
      <c r="N835" s="245"/>
      <c r="O835" s="245"/>
      <c r="P835" s="245"/>
      <c r="Q835" s="245"/>
      <c r="R835" s="245"/>
      <c r="S835" s="245"/>
      <c r="T835" s="24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7" t="s">
        <v>183</v>
      </c>
      <c r="AU835" s="247" t="s">
        <v>84</v>
      </c>
      <c r="AV835" s="14" t="s">
        <v>84</v>
      </c>
      <c r="AW835" s="14" t="s">
        <v>4</v>
      </c>
      <c r="AX835" s="14" t="s">
        <v>80</v>
      </c>
      <c r="AY835" s="247" t="s">
        <v>149</v>
      </c>
    </row>
    <row r="836" s="2" customFormat="1" ht="37.8" customHeight="1">
      <c r="A836" s="41"/>
      <c r="B836" s="42"/>
      <c r="C836" s="207" t="s">
        <v>1270</v>
      </c>
      <c r="D836" s="207" t="s">
        <v>151</v>
      </c>
      <c r="E836" s="208" t="s">
        <v>1271</v>
      </c>
      <c r="F836" s="209" t="s">
        <v>1272</v>
      </c>
      <c r="G836" s="210" t="s">
        <v>595</v>
      </c>
      <c r="H836" s="211">
        <v>43</v>
      </c>
      <c r="I836" s="212"/>
      <c r="J836" s="213">
        <f>ROUND(I836*H836,2)</f>
        <v>0</v>
      </c>
      <c r="K836" s="209" t="s">
        <v>155</v>
      </c>
      <c r="L836" s="47"/>
      <c r="M836" s="214" t="s">
        <v>19</v>
      </c>
      <c r="N836" s="215" t="s">
        <v>46</v>
      </c>
      <c r="O836" s="87"/>
      <c r="P836" s="216">
        <f>O836*H836</f>
        <v>0</v>
      </c>
      <c r="Q836" s="216">
        <v>0.00059999999999999995</v>
      </c>
      <c r="R836" s="216">
        <f>Q836*H836</f>
        <v>0.025799999999999997</v>
      </c>
      <c r="S836" s="216">
        <v>0</v>
      </c>
      <c r="T836" s="217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18" t="s">
        <v>258</v>
      </c>
      <c r="AT836" s="218" t="s">
        <v>151</v>
      </c>
      <c r="AU836" s="218" t="s">
        <v>84</v>
      </c>
      <c r="AY836" s="20" t="s">
        <v>149</v>
      </c>
      <c r="BE836" s="219">
        <f>IF(N836="základní",J836,0)</f>
        <v>0</v>
      </c>
      <c r="BF836" s="219">
        <f>IF(N836="snížená",J836,0)</f>
        <v>0</v>
      </c>
      <c r="BG836" s="219">
        <f>IF(N836="zákl. přenesená",J836,0)</f>
        <v>0</v>
      </c>
      <c r="BH836" s="219">
        <f>IF(N836="sníž. přenesená",J836,0)</f>
        <v>0</v>
      </c>
      <c r="BI836" s="219">
        <f>IF(N836="nulová",J836,0)</f>
        <v>0</v>
      </c>
      <c r="BJ836" s="20" t="s">
        <v>80</v>
      </c>
      <c r="BK836" s="219">
        <f>ROUND(I836*H836,2)</f>
        <v>0</v>
      </c>
      <c r="BL836" s="20" t="s">
        <v>258</v>
      </c>
      <c r="BM836" s="218" t="s">
        <v>1273</v>
      </c>
    </row>
    <row r="837" s="2" customFormat="1">
      <c r="A837" s="41"/>
      <c r="B837" s="42"/>
      <c r="C837" s="43"/>
      <c r="D837" s="220" t="s">
        <v>157</v>
      </c>
      <c r="E837" s="43"/>
      <c r="F837" s="221" t="s">
        <v>1274</v>
      </c>
      <c r="G837" s="43"/>
      <c r="H837" s="43"/>
      <c r="I837" s="222"/>
      <c r="J837" s="43"/>
      <c r="K837" s="43"/>
      <c r="L837" s="47"/>
      <c r="M837" s="223"/>
      <c r="N837" s="224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20" t="s">
        <v>157</v>
      </c>
      <c r="AU837" s="20" t="s">
        <v>84</v>
      </c>
    </row>
    <row r="838" s="2" customFormat="1">
      <c r="A838" s="41"/>
      <c r="B838" s="42"/>
      <c r="C838" s="43"/>
      <c r="D838" s="225" t="s">
        <v>159</v>
      </c>
      <c r="E838" s="43"/>
      <c r="F838" s="226" t="s">
        <v>1275</v>
      </c>
      <c r="G838" s="43"/>
      <c r="H838" s="43"/>
      <c r="I838" s="222"/>
      <c r="J838" s="43"/>
      <c r="K838" s="43"/>
      <c r="L838" s="47"/>
      <c r="M838" s="223"/>
      <c r="N838" s="22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159</v>
      </c>
      <c r="AU838" s="20" t="s">
        <v>84</v>
      </c>
    </row>
    <row r="839" s="2" customFormat="1" ht="37.8" customHeight="1">
      <c r="A839" s="41"/>
      <c r="B839" s="42"/>
      <c r="C839" s="207" t="s">
        <v>1276</v>
      </c>
      <c r="D839" s="207" t="s">
        <v>151</v>
      </c>
      <c r="E839" s="208" t="s">
        <v>1277</v>
      </c>
      <c r="F839" s="209" t="s">
        <v>1278</v>
      </c>
      <c r="G839" s="210" t="s">
        <v>595</v>
      </c>
      <c r="H839" s="211">
        <v>47.25</v>
      </c>
      <c r="I839" s="212"/>
      <c r="J839" s="213">
        <f>ROUND(I839*H839,2)</f>
        <v>0</v>
      </c>
      <c r="K839" s="209" t="s">
        <v>155</v>
      </c>
      <c r="L839" s="47"/>
      <c r="M839" s="214" t="s">
        <v>19</v>
      </c>
      <c r="N839" s="215" t="s">
        <v>46</v>
      </c>
      <c r="O839" s="87"/>
      <c r="P839" s="216">
        <f>O839*H839</f>
        <v>0</v>
      </c>
      <c r="Q839" s="216">
        <v>0.0011999999999999999</v>
      </c>
      <c r="R839" s="216">
        <f>Q839*H839</f>
        <v>0.056699999999999993</v>
      </c>
      <c r="S839" s="216">
        <v>0</v>
      </c>
      <c r="T839" s="217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18" t="s">
        <v>258</v>
      </c>
      <c r="AT839" s="218" t="s">
        <v>151</v>
      </c>
      <c r="AU839" s="218" t="s">
        <v>84</v>
      </c>
      <c r="AY839" s="20" t="s">
        <v>149</v>
      </c>
      <c r="BE839" s="219">
        <f>IF(N839="základní",J839,0)</f>
        <v>0</v>
      </c>
      <c r="BF839" s="219">
        <f>IF(N839="snížená",J839,0)</f>
        <v>0</v>
      </c>
      <c r="BG839" s="219">
        <f>IF(N839="zákl. přenesená",J839,0)</f>
        <v>0</v>
      </c>
      <c r="BH839" s="219">
        <f>IF(N839="sníž. přenesená",J839,0)</f>
        <v>0</v>
      </c>
      <c r="BI839" s="219">
        <f>IF(N839="nulová",J839,0)</f>
        <v>0</v>
      </c>
      <c r="BJ839" s="20" t="s">
        <v>80</v>
      </c>
      <c r="BK839" s="219">
        <f>ROUND(I839*H839,2)</f>
        <v>0</v>
      </c>
      <c r="BL839" s="20" t="s">
        <v>258</v>
      </c>
      <c r="BM839" s="218" t="s">
        <v>1279</v>
      </c>
    </row>
    <row r="840" s="2" customFormat="1">
      <c r="A840" s="41"/>
      <c r="B840" s="42"/>
      <c r="C840" s="43"/>
      <c r="D840" s="220" t="s">
        <v>157</v>
      </c>
      <c r="E840" s="43"/>
      <c r="F840" s="221" t="s">
        <v>1280</v>
      </c>
      <c r="G840" s="43"/>
      <c r="H840" s="43"/>
      <c r="I840" s="222"/>
      <c r="J840" s="43"/>
      <c r="K840" s="43"/>
      <c r="L840" s="47"/>
      <c r="M840" s="223"/>
      <c r="N840" s="224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157</v>
      </c>
      <c r="AU840" s="20" t="s">
        <v>84</v>
      </c>
    </row>
    <row r="841" s="2" customFormat="1">
      <c r="A841" s="41"/>
      <c r="B841" s="42"/>
      <c r="C841" s="43"/>
      <c r="D841" s="225" t="s">
        <v>159</v>
      </c>
      <c r="E841" s="43"/>
      <c r="F841" s="226" t="s">
        <v>1281</v>
      </c>
      <c r="G841" s="43"/>
      <c r="H841" s="43"/>
      <c r="I841" s="222"/>
      <c r="J841" s="43"/>
      <c r="K841" s="43"/>
      <c r="L841" s="47"/>
      <c r="M841" s="223"/>
      <c r="N841" s="224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159</v>
      </c>
      <c r="AU841" s="20" t="s">
        <v>84</v>
      </c>
    </row>
    <row r="842" s="14" customFormat="1">
      <c r="A842" s="14"/>
      <c r="B842" s="237"/>
      <c r="C842" s="238"/>
      <c r="D842" s="220" t="s">
        <v>183</v>
      </c>
      <c r="E842" s="239" t="s">
        <v>19</v>
      </c>
      <c r="F842" s="240" t="s">
        <v>1282</v>
      </c>
      <c r="G842" s="238"/>
      <c r="H842" s="241">
        <v>47.25</v>
      </c>
      <c r="I842" s="242"/>
      <c r="J842" s="238"/>
      <c r="K842" s="238"/>
      <c r="L842" s="243"/>
      <c r="M842" s="244"/>
      <c r="N842" s="245"/>
      <c r="O842" s="245"/>
      <c r="P842" s="245"/>
      <c r="Q842" s="245"/>
      <c r="R842" s="245"/>
      <c r="S842" s="245"/>
      <c r="T842" s="24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7" t="s">
        <v>183</v>
      </c>
      <c r="AU842" s="247" t="s">
        <v>84</v>
      </c>
      <c r="AV842" s="14" t="s">
        <v>84</v>
      </c>
      <c r="AW842" s="14" t="s">
        <v>36</v>
      </c>
      <c r="AX842" s="14" t="s">
        <v>80</v>
      </c>
      <c r="AY842" s="247" t="s">
        <v>149</v>
      </c>
    </row>
    <row r="843" s="2" customFormat="1" ht="37.8" customHeight="1">
      <c r="A843" s="41"/>
      <c r="B843" s="42"/>
      <c r="C843" s="207" t="s">
        <v>1283</v>
      </c>
      <c r="D843" s="207" t="s">
        <v>151</v>
      </c>
      <c r="E843" s="208" t="s">
        <v>1284</v>
      </c>
      <c r="F843" s="209" t="s">
        <v>1285</v>
      </c>
      <c r="G843" s="210" t="s">
        <v>179</v>
      </c>
      <c r="H843" s="211">
        <v>121.084</v>
      </c>
      <c r="I843" s="212"/>
      <c r="J843" s="213">
        <f>ROUND(I843*H843,2)</f>
        <v>0</v>
      </c>
      <c r="K843" s="209" t="s">
        <v>155</v>
      </c>
      <c r="L843" s="47"/>
      <c r="M843" s="214" t="s">
        <v>19</v>
      </c>
      <c r="N843" s="215" t="s">
        <v>46</v>
      </c>
      <c r="O843" s="87"/>
      <c r="P843" s="216">
        <f>O843*H843</f>
        <v>0</v>
      </c>
      <c r="Q843" s="216">
        <v>0.00018000000000000001</v>
      </c>
      <c r="R843" s="216">
        <f>Q843*H843</f>
        <v>0.021795120000000001</v>
      </c>
      <c r="S843" s="216">
        <v>0</v>
      </c>
      <c r="T843" s="21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8" t="s">
        <v>258</v>
      </c>
      <c r="AT843" s="218" t="s">
        <v>151</v>
      </c>
      <c r="AU843" s="218" t="s">
        <v>84</v>
      </c>
      <c r="AY843" s="20" t="s">
        <v>149</v>
      </c>
      <c r="BE843" s="219">
        <f>IF(N843="základní",J843,0)</f>
        <v>0</v>
      </c>
      <c r="BF843" s="219">
        <f>IF(N843="snížená",J843,0)</f>
        <v>0</v>
      </c>
      <c r="BG843" s="219">
        <f>IF(N843="zákl. přenesená",J843,0)</f>
        <v>0</v>
      </c>
      <c r="BH843" s="219">
        <f>IF(N843="sníž. přenesená",J843,0)</f>
        <v>0</v>
      </c>
      <c r="BI843" s="219">
        <f>IF(N843="nulová",J843,0)</f>
        <v>0</v>
      </c>
      <c r="BJ843" s="20" t="s">
        <v>80</v>
      </c>
      <c r="BK843" s="219">
        <f>ROUND(I843*H843,2)</f>
        <v>0</v>
      </c>
      <c r="BL843" s="20" t="s">
        <v>258</v>
      </c>
      <c r="BM843" s="218" t="s">
        <v>1286</v>
      </c>
    </row>
    <row r="844" s="2" customFormat="1">
      <c r="A844" s="41"/>
      <c r="B844" s="42"/>
      <c r="C844" s="43"/>
      <c r="D844" s="220" t="s">
        <v>157</v>
      </c>
      <c r="E844" s="43"/>
      <c r="F844" s="221" t="s">
        <v>1287</v>
      </c>
      <c r="G844" s="43"/>
      <c r="H844" s="43"/>
      <c r="I844" s="222"/>
      <c r="J844" s="43"/>
      <c r="K844" s="43"/>
      <c r="L844" s="47"/>
      <c r="M844" s="223"/>
      <c r="N844" s="22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157</v>
      </c>
      <c r="AU844" s="20" t="s">
        <v>84</v>
      </c>
    </row>
    <row r="845" s="2" customFormat="1">
      <c r="A845" s="41"/>
      <c r="B845" s="42"/>
      <c r="C845" s="43"/>
      <c r="D845" s="225" t="s">
        <v>159</v>
      </c>
      <c r="E845" s="43"/>
      <c r="F845" s="226" t="s">
        <v>1288</v>
      </c>
      <c r="G845" s="43"/>
      <c r="H845" s="43"/>
      <c r="I845" s="222"/>
      <c r="J845" s="43"/>
      <c r="K845" s="43"/>
      <c r="L845" s="47"/>
      <c r="M845" s="223"/>
      <c r="N845" s="224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159</v>
      </c>
      <c r="AU845" s="20" t="s">
        <v>84</v>
      </c>
    </row>
    <row r="846" s="14" customFormat="1">
      <c r="A846" s="14"/>
      <c r="B846" s="237"/>
      <c r="C846" s="238"/>
      <c r="D846" s="220" t="s">
        <v>183</v>
      </c>
      <c r="E846" s="239" t="s">
        <v>19</v>
      </c>
      <c r="F846" s="240" t="s">
        <v>1289</v>
      </c>
      <c r="G846" s="238"/>
      <c r="H846" s="241">
        <v>183.48400000000001</v>
      </c>
      <c r="I846" s="242"/>
      <c r="J846" s="238"/>
      <c r="K846" s="238"/>
      <c r="L846" s="243"/>
      <c r="M846" s="244"/>
      <c r="N846" s="245"/>
      <c r="O846" s="245"/>
      <c r="P846" s="245"/>
      <c r="Q846" s="245"/>
      <c r="R846" s="245"/>
      <c r="S846" s="245"/>
      <c r="T846" s="24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7" t="s">
        <v>183</v>
      </c>
      <c r="AU846" s="247" t="s">
        <v>84</v>
      </c>
      <c r="AV846" s="14" t="s">
        <v>84</v>
      </c>
      <c r="AW846" s="14" t="s">
        <v>36</v>
      </c>
      <c r="AX846" s="14" t="s">
        <v>75</v>
      </c>
      <c r="AY846" s="247" t="s">
        <v>149</v>
      </c>
    </row>
    <row r="847" s="14" customFormat="1">
      <c r="A847" s="14"/>
      <c r="B847" s="237"/>
      <c r="C847" s="238"/>
      <c r="D847" s="220" t="s">
        <v>183</v>
      </c>
      <c r="E847" s="239" t="s">
        <v>19</v>
      </c>
      <c r="F847" s="240" t="s">
        <v>1290</v>
      </c>
      <c r="G847" s="238"/>
      <c r="H847" s="241">
        <v>-46.399999999999999</v>
      </c>
      <c r="I847" s="242"/>
      <c r="J847" s="238"/>
      <c r="K847" s="238"/>
      <c r="L847" s="243"/>
      <c r="M847" s="244"/>
      <c r="N847" s="245"/>
      <c r="O847" s="245"/>
      <c r="P847" s="245"/>
      <c r="Q847" s="245"/>
      <c r="R847" s="245"/>
      <c r="S847" s="245"/>
      <c r="T847" s="24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7" t="s">
        <v>183</v>
      </c>
      <c r="AU847" s="247" t="s">
        <v>84</v>
      </c>
      <c r="AV847" s="14" t="s">
        <v>84</v>
      </c>
      <c r="AW847" s="14" t="s">
        <v>36</v>
      </c>
      <c r="AX847" s="14" t="s">
        <v>75</v>
      </c>
      <c r="AY847" s="247" t="s">
        <v>149</v>
      </c>
    </row>
    <row r="848" s="14" customFormat="1">
      <c r="A848" s="14"/>
      <c r="B848" s="237"/>
      <c r="C848" s="238"/>
      <c r="D848" s="220" t="s">
        <v>183</v>
      </c>
      <c r="E848" s="239" t="s">
        <v>19</v>
      </c>
      <c r="F848" s="240" t="s">
        <v>1291</v>
      </c>
      <c r="G848" s="238"/>
      <c r="H848" s="241">
        <v>-16</v>
      </c>
      <c r="I848" s="242"/>
      <c r="J848" s="238"/>
      <c r="K848" s="238"/>
      <c r="L848" s="243"/>
      <c r="M848" s="244"/>
      <c r="N848" s="245"/>
      <c r="O848" s="245"/>
      <c r="P848" s="245"/>
      <c r="Q848" s="245"/>
      <c r="R848" s="245"/>
      <c r="S848" s="245"/>
      <c r="T848" s="24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7" t="s">
        <v>183</v>
      </c>
      <c r="AU848" s="247" t="s">
        <v>84</v>
      </c>
      <c r="AV848" s="14" t="s">
        <v>84</v>
      </c>
      <c r="AW848" s="14" t="s">
        <v>36</v>
      </c>
      <c r="AX848" s="14" t="s">
        <v>75</v>
      </c>
      <c r="AY848" s="247" t="s">
        <v>149</v>
      </c>
    </row>
    <row r="849" s="15" customFormat="1">
      <c r="A849" s="15"/>
      <c r="B849" s="248"/>
      <c r="C849" s="249"/>
      <c r="D849" s="220" t="s">
        <v>183</v>
      </c>
      <c r="E849" s="250" t="s">
        <v>19</v>
      </c>
      <c r="F849" s="251" t="s">
        <v>221</v>
      </c>
      <c r="G849" s="249"/>
      <c r="H849" s="252">
        <v>121.084</v>
      </c>
      <c r="I849" s="253"/>
      <c r="J849" s="249"/>
      <c r="K849" s="249"/>
      <c r="L849" s="254"/>
      <c r="M849" s="255"/>
      <c r="N849" s="256"/>
      <c r="O849" s="256"/>
      <c r="P849" s="256"/>
      <c r="Q849" s="256"/>
      <c r="R849" s="256"/>
      <c r="S849" s="256"/>
      <c r="T849" s="257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58" t="s">
        <v>183</v>
      </c>
      <c r="AU849" s="258" t="s">
        <v>84</v>
      </c>
      <c r="AV849" s="15" t="s">
        <v>90</v>
      </c>
      <c r="AW849" s="15" t="s">
        <v>36</v>
      </c>
      <c r="AX849" s="15" t="s">
        <v>80</v>
      </c>
      <c r="AY849" s="258" t="s">
        <v>149</v>
      </c>
    </row>
    <row r="850" s="2" customFormat="1" ht="37.8" customHeight="1">
      <c r="A850" s="41"/>
      <c r="B850" s="42"/>
      <c r="C850" s="207" t="s">
        <v>1292</v>
      </c>
      <c r="D850" s="207" t="s">
        <v>151</v>
      </c>
      <c r="E850" s="208" t="s">
        <v>1293</v>
      </c>
      <c r="F850" s="209" t="s">
        <v>1294</v>
      </c>
      <c r="G850" s="210" t="s">
        <v>179</v>
      </c>
      <c r="H850" s="211">
        <v>46.399999999999999</v>
      </c>
      <c r="I850" s="212"/>
      <c r="J850" s="213">
        <f>ROUND(I850*H850,2)</f>
        <v>0</v>
      </c>
      <c r="K850" s="209" t="s">
        <v>155</v>
      </c>
      <c r="L850" s="47"/>
      <c r="M850" s="214" t="s">
        <v>19</v>
      </c>
      <c r="N850" s="215" t="s">
        <v>46</v>
      </c>
      <c r="O850" s="87"/>
      <c r="P850" s="216">
        <f>O850*H850</f>
        <v>0</v>
      </c>
      <c r="Q850" s="216">
        <v>0.00036000000000000002</v>
      </c>
      <c r="R850" s="216">
        <f>Q850*H850</f>
        <v>0.016704</v>
      </c>
      <c r="S850" s="216">
        <v>0</v>
      </c>
      <c r="T850" s="217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18" t="s">
        <v>258</v>
      </c>
      <c r="AT850" s="218" t="s">
        <v>151</v>
      </c>
      <c r="AU850" s="218" t="s">
        <v>84</v>
      </c>
      <c r="AY850" s="20" t="s">
        <v>149</v>
      </c>
      <c r="BE850" s="219">
        <f>IF(N850="základní",J850,0)</f>
        <v>0</v>
      </c>
      <c r="BF850" s="219">
        <f>IF(N850="snížená",J850,0)</f>
        <v>0</v>
      </c>
      <c r="BG850" s="219">
        <f>IF(N850="zákl. přenesená",J850,0)</f>
        <v>0</v>
      </c>
      <c r="BH850" s="219">
        <f>IF(N850="sníž. přenesená",J850,0)</f>
        <v>0</v>
      </c>
      <c r="BI850" s="219">
        <f>IF(N850="nulová",J850,0)</f>
        <v>0</v>
      </c>
      <c r="BJ850" s="20" t="s">
        <v>80</v>
      </c>
      <c r="BK850" s="219">
        <f>ROUND(I850*H850,2)</f>
        <v>0</v>
      </c>
      <c r="BL850" s="20" t="s">
        <v>258</v>
      </c>
      <c r="BM850" s="218" t="s">
        <v>1295</v>
      </c>
    </row>
    <row r="851" s="2" customFormat="1">
      <c r="A851" s="41"/>
      <c r="B851" s="42"/>
      <c r="C851" s="43"/>
      <c r="D851" s="220" t="s">
        <v>157</v>
      </c>
      <c r="E851" s="43"/>
      <c r="F851" s="221" t="s">
        <v>1296</v>
      </c>
      <c r="G851" s="43"/>
      <c r="H851" s="43"/>
      <c r="I851" s="222"/>
      <c r="J851" s="43"/>
      <c r="K851" s="43"/>
      <c r="L851" s="47"/>
      <c r="M851" s="223"/>
      <c r="N851" s="224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157</v>
      </c>
      <c r="AU851" s="20" t="s">
        <v>84</v>
      </c>
    </row>
    <row r="852" s="2" customFormat="1">
      <c r="A852" s="41"/>
      <c r="B852" s="42"/>
      <c r="C852" s="43"/>
      <c r="D852" s="225" t="s">
        <v>159</v>
      </c>
      <c r="E852" s="43"/>
      <c r="F852" s="226" t="s">
        <v>1297</v>
      </c>
      <c r="G852" s="43"/>
      <c r="H852" s="43"/>
      <c r="I852" s="222"/>
      <c r="J852" s="43"/>
      <c r="K852" s="43"/>
      <c r="L852" s="47"/>
      <c r="M852" s="223"/>
      <c r="N852" s="22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159</v>
      </c>
      <c r="AU852" s="20" t="s">
        <v>84</v>
      </c>
    </row>
    <row r="853" s="14" customFormat="1">
      <c r="A853" s="14"/>
      <c r="B853" s="237"/>
      <c r="C853" s="238"/>
      <c r="D853" s="220" t="s">
        <v>183</v>
      </c>
      <c r="E853" s="239" t="s">
        <v>19</v>
      </c>
      <c r="F853" s="240" t="s">
        <v>1298</v>
      </c>
      <c r="G853" s="238"/>
      <c r="H853" s="241">
        <v>46.399999999999999</v>
      </c>
      <c r="I853" s="242"/>
      <c r="J853" s="238"/>
      <c r="K853" s="238"/>
      <c r="L853" s="243"/>
      <c r="M853" s="244"/>
      <c r="N853" s="245"/>
      <c r="O853" s="245"/>
      <c r="P853" s="245"/>
      <c r="Q853" s="245"/>
      <c r="R853" s="245"/>
      <c r="S853" s="245"/>
      <c r="T853" s="246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7" t="s">
        <v>183</v>
      </c>
      <c r="AU853" s="247" t="s">
        <v>84</v>
      </c>
      <c r="AV853" s="14" t="s">
        <v>84</v>
      </c>
      <c r="AW853" s="14" t="s">
        <v>36</v>
      </c>
      <c r="AX853" s="14" t="s">
        <v>80</v>
      </c>
      <c r="AY853" s="247" t="s">
        <v>149</v>
      </c>
    </row>
    <row r="854" s="2" customFormat="1" ht="37.8" customHeight="1">
      <c r="A854" s="41"/>
      <c r="B854" s="42"/>
      <c r="C854" s="207" t="s">
        <v>1299</v>
      </c>
      <c r="D854" s="207" t="s">
        <v>151</v>
      </c>
      <c r="E854" s="208" t="s">
        <v>1300</v>
      </c>
      <c r="F854" s="209" t="s">
        <v>1301</v>
      </c>
      <c r="G854" s="210" t="s">
        <v>179</v>
      </c>
      <c r="H854" s="211">
        <v>16</v>
      </c>
      <c r="I854" s="212"/>
      <c r="J854" s="213">
        <f>ROUND(I854*H854,2)</f>
        <v>0</v>
      </c>
      <c r="K854" s="209" t="s">
        <v>155</v>
      </c>
      <c r="L854" s="47"/>
      <c r="M854" s="214" t="s">
        <v>19</v>
      </c>
      <c r="N854" s="215" t="s">
        <v>46</v>
      </c>
      <c r="O854" s="87"/>
      <c r="P854" s="216">
        <f>O854*H854</f>
        <v>0</v>
      </c>
      <c r="Q854" s="216">
        <v>0.00054000000000000001</v>
      </c>
      <c r="R854" s="216">
        <f>Q854*H854</f>
        <v>0.0086400000000000001</v>
      </c>
      <c r="S854" s="216">
        <v>0</v>
      </c>
      <c r="T854" s="217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18" t="s">
        <v>258</v>
      </c>
      <c r="AT854" s="218" t="s">
        <v>151</v>
      </c>
      <c r="AU854" s="218" t="s">
        <v>84</v>
      </c>
      <c r="AY854" s="20" t="s">
        <v>149</v>
      </c>
      <c r="BE854" s="219">
        <f>IF(N854="základní",J854,0)</f>
        <v>0</v>
      </c>
      <c r="BF854" s="219">
        <f>IF(N854="snížená",J854,0)</f>
        <v>0</v>
      </c>
      <c r="BG854" s="219">
        <f>IF(N854="zákl. přenesená",J854,0)</f>
        <v>0</v>
      </c>
      <c r="BH854" s="219">
        <f>IF(N854="sníž. přenesená",J854,0)</f>
        <v>0</v>
      </c>
      <c r="BI854" s="219">
        <f>IF(N854="nulová",J854,0)</f>
        <v>0</v>
      </c>
      <c r="BJ854" s="20" t="s">
        <v>80</v>
      </c>
      <c r="BK854" s="219">
        <f>ROUND(I854*H854,2)</f>
        <v>0</v>
      </c>
      <c r="BL854" s="20" t="s">
        <v>258</v>
      </c>
      <c r="BM854" s="218" t="s">
        <v>1302</v>
      </c>
    </row>
    <row r="855" s="2" customFormat="1">
      <c r="A855" s="41"/>
      <c r="B855" s="42"/>
      <c r="C855" s="43"/>
      <c r="D855" s="220" t="s">
        <v>157</v>
      </c>
      <c r="E855" s="43"/>
      <c r="F855" s="221" t="s">
        <v>1303</v>
      </c>
      <c r="G855" s="43"/>
      <c r="H855" s="43"/>
      <c r="I855" s="222"/>
      <c r="J855" s="43"/>
      <c r="K855" s="43"/>
      <c r="L855" s="47"/>
      <c r="M855" s="223"/>
      <c r="N855" s="224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157</v>
      </c>
      <c r="AU855" s="20" t="s">
        <v>84</v>
      </c>
    </row>
    <row r="856" s="2" customFormat="1">
      <c r="A856" s="41"/>
      <c r="B856" s="42"/>
      <c r="C856" s="43"/>
      <c r="D856" s="225" t="s">
        <v>159</v>
      </c>
      <c r="E856" s="43"/>
      <c r="F856" s="226" t="s">
        <v>1304</v>
      </c>
      <c r="G856" s="43"/>
      <c r="H856" s="43"/>
      <c r="I856" s="222"/>
      <c r="J856" s="43"/>
      <c r="K856" s="43"/>
      <c r="L856" s="47"/>
      <c r="M856" s="223"/>
      <c r="N856" s="224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159</v>
      </c>
      <c r="AU856" s="20" t="s">
        <v>84</v>
      </c>
    </row>
    <row r="857" s="14" customFormat="1">
      <c r="A857" s="14"/>
      <c r="B857" s="237"/>
      <c r="C857" s="238"/>
      <c r="D857" s="220" t="s">
        <v>183</v>
      </c>
      <c r="E857" s="239" t="s">
        <v>19</v>
      </c>
      <c r="F857" s="240" t="s">
        <v>1305</v>
      </c>
      <c r="G857" s="238"/>
      <c r="H857" s="241">
        <v>16</v>
      </c>
      <c r="I857" s="242"/>
      <c r="J857" s="238"/>
      <c r="K857" s="238"/>
      <c r="L857" s="243"/>
      <c r="M857" s="244"/>
      <c r="N857" s="245"/>
      <c r="O857" s="245"/>
      <c r="P857" s="245"/>
      <c r="Q857" s="245"/>
      <c r="R857" s="245"/>
      <c r="S857" s="245"/>
      <c r="T857" s="24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7" t="s">
        <v>183</v>
      </c>
      <c r="AU857" s="247" t="s">
        <v>84</v>
      </c>
      <c r="AV857" s="14" t="s">
        <v>84</v>
      </c>
      <c r="AW857" s="14" t="s">
        <v>36</v>
      </c>
      <c r="AX857" s="14" t="s">
        <v>80</v>
      </c>
      <c r="AY857" s="247" t="s">
        <v>149</v>
      </c>
    </row>
    <row r="858" s="2" customFormat="1" ht="24.15" customHeight="1">
      <c r="A858" s="41"/>
      <c r="B858" s="42"/>
      <c r="C858" s="270" t="s">
        <v>1306</v>
      </c>
      <c r="D858" s="270" t="s">
        <v>395</v>
      </c>
      <c r="E858" s="271" t="s">
        <v>1307</v>
      </c>
      <c r="F858" s="272" t="s">
        <v>1308</v>
      </c>
      <c r="G858" s="273" t="s">
        <v>179</v>
      </c>
      <c r="H858" s="274">
        <v>220.18100000000001</v>
      </c>
      <c r="I858" s="275"/>
      <c r="J858" s="276">
        <f>ROUND(I858*H858,2)</f>
        <v>0</v>
      </c>
      <c r="K858" s="272" t="s">
        <v>155</v>
      </c>
      <c r="L858" s="277"/>
      <c r="M858" s="278" t="s">
        <v>19</v>
      </c>
      <c r="N858" s="279" t="s">
        <v>46</v>
      </c>
      <c r="O858" s="87"/>
      <c r="P858" s="216">
        <f>O858*H858</f>
        <v>0</v>
      </c>
      <c r="Q858" s="216">
        <v>0.0019</v>
      </c>
      <c r="R858" s="216">
        <f>Q858*H858</f>
        <v>0.41834390000000005</v>
      </c>
      <c r="S858" s="216">
        <v>0</v>
      </c>
      <c r="T858" s="217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18" t="s">
        <v>374</v>
      </c>
      <c r="AT858" s="218" t="s">
        <v>395</v>
      </c>
      <c r="AU858" s="218" t="s">
        <v>84</v>
      </c>
      <c r="AY858" s="20" t="s">
        <v>149</v>
      </c>
      <c r="BE858" s="219">
        <f>IF(N858="základní",J858,0)</f>
        <v>0</v>
      </c>
      <c r="BF858" s="219">
        <f>IF(N858="snížená",J858,0)</f>
        <v>0</v>
      </c>
      <c r="BG858" s="219">
        <f>IF(N858="zákl. přenesená",J858,0)</f>
        <v>0</v>
      </c>
      <c r="BH858" s="219">
        <f>IF(N858="sníž. přenesená",J858,0)</f>
        <v>0</v>
      </c>
      <c r="BI858" s="219">
        <f>IF(N858="nulová",J858,0)</f>
        <v>0</v>
      </c>
      <c r="BJ858" s="20" t="s">
        <v>80</v>
      </c>
      <c r="BK858" s="219">
        <f>ROUND(I858*H858,2)</f>
        <v>0</v>
      </c>
      <c r="BL858" s="20" t="s">
        <v>258</v>
      </c>
      <c r="BM858" s="218" t="s">
        <v>1309</v>
      </c>
    </row>
    <row r="859" s="2" customFormat="1">
      <c r="A859" s="41"/>
      <c r="B859" s="42"/>
      <c r="C859" s="43"/>
      <c r="D859" s="220" t="s">
        <v>157</v>
      </c>
      <c r="E859" s="43"/>
      <c r="F859" s="221" t="s">
        <v>1308</v>
      </c>
      <c r="G859" s="43"/>
      <c r="H859" s="43"/>
      <c r="I859" s="222"/>
      <c r="J859" s="43"/>
      <c r="K859" s="43"/>
      <c r="L859" s="47"/>
      <c r="M859" s="223"/>
      <c r="N859" s="224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157</v>
      </c>
      <c r="AU859" s="20" t="s">
        <v>84</v>
      </c>
    </row>
    <row r="860" s="14" customFormat="1">
      <c r="A860" s="14"/>
      <c r="B860" s="237"/>
      <c r="C860" s="238"/>
      <c r="D860" s="220" t="s">
        <v>183</v>
      </c>
      <c r="E860" s="238"/>
      <c r="F860" s="240" t="s">
        <v>1310</v>
      </c>
      <c r="G860" s="238"/>
      <c r="H860" s="241">
        <v>220.18100000000001</v>
      </c>
      <c r="I860" s="242"/>
      <c r="J860" s="238"/>
      <c r="K860" s="238"/>
      <c r="L860" s="243"/>
      <c r="M860" s="244"/>
      <c r="N860" s="245"/>
      <c r="O860" s="245"/>
      <c r="P860" s="245"/>
      <c r="Q860" s="245"/>
      <c r="R860" s="245"/>
      <c r="S860" s="245"/>
      <c r="T860" s="24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7" t="s">
        <v>183</v>
      </c>
      <c r="AU860" s="247" t="s">
        <v>84</v>
      </c>
      <c r="AV860" s="14" t="s">
        <v>84</v>
      </c>
      <c r="AW860" s="14" t="s">
        <v>4</v>
      </c>
      <c r="AX860" s="14" t="s">
        <v>80</v>
      </c>
      <c r="AY860" s="247" t="s">
        <v>149</v>
      </c>
    </row>
    <row r="861" s="2" customFormat="1" ht="24.15" customHeight="1">
      <c r="A861" s="41"/>
      <c r="B861" s="42"/>
      <c r="C861" s="207" t="s">
        <v>1311</v>
      </c>
      <c r="D861" s="207" t="s">
        <v>151</v>
      </c>
      <c r="E861" s="208" t="s">
        <v>1312</v>
      </c>
      <c r="F861" s="209" t="s">
        <v>1313</v>
      </c>
      <c r="G861" s="210" t="s">
        <v>154</v>
      </c>
      <c r="H861" s="211">
        <v>4</v>
      </c>
      <c r="I861" s="212"/>
      <c r="J861" s="213">
        <f>ROUND(I861*H861,2)</f>
        <v>0</v>
      </c>
      <c r="K861" s="209" t="s">
        <v>155</v>
      </c>
      <c r="L861" s="47"/>
      <c r="M861" s="214" t="s">
        <v>19</v>
      </c>
      <c r="N861" s="215" t="s">
        <v>46</v>
      </c>
      <c r="O861" s="87"/>
      <c r="P861" s="216">
        <f>O861*H861</f>
        <v>0</v>
      </c>
      <c r="Q861" s="216">
        <v>0.00011</v>
      </c>
      <c r="R861" s="216">
        <f>Q861*H861</f>
        <v>0.00044000000000000002</v>
      </c>
      <c r="S861" s="216">
        <v>0</v>
      </c>
      <c r="T861" s="217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18" t="s">
        <v>258</v>
      </c>
      <c r="AT861" s="218" t="s">
        <v>151</v>
      </c>
      <c r="AU861" s="218" t="s">
        <v>84</v>
      </c>
      <c r="AY861" s="20" t="s">
        <v>149</v>
      </c>
      <c r="BE861" s="219">
        <f>IF(N861="základní",J861,0)</f>
        <v>0</v>
      </c>
      <c r="BF861" s="219">
        <f>IF(N861="snížená",J861,0)</f>
        <v>0</v>
      </c>
      <c r="BG861" s="219">
        <f>IF(N861="zákl. přenesená",J861,0)</f>
        <v>0</v>
      </c>
      <c r="BH861" s="219">
        <f>IF(N861="sníž. přenesená",J861,0)</f>
        <v>0</v>
      </c>
      <c r="BI861" s="219">
        <f>IF(N861="nulová",J861,0)</f>
        <v>0</v>
      </c>
      <c r="BJ861" s="20" t="s">
        <v>80</v>
      </c>
      <c r="BK861" s="219">
        <f>ROUND(I861*H861,2)</f>
        <v>0</v>
      </c>
      <c r="BL861" s="20" t="s">
        <v>258</v>
      </c>
      <c r="BM861" s="218" t="s">
        <v>1314</v>
      </c>
    </row>
    <row r="862" s="2" customFormat="1">
      <c r="A862" s="41"/>
      <c r="B862" s="42"/>
      <c r="C862" s="43"/>
      <c r="D862" s="220" t="s">
        <v>157</v>
      </c>
      <c r="E862" s="43"/>
      <c r="F862" s="221" t="s">
        <v>1315</v>
      </c>
      <c r="G862" s="43"/>
      <c r="H862" s="43"/>
      <c r="I862" s="222"/>
      <c r="J862" s="43"/>
      <c r="K862" s="43"/>
      <c r="L862" s="47"/>
      <c r="M862" s="223"/>
      <c r="N862" s="224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157</v>
      </c>
      <c r="AU862" s="20" t="s">
        <v>84</v>
      </c>
    </row>
    <row r="863" s="2" customFormat="1">
      <c r="A863" s="41"/>
      <c r="B863" s="42"/>
      <c r="C863" s="43"/>
      <c r="D863" s="225" t="s">
        <v>159</v>
      </c>
      <c r="E863" s="43"/>
      <c r="F863" s="226" t="s">
        <v>1316</v>
      </c>
      <c r="G863" s="43"/>
      <c r="H863" s="43"/>
      <c r="I863" s="222"/>
      <c r="J863" s="43"/>
      <c r="K863" s="43"/>
      <c r="L863" s="47"/>
      <c r="M863" s="223"/>
      <c r="N863" s="224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159</v>
      </c>
      <c r="AU863" s="20" t="s">
        <v>84</v>
      </c>
    </row>
    <row r="864" s="2" customFormat="1" ht="24.15" customHeight="1">
      <c r="A864" s="41"/>
      <c r="B864" s="42"/>
      <c r="C864" s="207" t="s">
        <v>1317</v>
      </c>
      <c r="D864" s="207" t="s">
        <v>151</v>
      </c>
      <c r="E864" s="208" t="s">
        <v>1318</v>
      </c>
      <c r="F864" s="209" t="s">
        <v>1319</v>
      </c>
      <c r="G864" s="210" t="s">
        <v>179</v>
      </c>
      <c r="H864" s="211">
        <v>183.48400000000001</v>
      </c>
      <c r="I864" s="212"/>
      <c r="J864" s="213">
        <f>ROUND(I864*H864,2)</f>
        <v>0</v>
      </c>
      <c r="K864" s="209" t="s">
        <v>155</v>
      </c>
      <c r="L864" s="47"/>
      <c r="M864" s="214" t="s">
        <v>19</v>
      </c>
      <c r="N864" s="215" t="s">
        <v>46</v>
      </c>
      <c r="O864" s="87"/>
      <c r="P864" s="216">
        <f>O864*H864</f>
        <v>0</v>
      </c>
      <c r="Q864" s="216">
        <v>0</v>
      </c>
      <c r="R864" s="216">
        <f>Q864*H864</f>
        <v>0</v>
      </c>
      <c r="S864" s="216">
        <v>0</v>
      </c>
      <c r="T864" s="217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18" t="s">
        <v>258</v>
      </c>
      <c r="AT864" s="218" t="s">
        <v>151</v>
      </c>
      <c r="AU864" s="218" t="s">
        <v>84</v>
      </c>
      <c r="AY864" s="20" t="s">
        <v>149</v>
      </c>
      <c r="BE864" s="219">
        <f>IF(N864="základní",J864,0)</f>
        <v>0</v>
      </c>
      <c r="BF864" s="219">
        <f>IF(N864="snížená",J864,0)</f>
        <v>0</v>
      </c>
      <c r="BG864" s="219">
        <f>IF(N864="zákl. přenesená",J864,0)</f>
        <v>0</v>
      </c>
      <c r="BH864" s="219">
        <f>IF(N864="sníž. přenesená",J864,0)</f>
        <v>0</v>
      </c>
      <c r="BI864" s="219">
        <f>IF(N864="nulová",J864,0)</f>
        <v>0</v>
      </c>
      <c r="BJ864" s="20" t="s">
        <v>80</v>
      </c>
      <c r="BK864" s="219">
        <f>ROUND(I864*H864,2)</f>
        <v>0</v>
      </c>
      <c r="BL864" s="20" t="s">
        <v>258</v>
      </c>
      <c r="BM864" s="218" t="s">
        <v>1320</v>
      </c>
    </row>
    <row r="865" s="2" customFormat="1">
      <c r="A865" s="41"/>
      <c r="B865" s="42"/>
      <c r="C865" s="43"/>
      <c r="D865" s="220" t="s">
        <v>157</v>
      </c>
      <c r="E865" s="43"/>
      <c r="F865" s="221" t="s">
        <v>1321</v>
      </c>
      <c r="G865" s="43"/>
      <c r="H865" s="43"/>
      <c r="I865" s="222"/>
      <c r="J865" s="43"/>
      <c r="K865" s="43"/>
      <c r="L865" s="47"/>
      <c r="M865" s="223"/>
      <c r="N865" s="224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157</v>
      </c>
      <c r="AU865" s="20" t="s">
        <v>84</v>
      </c>
    </row>
    <row r="866" s="2" customFormat="1">
      <c r="A866" s="41"/>
      <c r="B866" s="42"/>
      <c r="C866" s="43"/>
      <c r="D866" s="225" t="s">
        <v>159</v>
      </c>
      <c r="E866" s="43"/>
      <c r="F866" s="226" t="s">
        <v>1322</v>
      </c>
      <c r="G866" s="43"/>
      <c r="H866" s="43"/>
      <c r="I866" s="222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159</v>
      </c>
      <c r="AU866" s="20" t="s">
        <v>84</v>
      </c>
    </row>
    <row r="867" s="2" customFormat="1" ht="24.15" customHeight="1">
      <c r="A867" s="41"/>
      <c r="B867" s="42"/>
      <c r="C867" s="270" t="s">
        <v>1323</v>
      </c>
      <c r="D867" s="270" t="s">
        <v>395</v>
      </c>
      <c r="E867" s="271" t="s">
        <v>1324</v>
      </c>
      <c r="F867" s="272" t="s">
        <v>1325</v>
      </c>
      <c r="G867" s="273" t="s">
        <v>179</v>
      </c>
      <c r="H867" s="274">
        <v>220.18100000000001</v>
      </c>
      <c r="I867" s="275"/>
      <c r="J867" s="276">
        <f>ROUND(I867*H867,2)</f>
        <v>0</v>
      </c>
      <c r="K867" s="272" t="s">
        <v>155</v>
      </c>
      <c r="L867" s="277"/>
      <c r="M867" s="278" t="s">
        <v>19</v>
      </c>
      <c r="N867" s="279" t="s">
        <v>46</v>
      </c>
      <c r="O867" s="87"/>
      <c r="P867" s="216">
        <f>O867*H867</f>
        <v>0</v>
      </c>
      <c r="Q867" s="216">
        <v>0.00012999999999999999</v>
      </c>
      <c r="R867" s="216">
        <f>Q867*H867</f>
        <v>0.028623529999999998</v>
      </c>
      <c r="S867" s="216">
        <v>0</v>
      </c>
      <c r="T867" s="217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18" t="s">
        <v>374</v>
      </c>
      <c r="AT867" s="218" t="s">
        <v>395</v>
      </c>
      <c r="AU867" s="218" t="s">
        <v>84</v>
      </c>
      <c r="AY867" s="20" t="s">
        <v>149</v>
      </c>
      <c r="BE867" s="219">
        <f>IF(N867="základní",J867,0)</f>
        <v>0</v>
      </c>
      <c r="BF867" s="219">
        <f>IF(N867="snížená",J867,0)</f>
        <v>0</v>
      </c>
      <c r="BG867" s="219">
        <f>IF(N867="zákl. přenesená",J867,0)</f>
        <v>0</v>
      </c>
      <c r="BH867" s="219">
        <f>IF(N867="sníž. přenesená",J867,0)</f>
        <v>0</v>
      </c>
      <c r="BI867" s="219">
        <f>IF(N867="nulová",J867,0)</f>
        <v>0</v>
      </c>
      <c r="BJ867" s="20" t="s">
        <v>80</v>
      </c>
      <c r="BK867" s="219">
        <f>ROUND(I867*H867,2)</f>
        <v>0</v>
      </c>
      <c r="BL867" s="20" t="s">
        <v>258</v>
      </c>
      <c r="BM867" s="218" t="s">
        <v>1326</v>
      </c>
    </row>
    <row r="868" s="2" customFormat="1">
      <c r="A868" s="41"/>
      <c r="B868" s="42"/>
      <c r="C868" s="43"/>
      <c r="D868" s="220" t="s">
        <v>157</v>
      </c>
      <c r="E868" s="43"/>
      <c r="F868" s="221" t="s">
        <v>1325</v>
      </c>
      <c r="G868" s="43"/>
      <c r="H868" s="43"/>
      <c r="I868" s="222"/>
      <c r="J868" s="43"/>
      <c r="K868" s="43"/>
      <c r="L868" s="47"/>
      <c r="M868" s="223"/>
      <c r="N868" s="224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157</v>
      </c>
      <c r="AU868" s="20" t="s">
        <v>84</v>
      </c>
    </row>
    <row r="869" s="14" customFormat="1">
      <c r="A869" s="14"/>
      <c r="B869" s="237"/>
      <c r="C869" s="238"/>
      <c r="D869" s="220" t="s">
        <v>183</v>
      </c>
      <c r="E869" s="238"/>
      <c r="F869" s="240" t="s">
        <v>1310</v>
      </c>
      <c r="G869" s="238"/>
      <c r="H869" s="241">
        <v>220.18100000000001</v>
      </c>
      <c r="I869" s="242"/>
      <c r="J869" s="238"/>
      <c r="K869" s="238"/>
      <c r="L869" s="243"/>
      <c r="M869" s="244"/>
      <c r="N869" s="245"/>
      <c r="O869" s="245"/>
      <c r="P869" s="245"/>
      <c r="Q869" s="245"/>
      <c r="R869" s="245"/>
      <c r="S869" s="245"/>
      <c r="T869" s="246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7" t="s">
        <v>183</v>
      </c>
      <c r="AU869" s="247" t="s">
        <v>84</v>
      </c>
      <c r="AV869" s="14" t="s">
        <v>84</v>
      </c>
      <c r="AW869" s="14" t="s">
        <v>4</v>
      </c>
      <c r="AX869" s="14" t="s">
        <v>80</v>
      </c>
      <c r="AY869" s="247" t="s">
        <v>149</v>
      </c>
    </row>
    <row r="870" s="2" customFormat="1" ht="24.15" customHeight="1">
      <c r="A870" s="41"/>
      <c r="B870" s="42"/>
      <c r="C870" s="207" t="s">
        <v>1327</v>
      </c>
      <c r="D870" s="207" t="s">
        <v>151</v>
      </c>
      <c r="E870" s="208" t="s">
        <v>1328</v>
      </c>
      <c r="F870" s="209" t="s">
        <v>1329</v>
      </c>
      <c r="G870" s="210" t="s">
        <v>595</v>
      </c>
      <c r="H870" s="211">
        <v>13.199999999999999</v>
      </c>
      <c r="I870" s="212"/>
      <c r="J870" s="213">
        <f>ROUND(I870*H870,2)</f>
        <v>0</v>
      </c>
      <c r="K870" s="209" t="s">
        <v>155</v>
      </c>
      <c r="L870" s="47"/>
      <c r="M870" s="214" t="s">
        <v>19</v>
      </c>
      <c r="N870" s="215" t="s">
        <v>46</v>
      </c>
      <c r="O870" s="87"/>
      <c r="P870" s="216">
        <f>O870*H870</f>
        <v>0</v>
      </c>
      <c r="Q870" s="216">
        <v>0</v>
      </c>
      <c r="R870" s="216">
        <f>Q870*H870</f>
        <v>0</v>
      </c>
      <c r="S870" s="216">
        <v>0</v>
      </c>
      <c r="T870" s="217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18" t="s">
        <v>258</v>
      </c>
      <c r="AT870" s="218" t="s">
        <v>151</v>
      </c>
      <c r="AU870" s="218" t="s">
        <v>84</v>
      </c>
      <c r="AY870" s="20" t="s">
        <v>149</v>
      </c>
      <c r="BE870" s="219">
        <f>IF(N870="základní",J870,0)</f>
        <v>0</v>
      </c>
      <c r="BF870" s="219">
        <f>IF(N870="snížená",J870,0)</f>
        <v>0</v>
      </c>
      <c r="BG870" s="219">
        <f>IF(N870="zákl. přenesená",J870,0)</f>
        <v>0</v>
      </c>
      <c r="BH870" s="219">
        <f>IF(N870="sníž. přenesená",J870,0)</f>
        <v>0</v>
      </c>
      <c r="BI870" s="219">
        <f>IF(N870="nulová",J870,0)</f>
        <v>0</v>
      </c>
      <c r="BJ870" s="20" t="s">
        <v>80</v>
      </c>
      <c r="BK870" s="219">
        <f>ROUND(I870*H870,2)</f>
        <v>0</v>
      </c>
      <c r="BL870" s="20" t="s">
        <v>258</v>
      </c>
      <c r="BM870" s="218" t="s">
        <v>1330</v>
      </c>
    </row>
    <row r="871" s="2" customFormat="1">
      <c r="A871" s="41"/>
      <c r="B871" s="42"/>
      <c r="C871" s="43"/>
      <c r="D871" s="220" t="s">
        <v>157</v>
      </c>
      <c r="E871" s="43"/>
      <c r="F871" s="221" t="s">
        <v>1331</v>
      </c>
      <c r="G871" s="43"/>
      <c r="H871" s="43"/>
      <c r="I871" s="222"/>
      <c r="J871" s="43"/>
      <c r="K871" s="43"/>
      <c r="L871" s="47"/>
      <c r="M871" s="223"/>
      <c r="N871" s="224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157</v>
      </c>
      <c r="AU871" s="20" t="s">
        <v>84</v>
      </c>
    </row>
    <row r="872" s="2" customFormat="1">
      <c r="A872" s="41"/>
      <c r="B872" s="42"/>
      <c r="C872" s="43"/>
      <c r="D872" s="225" t="s">
        <v>159</v>
      </c>
      <c r="E872" s="43"/>
      <c r="F872" s="226" t="s">
        <v>1332</v>
      </c>
      <c r="G872" s="43"/>
      <c r="H872" s="43"/>
      <c r="I872" s="222"/>
      <c r="J872" s="43"/>
      <c r="K872" s="43"/>
      <c r="L872" s="47"/>
      <c r="M872" s="223"/>
      <c r="N872" s="224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159</v>
      </c>
      <c r="AU872" s="20" t="s">
        <v>84</v>
      </c>
    </row>
    <row r="873" s="14" customFormat="1">
      <c r="A873" s="14"/>
      <c r="B873" s="237"/>
      <c r="C873" s="238"/>
      <c r="D873" s="220" t="s">
        <v>183</v>
      </c>
      <c r="E873" s="239" t="s">
        <v>19</v>
      </c>
      <c r="F873" s="240" t="s">
        <v>1333</v>
      </c>
      <c r="G873" s="238"/>
      <c r="H873" s="241">
        <v>13.199999999999999</v>
      </c>
      <c r="I873" s="242"/>
      <c r="J873" s="238"/>
      <c r="K873" s="238"/>
      <c r="L873" s="243"/>
      <c r="M873" s="244"/>
      <c r="N873" s="245"/>
      <c r="O873" s="245"/>
      <c r="P873" s="245"/>
      <c r="Q873" s="245"/>
      <c r="R873" s="245"/>
      <c r="S873" s="245"/>
      <c r="T873" s="246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7" t="s">
        <v>183</v>
      </c>
      <c r="AU873" s="247" t="s">
        <v>84</v>
      </c>
      <c r="AV873" s="14" t="s">
        <v>84</v>
      </c>
      <c r="AW873" s="14" t="s">
        <v>36</v>
      </c>
      <c r="AX873" s="14" t="s">
        <v>80</v>
      </c>
      <c r="AY873" s="247" t="s">
        <v>149</v>
      </c>
    </row>
    <row r="874" s="2" customFormat="1" ht="21.75" customHeight="1">
      <c r="A874" s="41"/>
      <c r="B874" s="42"/>
      <c r="C874" s="270" t="s">
        <v>1334</v>
      </c>
      <c r="D874" s="270" t="s">
        <v>395</v>
      </c>
      <c r="E874" s="271" t="s">
        <v>1335</v>
      </c>
      <c r="F874" s="272" t="s">
        <v>1336</v>
      </c>
      <c r="G874" s="273" t="s">
        <v>595</v>
      </c>
      <c r="H874" s="274">
        <v>13.859999999999999</v>
      </c>
      <c r="I874" s="275"/>
      <c r="J874" s="276">
        <f>ROUND(I874*H874,2)</f>
        <v>0</v>
      </c>
      <c r="K874" s="272" t="s">
        <v>155</v>
      </c>
      <c r="L874" s="277"/>
      <c r="M874" s="278" t="s">
        <v>19</v>
      </c>
      <c r="N874" s="279" t="s">
        <v>46</v>
      </c>
      <c r="O874" s="87"/>
      <c r="P874" s="216">
        <f>O874*H874</f>
        <v>0</v>
      </c>
      <c r="Q874" s="216">
        <v>1.0000000000000001E-05</v>
      </c>
      <c r="R874" s="216">
        <f>Q874*H874</f>
        <v>0.00013860000000000001</v>
      </c>
      <c r="S874" s="216">
        <v>0</v>
      </c>
      <c r="T874" s="217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18" t="s">
        <v>374</v>
      </c>
      <c r="AT874" s="218" t="s">
        <v>395</v>
      </c>
      <c r="AU874" s="218" t="s">
        <v>84</v>
      </c>
      <c r="AY874" s="20" t="s">
        <v>149</v>
      </c>
      <c r="BE874" s="219">
        <f>IF(N874="základní",J874,0)</f>
        <v>0</v>
      </c>
      <c r="BF874" s="219">
        <f>IF(N874="snížená",J874,0)</f>
        <v>0</v>
      </c>
      <c r="BG874" s="219">
        <f>IF(N874="zákl. přenesená",J874,0)</f>
        <v>0</v>
      </c>
      <c r="BH874" s="219">
        <f>IF(N874="sníž. přenesená",J874,0)</f>
        <v>0</v>
      </c>
      <c r="BI874" s="219">
        <f>IF(N874="nulová",J874,0)</f>
        <v>0</v>
      </c>
      <c r="BJ874" s="20" t="s">
        <v>80</v>
      </c>
      <c r="BK874" s="219">
        <f>ROUND(I874*H874,2)</f>
        <v>0</v>
      </c>
      <c r="BL874" s="20" t="s">
        <v>258</v>
      </c>
      <c r="BM874" s="218" t="s">
        <v>1337</v>
      </c>
    </row>
    <row r="875" s="2" customFormat="1">
      <c r="A875" s="41"/>
      <c r="B875" s="42"/>
      <c r="C875" s="43"/>
      <c r="D875" s="220" t="s">
        <v>157</v>
      </c>
      <c r="E875" s="43"/>
      <c r="F875" s="221" t="s">
        <v>1336</v>
      </c>
      <c r="G875" s="43"/>
      <c r="H875" s="43"/>
      <c r="I875" s="222"/>
      <c r="J875" s="43"/>
      <c r="K875" s="43"/>
      <c r="L875" s="47"/>
      <c r="M875" s="223"/>
      <c r="N875" s="224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157</v>
      </c>
      <c r="AU875" s="20" t="s">
        <v>84</v>
      </c>
    </row>
    <row r="876" s="14" customFormat="1">
      <c r="A876" s="14"/>
      <c r="B876" s="237"/>
      <c r="C876" s="238"/>
      <c r="D876" s="220" t="s">
        <v>183</v>
      </c>
      <c r="E876" s="238"/>
      <c r="F876" s="240" t="s">
        <v>1338</v>
      </c>
      <c r="G876" s="238"/>
      <c r="H876" s="241">
        <v>13.859999999999999</v>
      </c>
      <c r="I876" s="242"/>
      <c r="J876" s="238"/>
      <c r="K876" s="238"/>
      <c r="L876" s="243"/>
      <c r="M876" s="244"/>
      <c r="N876" s="245"/>
      <c r="O876" s="245"/>
      <c r="P876" s="245"/>
      <c r="Q876" s="245"/>
      <c r="R876" s="245"/>
      <c r="S876" s="245"/>
      <c r="T876" s="246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7" t="s">
        <v>183</v>
      </c>
      <c r="AU876" s="247" t="s">
        <v>84</v>
      </c>
      <c r="AV876" s="14" t="s">
        <v>84</v>
      </c>
      <c r="AW876" s="14" t="s">
        <v>4</v>
      </c>
      <c r="AX876" s="14" t="s">
        <v>80</v>
      </c>
      <c r="AY876" s="247" t="s">
        <v>149</v>
      </c>
    </row>
    <row r="877" s="2" customFormat="1" ht="16.5" customHeight="1">
      <c r="A877" s="41"/>
      <c r="B877" s="42"/>
      <c r="C877" s="270" t="s">
        <v>1339</v>
      </c>
      <c r="D877" s="270" t="s">
        <v>395</v>
      </c>
      <c r="E877" s="271" t="s">
        <v>1340</v>
      </c>
      <c r="F877" s="272" t="s">
        <v>1341</v>
      </c>
      <c r="G877" s="273" t="s">
        <v>595</v>
      </c>
      <c r="H877" s="274">
        <v>13.859999999999999</v>
      </c>
      <c r="I877" s="275"/>
      <c r="J877" s="276">
        <f>ROUND(I877*H877,2)</f>
        <v>0</v>
      </c>
      <c r="K877" s="272" t="s">
        <v>19</v>
      </c>
      <c r="L877" s="277"/>
      <c r="M877" s="278" t="s">
        <v>19</v>
      </c>
      <c r="N877" s="279" t="s">
        <v>46</v>
      </c>
      <c r="O877" s="87"/>
      <c r="P877" s="216">
        <f>O877*H877</f>
        <v>0</v>
      </c>
      <c r="Q877" s="216">
        <v>0</v>
      </c>
      <c r="R877" s="216">
        <f>Q877*H877</f>
        <v>0</v>
      </c>
      <c r="S877" s="216">
        <v>0</v>
      </c>
      <c r="T877" s="217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8" t="s">
        <v>374</v>
      </c>
      <c r="AT877" s="218" t="s">
        <v>395</v>
      </c>
      <c r="AU877" s="218" t="s">
        <v>84</v>
      </c>
      <c r="AY877" s="20" t="s">
        <v>149</v>
      </c>
      <c r="BE877" s="219">
        <f>IF(N877="základní",J877,0)</f>
        <v>0</v>
      </c>
      <c r="BF877" s="219">
        <f>IF(N877="snížená",J877,0)</f>
        <v>0</v>
      </c>
      <c r="BG877" s="219">
        <f>IF(N877="zákl. přenesená",J877,0)</f>
        <v>0</v>
      </c>
      <c r="BH877" s="219">
        <f>IF(N877="sníž. přenesená",J877,0)</f>
        <v>0</v>
      </c>
      <c r="BI877" s="219">
        <f>IF(N877="nulová",J877,0)</f>
        <v>0</v>
      </c>
      <c r="BJ877" s="20" t="s">
        <v>80</v>
      </c>
      <c r="BK877" s="219">
        <f>ROUND(I877*H877,2)</f>
        <v>0</v>
      </c>
      <c r="BL877" s="20" t="s">
        <v>258</v>
      </c>
      <c r="BM877" s="218" t="s">
        <v>1342</v>
      </c>
    </row>
    <row r="878" s="2" customFormat="1">
      <c r="A878" s="41"/>
      <c r="B878" s="42"/>
      <c r="C878" s="43"/>
      <c r="D878" s="220" t="s">
        <v>157</v>
      </c>
      <c r="E878" s="43"/>
      <c r="F878" s="221" t="s">
        <v>1341</v>
      </c>
      <c r="G878" s="43"/>
      <c r="H878" s="43"/>
      <c r="I878" s="222"/>
      <c r="J878" s="43"/>
      <c r="K878" s="43"/>
      <c r="L878" s="47"/>
      <c r="M878" s="223"/>
      <c r="N878" s="224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157</v>
      </c>
      <c r="AU878" s="20" t="s">
        <v>84</v>
      </c>
    </row>
    <row r="879" s="14" customFormat="1">
      <c r="A879" s="14"/>
      <c r="B879" s="237"/>
      <c r="C879" s="238"/>
      <c r="D879" s="220" t="s">
        <v>183</v>
      </c>
      <c r="E879" s="238"/>
      <c r="F879" s="240" t="s">
        <v>1338</v>
      </c>
      <c r="G879" s="238"/>
      <c r="H879" s="241">
        <v>13.859999999999999</v>
      </c>
      <c r="I879" s="242"/>
      <c r="J879" s="238"/>
      <c r="K879" s="238"/>
      <c r="L879" s="243"/>
      <c r="M879" s="244"/>
      <c r="N879" s="245"/>
      <c r="O879" s="245"/>
      <c r="P879" s="245"/>
      <c r="Q879" s="245"/>
      <c r="R879" s="245"/>
      <c r="S879" s="245"/>
      <c r="T879" s="246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7" t="s">
        <v>183</v>
      </c>
      <c r="AU879" s="247" t="s">
        <v>84</v>
      </c>
      <c r="AV879" s="14" t="s">
        <v>84</v>
      </c>
      <c r="AW879" s="14" t="s">
        <v>4</v>
      </c>
      <c r="AX879" s="14" t="s">
        <v>80</v>
      </c>
      <c r="AY879" s="247" t="s">
        <v>149</v>
      </c>
    </row>
    <row r="880" s="2" customFormat="1" ht="24.15" customHeight="1">
      <c r="A880" s="41"/>
      <c r="B880" s="42"/>
      <c r="C880" s="207" t="s">
        <v>1343</v>
      </c>
      <c r="D880" s="207" t="s">
        <v>151</v>
      </c>
      <c r="E880" s="208" t="s">
        <v>1344</v>
      </c>
      <c r="F880" s="209" t="s">
        <v>1345</v>
      </c>
      <c r="G880" s="210" t="s">
        <v>179</v>
      </c>
      <c r="H880" s="211">
        <v>10.768000000000001</v>
      </c>
      <c r="I880" s="212"/>
      <c r="J880" s="213">
        <f>ROUND(I880*H880,2)</f>
        <v>0</v>
      </c>
      <c r="K880" s="209" t="s">
        <v>155</v>
      </c>
      <c r="L880" s="47"/>
      <c r="M880" s="214" t="s">
        <v>19</v>
      </c>
      <c r="N880" s="215" t="s">
        <v>46</v>
      </c>
      <c r="O880" s="87"/>
      <c r="P880" s="216">
        <f>O880*H880</f>
        <v>0</v>
      </c>
      <c r="Q880" s="216">
        <v>0</v>
      </c>
      <c r="R880" s="216">
        <f>Q880*H880</f>
        <v>0</v>
      </c>
      <c r="S880" s="216">
        <v>0</v>
      </c>
      <c r="T880" s="217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18" t="s">
        <v>258</v>
      </c>
      <c r="AT880" s="218" t="s">
        <v>151</v>
      </c>
      <c r="AU880" s="218" t="s">
        <v>84</v>
      </c>
      <c r="AY880" s="20" t="s">
        <v>149</v>
      </c>
      <c r="BE880" s="219">
        <f>IF(N880="základní",J880,0)</f>
        <v>0</v>
      </c>
      <c r="BF880" s="219">
        <f>IF(N880="snížená",J880,0)</f>
        <v>0</v>
      </c>
      <c r="BG880" s="219">
        <f>IF(N880="zákl. přenesená",J880,0)</f>
        <v>0</v>
      </c>
      <c r="BH880" s="219">
        <f>IF(N880="sníž. přenesená",J880,0)</f>
        <v>0</v>
      </c>
      <c r="BI880" s="219">
        <f>IF(N880="nulová",J880,0)</f>
        <v>0</v>
      </c>
      <c r="BJ880" s="20" t="s">
        <v>80</v>
      </c>
      <c r="BK880" s="219">
        <f>ROUND(I880*H880,2)</f>
        <v>0</v>
      </c>
      <c r="BL880" s="20" t="s">
        <v>258</v>
      </c>
      <c r="BM880" s="218" t="s">
        <v>1346</v>
      </c>
    </row>
    <row r="881" s="2" customFormat="1">
      <c r="A881" s="41"/>
      <c r="B881" s="42"/>
      <c r="C881" s="43"/>
      <c r="D881" s="220" t="s">
        <v>157</v>
      </c>
      <c r="E881" s="43"/>
      <c r="F881" s="221" t="s">
        <v>1347</v>
      </c>
      <c r="G881" s="43"/>
      <c r="H881" s="43"/>
      <c r="I881" s="222"/>
      <c r="J881" s="43"/>
      <c r="K881" s="43"/>
      <c r="L881" s="47"/>
      <c r="M881" s="223"/>
      <c r="N881" s="224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157</v>
      </c>
      <c r="AU881" s="20" t="s">
        <v>84</v>
      </c>
    </row>
    <row r="882" s="2" customFormat="1">
      <c r="A882" s="41"/>
      <c r="B882" s="42"/>
      <c r="C882" s="43"/>
      <c r="D882" s="225" t="s">
        <v>159</v>
      </c>
      <c r="E882" s="43"/>
      <c r="F882" s="226" t="s">
        <v>1348</v>
      </c>
      <c r="G882" s="43"/>
      <c r="H882" s="43"/>
      <c r="I882" s="222"/>
      <c r="J882" s="43"/>
      <c r="K882" s="43"/>
      <c r="L882" s="47"/>
      <c r="M882" s="223"/>
      <c r="N882" s="224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159</v>
      </c>
      <c r="AU882" s="20" t="s">
        <v>84</v>
      </c>
    </row>
    <row r="883" s="14" customFormat="1">
      <c r="A883" s="14"/>
      <c r="B883" s="237"/>
      <c r="C883" s="238"/>
      <c r="D883" s="220" t="s">
        <v>183</v>
      </c>
      <c r="E883" s="239" t="s">
        <v>19</v>
      </c>
      <c r="F883" s="240" t="s">
        <v>1349</v>
      </c>
      <c r="G883" s="238"/>
      <c r="H883" s="241">
        <v>10.768000000000001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7" t="s">
        <v>183</v>
      </c>
      <c r="AU883" s="247" t="s">
        <v>84</v>
      </c>
      <c r="AV883" s="14" t="s">
        <v>84</v>
      </c>
      <c r="AW883" s="14" t="s">
        <v>36</v>
      </c>
      <c r="AX883" s="14" t="s">
        <v>80</v>
      </c>
      <c r="AY883" s="247" t="s">
        <v>149</v>
      </c>
    </row>
    <row r="884" s="2" customFormat="1" ht="16.5" customHeight="1">
      <c r="A884" s="41"/>
      <c r="B884" s="42"/>
      <c r="C884" s="270" t="s">
        <v>1350</v>
      </c>
      <c r="D884" s="270" t="s">
        <v>395</v>
      </c>
      <c r="E884" s="271" t="s">
        <v>1351</v>
      </c>
      <c r="F884" s="272" t="s">
        <v>1352</v>
      </c>
      <c r="G884" s="273" t="s">
        <v>347</v>
      </c>
      <c r="H884" s="274">
        <v>2.1539999999999999</v>
      </c>
      <c r="I884" s="275"/>
      <c r="J884" s="276">
        <f>ROUND(I884*H884,2)</f>
        <v>0</v>
      </c>
      <c r="K884" s="272" t="s">
        <v>155</v>
      </c>
      <c r="L884" s="277"/>
      <c r="M884" s="278" t="s">
        <v>19</v>
      </c>
      <c r="N884" s="279" t="s">
        <v>46</v>
      </c>
      <c r="O884" s="87"/>
      <c r="P884" s="216">
        <f>O884*H884</f>
        <v>0</v>
      </c>
      <c r="Q884" s="216">
        <v>1</v>
      </c>
      <c r="R884" s="216">
        <f>Q884*H884</f>
        <v>2.1539999999999999</v>
      </c>
      <c r="S884" s="216">
        <v>0</v>
      </c>
      <c r="T884" s="217">
        <f>S884*H884</f>
        <v>0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18" t="s">
        <v>374</v>
      </c>
      <c r="AT884" s="218" t="s">
        <v>395</v>
      </c>
      <c r="AU884" s="218" t="s">
        <v>84</v>
      </c>
      <c r="AY884" s="20" t="s">
        <v>149</v>
      </c>
      <c r="BE884" s="219">
        <f>IF(N884="základní",J884,0)</f>
        <v>0</v>
      </c>
      <c r="BF884" s="219">
        <f>IF(N884="snížená",J884,0)</f>
        <v>0</v>
      </c>
      <c r="BG884" s="219">
        <f>IF(N884="zákl. přenesená",J884,0)</f>
        <v>0</v>
      </c>
      <c r="BH884" s="219">
        <f>IF(N884="sníž. přenesená",J884,0)</f>
        <v>0</v>
      </c>
      <c r="BI884" s="219">
        <f>IF(N884="nulová",J884,0)</f>
        <v>0</v>
      </c>
      <c r="BJ884" s="20" t="s">
        <v>80</v>
      </c>
      <c r="BK884" s="219">
        <f>ROUND(I884*H884,2)</f>
        <v>0</v>
      </c>
      <c r="BL884" s="20" t="s">
        <v>258</v>
      </c>
      <c r="BM884" s="218" t="s">
        <v>1353</v>
      </c>
    </row>
    <row r="885" s="2" customFormat="1">
      <c r="A885" s="41"/>
      <c r="B885" s="42"/>
      <c r="C885" s="43"/>
      <c r="D885" s="220" t="s">
        <v>157</v>
      </c>
      <c r="E885" s="43"/>
      <c r="F885" s="221" t="s">
        <v>1352</v>
      </c>
      <c r="G885" s="43"/>
      <c r="H885" s="43"/>
      <c r="I885" s="222"/>
      <c r="J885" s="43"/>
      <c r="K885" s="43"/>
      <c r="L885" s="47"/>
      <c r="M885" s="223"/>
      <c r="N885" s="224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157</v>
      </c>
      <c r="AU885" s="20" t="s">
        <v>84</v>
      </c>
    </row>
    <row r="886" s="14" customFormat="1">
      <c r="A886" s="14"/>
      <c r="B886" s="237"/>
      <c r="C886" s="238"/>
      <c r="D886" s="220" t="s">
        <v>183</v>
      </c>
      <c r="E886" s="239" t="s">
        <v>19</v>
      </c>
      <c r="F886" s="240" t="s">
        <v>1354</v>
      </c>
      <c r="G886" s="238"/>
      <c r="H886" s="241">
        <v>1.077</v>
      </c>
      <c r="I886" s="242"/>
      <c r="J886" s="238"/>
      <c r="K886" s="238"/>
      <c r="L886" s="243"/>
      <c r="M886" s="244"/>
      <c r="N886" s="245"/>
      <c r="O886" s="245"/>
      <c r="P886" s="245"/>
      <c r="Q886" s="245"/>
      <c r="R886" s="245"/>
      <c r="S886" s="245"/>
      <c r="T886" s="246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7" t="s">
        <v>183</v>
      </c>
      <c r="AU886" s="247" t="s">
        <v>84</v>
      </c>
      <c r="AV886" s="14" t="s">
        <v>84</v>
      </c>
      <c r="AW886" s="14" t="s">
        <v>36</v>
      </c>
      <c r="AX886" s="14" t="s">
        <v>80</v>
      </c>
      <c r="AY886" s="247" t="s">
        <v>149</v>
      </c>
    </row>
    <row r="887" s="14" customFormat="1">
      <c r="A887" s="14"/>
      <c r="B887" s="237"/>
      <c r="C887" s="238"/>
      <c r="D887" s="220" t="s">
        <v>183</v>
      </c>
      <c r="E887" s="238"/>
      <c r="F887" s="240" t="s">
        <v>1355</v>
      </c>
      <c r="G887" s="238"/>
      <c r="H887" s="241">
        <v>2.1539999999999999</v>
      </c>
      <c r="I887" s="242"/>
      <c r="J887" s="238"/>
      <c r="K887" s="238"/>
      <c r="L887" s="243"/>
      <c r="M887" s="244"/>
      <c r="N887" s="245"/>
      <c r="O887" s="245"/>
      <c r="P887" s="245"/>
      <c r="Q887" s="245"/>
      <c r="R887" s="245"/>
      <c r="S887" s="245"/>
      <c r="T887" s="246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7" t="s">
        <v>183</v>
      </c>
      <c r="AU887" s="247" t="s">
        <v>84</v>
      </c>
      <c r="AV887" s="14" t="s">
        <v>84</v>
      </c>
      <c r="AW887" s="14" t="s">
        <v>4</v>
      </c>
      <c r="AX887" s="14" t="s">
        <v>80</v>
      </c>
      <c r="AY887" s="247" t="s">
        <v>149</v>
      </c>
    </row>
    <row r="888" s="2" customFormat="1" ht="24.15" customHeight="1">
      <c r="A888" s="41"/>
      <c r="B888" s="42"/>
      <c r="C888" s="207" t="s">
        <v>1356</v>
      </c>
      <c r="D888" s="207" t="s">
        <v>151</v>
      </c>
      <c r="E888" s="208" t="s">
        <v>1357</v>
      </c>
      <c r="F888" s="209" t="s">
        <v>1358</v>
      </c>
      <c r="G888" s="210" t="s">
        <v>179</v>
      </c>
      <c r="H888" s="211">
        <v>53.840000000000003</v>
      </c>
      <c r="I888" s="212"/>
      <c r="J888" s="213">
        <f>ROUND(I888*H888,2)</f>
        <v>0</v>
      </c>
      <c r="K888" s="209" t="s">
        <v>155</v>
      </c>
      <c r="L888" s="47"/>
      <c r="M888" s="214" t="s">
        <v>19</v>
      </c>
      <c r="N888" s="215" t="s">
        <v>46</v>
      </c>
      <c r="O888" s="87"/>
      <c r="P888" s="216">
        <f>O888*H888</f>
        <v>0</v>
      </c>
      <c r="Q888" s="216">
        <v>0</v>
      </c>
      <c r="R888" s="216">
        <f>Q888*H888</f>
        <v>0</v>
      </c>
      <c r="S888" s="216">
        <v>0</v>
      </c>
      <c r="T888" s="217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18" t="s">
        <v>258</v>
      </c>
      <c r="AT888" s="218" t="s">
        <v>151</v>
      </c>
      <c r="AU888" s="218" t="s">
        <v>84</v>
      </c>
      <c r="AY888" s="20" t="s">
        <v>149</v>
      </c>
      <c r="BE888" s="219">
        <f>IF(N888="základní",J888,0)</f>
        <v>0</v>
      </c>
      <c r="BF888" s="219">
        <f>IF(N888="snížená",J888,0)</f>
        <v>0</v>
      </c>
      <c r="BG888" s="219">
        <f>IF(N888="zákl. přenesená",J888,0)</f>
        <v>0</v>
      </c>
      <c r="BH888" s="219">
        <f>IF(N888="sníž. přenesená",J888,0)</f>
        <v>0</v>
      </c>
      <c r="BI888" s="219">
        <f>IF(N888="nulová",J888,0)</f>
        <v>0</v>
      </c>
      <c r="BJ888" s="20" t="s">
        <v>80</v>
      </c>
      <c r="BK888" s="219">
        <f>ROUND(I888*H888,2)</f>
        <v>0</v>
      </c>
      <c r="BL888" s="20" t="s">
        <v>258</v>
      </c>
      <c r="BM888" s="218" t="s">
        <v>1359</v>
      </c>
    </row>
    <row r="889" s="2" customFormat="1">
      <c r="A889" s="41"/>
      <c r="B889" s="42"/>
      <c r="C889" s="43"/>
      <c r="D889" s="220" t="s">
        <v>157</v>
      </c>
      <c r="E889" s="43"/>
      <c r="F889" s="221" t="s">
        <v>1360</v>
      </c>
      <c r="G889" s="43"/>
      <c r="H889" s="43"/>
      <c r="I889" s="222"/>
      <c r="J889" s="43"/>
      <c r="K889" s="43"/>
      <c r="L889" s="47"/>
      <c r="M889" s="223"/>
      <c r="N889" s="224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157</v>
      </c>
      <c r="AU889" s="20" t="s">
        <v>84</v>
      </c>
    </row>
    <row r="890" s="2" customFormat="1">
      <c r="A890" s="41"/>
      <c r="B890" s="42"/>
      <c r="C890" s="43"/>
      <c r="D890" s="225" t="s">
        <v>159</v>
      </c>
      <c r="E890" s="43"/>
      <c r="F890" s="226" t="s">
        <v>1361</v>
      </c>
      <c r="G890" s="43"/>
      <c r="H890" s="43"/>
      <c r="I890" s="222"/>
      <c r="J890" s="43"/>
      <c r="K890" s="43"/>
      <c r="L890" s="47"/>
      <c r="M890" s="223"/>
      <c r="N890" s="224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159</v>
      </c>
      <c r="AU890" s="20" t="s">
        <v>84</v>
      </c>
    </row>
    <row r="891" s="14" customFormat="1">
      <c r="A891" s="14"/>
      <c r="B891" s="237"/>
      <c r="C891" s="238"/>
      <c r="D891" s="220" t="s">
        <v>183</v>
      </c>
      <c r="E891" s="239" t="s">
        <v>19</v>
      </c>
      <c r="F891" s="240" t="s">
        <v>1349</v>
      </c>
      <c r="G891" s="238"/>
      <c r="H891" s="241">
        <v>10.768000000000001</v>
      </c>
      <c r="I891" s="242"/>
      <c r="J891" s="238"/>
      <c r="K891" s="238"/>
      <c r="L891" s="243"/>
      <c r="M891" s="244"/>
      <c r="N891" s="245"/>
      <c r="O891" s="245"/>
      <c r="P891" s="245"/>
      <c r="Q891" s="245"/>
      <c r="R891" s="245"/>
      <c r="S891" s="245"/>
      <c r="T891" s="24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7" t="s">
        <v>183</v>
      </c>
      <c r="AU891" s="247" t="s">
        <v>84</v>
      </c>
      <c r="AV891" s="14" t="s">
        <v>84</v>
      </c>
      <c r="AW891" s="14" t="s">
        <v>36</v>
      </c>
      <c r="AX891" s="14" t="s">
        <v>80</v>
      </c>
      <c r="AY891" s="247" t="s">
        <v>149</v>
      </c>
    </row>
    <row r="892" s="14" customFormat="1">
      <c r="A892" s="14"/>
      <c r="B892" s="237"/>
      <c r="C892" s="238"/>
      <c r="D892" s="220" t="s">
        <v>183</v>
      </c>
      <c r="E892" s="238"/>
      <c r="F892" s="240" t="s">
        <v>1362</v>
      </c>
      <c r="G892" s="238"/>
      <c r="H892" s="241">
        <v>53.840000000000003</v>
      </c>
      <c r="I892" s="242"/>
      <c r="J892" s="238"/>
      <c r="K892" s="238"/>
      <c r="L892" s="243"/>
      <c r="M892" s="244"/>
      <c r="N892" s="245"/>
      <c r="O892" s="245"/>
      <c r="P892" s="245"/>
      <c r="Q892" s="245"/>
      <c r="R892" s="245"/>
      <c r="S892" s="245"/>
      <c r="T892" s="24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7" t="s">
        <v>183</v>
      </c>
      <c r="AU892" s="247" t="s">
        <v>84</v>
      </c>
      <c r="AV892" s="14" t="s">
        <v>84</v>
      </c>
      <c r="AW892" s="14" t="s">
        <v>4</v>
      </c>
      <c r="AX892" s="14" t="s">
        <v>80</v>
      </c>
      <c r="AY892" s="247" t="s">
        <v>149</v>
      </c>
    </row>
    <row r="893" s="2" customFormat="1" ht="24.15" customHeight="1">
      <c r="A893" s="41"/>
      <c r="B893" s="42"/>
      <c r="C893" s="207" t="s">
        <v>1363</v>
      </c>
      <c r="D893" s="207" t="s">
        <v>151</v>
      </c>
      <c r="E893" s="208" t="s">
        <v>1364</v>
      </c>
      <c r="F893" s="209" t="s">
        <v>1365</v>
      </c>
      <c r="G893" s="210" t="s">
        <v>595</v>
      </c>
      <c r="H893" s="211">
        <v>100.09999999999999</v>
      </c>
      <c r="I893" s="212"/>
      <c r="J893" s="213">
        <f>ROUND(I893*H893,2)</f>
        <v>0</v>
      </c>
      <c r="K893" s="209" t="s">
        <v>155</v>
      </c>
      <c r="L893" s="47"/>
      <c r="M893" s="214" t="s">
        <v>19</v>
      </c>
      <c r="N893" s="215" t="s">
        <v>46</v>
      </c>
      <c r="O893" s="87"/>
      <c r="P893" s="216">
        <f>O893*H893</f>
        <v>0</v>
      </c>
      <c r="Q893" s="216">
        <v>0.00038000000000000002</v>
      </c>
      <c r="R893" s="216">
        <f>Q893*H893</f>
        <v>0.038038000000000002</v>
      </c>
      <c r="S893" s="216">
        <v>0</v>
      </c>
      <c r="T893" s="217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18" t="s">
        <v>258</v>
      </c>
      <c r="AT893" s="218" t="s">
        <v>151</v>
      </c>
      <c r="AU893" s="218" t="s">
        <v>84</v>
      </c>
      <c r="AY893" s="20" t="s">
        <v>149</v>
      </c>
      <c r="BE893" s="219">
        <f>IF(N893="základní",J893,0)</f>
        <v>0</v>
      </c>
      <c r="BF893" s="219">
        <f>IF(N893="snížená",J893,0)</f>
        <v>0</v>
      </c>
      <c r="BG893" s="219">
        <f>IF(N893="zákl. přenesená",J893,0)</f>
        <v>0</v>
      </c>
      <c r="BH893" s="219">
        <f>IF(N893="sníž. přenesená",J893,0)</f>
        <v>0</v>
      </c>
      <c r="BI893" s="219">
        <f>IF(N893="nulová",J893,0)</f>
        <v>0</v>
      </c>
      <c r="BJ893" s="20" t="s">
        <v>80</v>
      </c>
      <c r="BK893" s="219">
        <f>ROUND(I893*H893,2)</f>
        <v>0</v>
      </c>
      <c r="BL893" s="20" t="s">
        <v>258</v>
      </c>
      <c r="BM893" s="218" t="s">
        <v>1366</v>
      </c>
    </row>
    <row r="894" s="2" customFormat="1">
      <c r="A894" s="41"/>
      <c r="B894" s="42"/>
      <c r="C894" s="43"/>
      <c r="D894" s="220" t="s">
        <v>157</v>
      </c>
      <c r="E894" s="43"/>
      <c r="F894" s="221" t="s">
        <v>1367</v>
      </c>
      <c r="G894" s="43"/>
      <c r="H894" s="43"/>
      <c r="I894" s="222"/>
      <c r="J894" s="43"/>
      <c r="K894" s="43"/>
      <c r="L894" s="47"/>
      <c r="M894" s="223"/>
      <c r="N894" s="224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157</v>
      </c>
      <c r="AU894" s="20" t="s">
        <v>84</v>
      </c>
    </row>
    <row r="895" s="2" customFormat="1">
      <c r="A895" s="41"/>
      <c r="B895" s="42"/>
      <c r="C895" s="43"/>
      <c r="D895" s="225" t="s">
        <v>159</v>
      </c>
      <c r="E895" s="43"/>
      <c r="F895" s="226" t="s">
        <v>1368</v>
      </c>
      <c r="G895" s="43"/>
      <c r="H895" s="43"/>
      <c r="I895" s="222"/>
      <c r="J895" s="43"/>
      <c r="K895" s="43"/>
      <c r="L895" s="47"/>
      <c r="M895" s="223"/>
      <c r="N895" s="224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159</v>
      </c>
      <c r="AU895" s="20" t="s">
        <v>84</v>
      </c>
    </row>
    <row r="896" s="14" customFormat="1">
      <c r="A896" s="14"/>
      <c r="B896" s="237"/>
      <c r="C896" s="238"/>
      <c r="D896" s="220" t="s">
        <v>183</v>
      </c>
      <c r="E896" s="239" t="s">
        <v>19</v>
      </c>
      <c r="F896" s="240" t="s">
        <v>1369</v>
      </c>
      <c r="G896" s="238"/>
      <c r="H896" s="241">
        <v>92.799999999999997</v>
      </c>
      <c r="I896" s="242"/>
      <c r="J896" s="238"/>
      <c r="K896" s="238"/>
      <c r="L896" s="243"/>
      <c r="M896" s="244"/>
      <c r="N896" s="245"/>
      <c r="O896" s="245"/>
      <c r="P896" s="245"/>
      <c r="Q896" s="245"/>
      <c r="R896" s="245"/>
      <c r="S896" s="245"/>
      <c r="T896" s="24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7" t="s">
        <v>183</v>
      </c>
      <c r="AU896" s="247" t="s">
        <v>84</v>
      </c>
      <c r="AV896" s="14" t="s">
        <v>84</v>
      </c>
      <c r="AW896" s="14" t="s">
        <v>36</v>
      </c>
      <c r="AX896" s="14" t="s">
        <v>75</v>
      </c>
      <c r="AY896" s="247" t="s">
        <v>149</v>
      </c>
    </row>
    <row r="897" s="14" customFormat="1">
      <c r="A897" s="14"/>
      <c r="B897" s="237"/>
      <c r="C897" s="238"/>
      <c r="D897" s="220" t="s">
        <v>183</v>
      </c>
      <c r="E897" s="239" t="s">
        <v>19</v>
      </c>
      <c r="F897" s="240" t="s">
        <v>1370</v>
      </c>
      <c r="G897" s="238"/>
      <c r="H897" s="241">
        <v>7.2999999999999998</v>
      </c>
      <c r="I897" s="242"/>
      <c r="J897" s="238"/>
      <c r="K897" s="238"/>
      <c r="L897" s="243"/>
      <c r="M897" s="244"/>
      <c r="N897" s="245"/>
      <c r="O897" s="245"/>
      <c r="P897" s="245"/>
      <c r="Q897" s="245"/>
      <c r="R897" s="245"/>
      <c r="S897" s="245"/>
      <c r="T897" s="246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7" t="s">
        <v>183</v>
      </c>
      <c r="AU897" s="247" t="s">
        <v>84</v>
      </c>
      <c r="AV897" s="14" t="s">
        <v>84</v>
      </c>
      <c r="AW897" s="14" t="s">
        <v>36</v>
      </c>
      <c r="AX897" s="14" t="s">
        <v>75</v>
      </c>
      <c r="AY897" s="247" t="s">
        <v>149</v>
      </c>
    </row>
    <row r="898" s="15" customFormat="1">
      <c r="A898" s="15"/>
      <c r="B898" s="248"/>
      <c r="C898" s="249"/>
      <c r="D898" s="220" t="s">
        <v>183</v>
      </c>
      <c r="E898" s="250" t="s">
        <v>19</v>
      </c>
      <c r="F898" s="251" t="s">
        <v>221</v>
      </c>
      <c r="G898" s="249"/>
      <c r="H898" s="252">
        <v>100.09999999999999</v>
      </c>
      <c r="I898" s="253"/>
      <c r="J898" s="249"/>
      <c r="K898" s="249"/>
      <c r="L898" s="254"/>
      <c r="M898" s="255"/>
      <c r="N898" s="256"/>
      <c r="O898" s="256"/>
      <c r="P898" s="256"/>
      <c r="Q898" s="256"/>
      <c r="R898" s="256"/>
      <c r="S898" s="256"/>
      <c r="T898" s="257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58" t="s">
        <v>183</v>
      </c>
      <c r="AU898" s="258" t="s">
        <v>84</v>
      </c>
      <c r="AV898" s="15" t="s">
        <v>90</v>
      </c>
      <c r="AW898" s="15" t="s">
        <v>36</v>
      </c>
      <c r="AX898" s="15" t="s">
        <v>80</v>
      </c>
      <c r="AY898" s="258" t="s">
        <v>149</v>
      </c>
    </row>
    <row r="899" s="2" customFormat="1" ht="24.15" customHeight="1">
      <c r="A899" s="41"/>
      <c r="B899" s="42"/>
      <c r="C899" s="207" t="s">
        <v>1371</v>
      </c>
      <c r="D899" s="207" t="s">
        <v>151</v>
      </c>
      <c r="E899" s="208" t="s">
        <v>1372</v>
      </c>
      <c r="F899" s="209" t="s">
        <v>1373</v>
      </c>
      <c r="G899" s="210" t="s">
        <v>347</v>
      </c>
      <c r="H899" s="211">
        <v>3.3130000000000002</v>
      </c>
      <c r="I899" s="212"/>
      <c r="J899" s="213">
        <f>ROUND(I899*H899,2)</f>
        <v>0</v>
      </c>
      <c r="K899" s="209" t="s">
        <v>155</v>
      </c>
      <c r="L899" s="47"/>
      <c r="M899" s="214" t="s">
        <v>19</v>
      </c>
      <c r="N899" s="215" t="s">
        <v>46</v>
      </c>
      <c r="O899" s="87"/>
      <c r="P899" s="216">
        <f>O899*H899</f>
        <v>0</v>
      </c>
      <c r="Q899" s="216">
        <v>0</v>
      </c>
      <c r="R899" s="216">
        <f>Q899*H899</f>
        <v>0</v>
      </c>
      <c r="S899" s="216">
        <v>0</v>
      </c>
      <c r="T899" s="217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18" t="s">
        <v>258</v>
      </c>
      <c r="AT899" s="218" t="s">
        <v>151</v>
      </c>
      <c r="AU899" s="218" t="s">
        <v>84</v>
      </c>
      <c r="AY899" s="20" t="s">
        <v>149</v>
      </c>
      <c r="BE899" s="219">
        <f>IF(N899="základní",J899,0)</f>
        <v>0</v>
      </c>
      <c r="BF899" s="219">
        <f>IF(N899="snížená",J899,0)</f>
        <v>0</v>
      </c>
      <c r="BG899" s="219">
        <f>IF(N899="zákl. přenesená",J899,0)</f>
        <v>0</v>
      </c>
      <c r="BH899" s="219">
        <f>IF(N899="sníž. přenesená",J899,0)</f>
        <v>0</v>
      </c>
      <c r="BI899" s="219">
        <f>IF(N899="nulová",J899,0)</f>
        <v>0</v>
      </c>
      <c r="BJ899" s="20" t="s">
        <v>80</v>
      </c>
      <c r="BK899" s="219">
        <f>ROUND(I899*H899,2)</f>
        <v>0</v>
      </c>
      <c r="BL899" s="20" t="s">
        <v>258</v>
      </c>
      <c r="BM899" s="218" t="s">
        <v>1374</v>
      </c>
    </row>
    <row r="900" s="2" customFormat="1">
      <c r="A900" s="41"/>
      <c r="B900" s="42"/>
      <c r="C900" s="43"/>
      <c r="D900" s="220" t="s">
        <v>157</v>
      </c>
      <c r="E900" s="43"/>
      <c r="F900" s="221" t="s">
        <v>1375</v>
      </c>
      <c r="G900" s="43"/>
      <c r="H900" s="43"/>
      <c r="I900" s="222"/>
      <c r="J900" s="43"/>
      <c r="K900" s="43"/>
      <c r="L900" s="47"/>
      <c r="M900" s="223"/>
      <c r="N900" s="224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157</v>
      </c>
      <c r="AU900" s="20" t="s">
        <v>84</v>
      </c>
    </row>
    <row r="901" s="2" customFormat="1">
      <c r="A901" s="41"/>
      <c r="B901" s="42"/>
      <c r="C901" s="43"/>
      <c r="D901" s="225" t="s">
        <v>159</v>
      </c>
      <c r="E901" s="43"/>
      <c r="F901" s="226" t="s">
        <v>1376</v>
      </c>
      <c r="G901" s="43"/>
      <c r="H901" s="43"/>
      <c r="I901" s="222"/>
      <c r="J901" s="43"/>
      <c r="K901" s="43"/>
      <c r="L901" s="47"/>
      <c r="M901" s="223"/>
      <c r="N901" s="224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159</v>
      </c>
      <c r="AU901" s="20" t="s">
        <v>84</v>
      </c>
    </row>
    <row r="902" s="12" customFormat="1" ht="22.8" customHeight="1">
      <c r="A902" s="12"/>
      <c r="B902" s="191"/>
      <c r="C902" s="192"/>
      <c r="D902" s="193" t="s">
        <v>74</v>
      </c>
      <c r="E902" s="205" t="s">
        <v>1377</v>
      </c>
      <c r="F902" s="205" t="s">
        <v>1378</v>
      </c>
      <c r="G902" s="192"/>
      <c r="H902" s="192"/>
      <c r="I902" s="195"/>
      <c r="J902" s="206">
        <f>BK902</f>
        <v>0</v>
      </c>
      <c r="K902" s="192"/>
      <c r="L902" s="197"/>
      <c r="M902" s="198"/>
      <c r="N902" s="199"/>
      <c r="O902" s="199"/>
      <c r="P902" s="200">
        <f>SUM(P903:P941)</f>
        <v>0</v>
      </c>
      <c r="Q902" s="199"/>
      <c r="R902" s="200">
        <f>SUM(R903:R941)</f>
        <v>2.2074202000000001</v>
      </c>
      <c r="S902" s="199"/>
      <c r="T902" s="201">
        <f>SUM(T903:T941)</f>
        <v>0</v>
      </c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R902" s="202" t="s">
        <v>84</v>
      </c>
      <c r="AT902" s="203" t="s">
        <v>74</v>
      </c>
      <c r="AU902" s="203" t="s">
        <v>80</v>
      </c>
      <c r="AY902" s="202" t="s">
        <v>149</v>
      </c>
      <c r="BK902" s="204">
        <f>SUM(BK903:BK941)</f>
        <v>0</v>
      </c>
    </row>
    <row r="903" s="2" customFormat="1" ht="24.15" customHeight="1">
      <c r="A903" s="41"/>
      <c r="B903" s="42"/>
      <c r="C903" s="207" t="s">
        <v>1379</v>
      </c>
      <c r="D903" s="207" t="s">
        <v>151</v>
      </c>
      <c r="E903" s="208" t="s">
        <v>1380</v>
      </c>
      <c r="F903" s="209" t="s">
        <v>1381</v>
      </c>
      <c r="G903" s="210" t="s">
        <v>179</v>
      </c>
      <c r="H903" s="211">
        <v>135.44999999999999</v>
      </c>
      <c r="I903" s="212"/>
      <c r="J903" s="213">
        <f>ROUND(I903*H903,2)</f>
        <v>0</v>
      </c>
      <c r="K903" s="209" t="s">
        <v>155</v>
      </c>
      <c r="L903" s="47"/>
      <c r="M903" s="214" t="s">
        <v>19</v>
      </c>
      <c r="N903" s="215" t="s">
        <v>46</v>
      </c>
      <c r="O903" s="87"/>
      <c r="P903" s="216">
        <f>O903*H903</f>
        <v>0</v>
      </c>
      <c r="Q903" s="216">
        <v>0</v>
      </c>
      <c r="R903" s="216">
        <f>Q903*H903</f>
        <v>0</v>
      </c>
      <c r="S903" s="216">
        <v>0</v>
      </c>
      <c r="T903" s="217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18" t="s">
        <v>258</v>
      </c>
      <c r="AT903" s="218" t="s">
        <v>151</v>
      </c>
      <c r="AU903" s="218" t="s">
        <v>84</v>
      </c>
      <c r="AY903" s="20" t="s">
        <v>149</v>
      </c>
      <c r="BE903" s="219">
        <f>IF(N903="základní",J903,0)</f>
        <v>0</v>
      </c>
      <c r="BF903" s="219">
        <f>IF(N903="snížená",J903,0)</f>
        <v>0</v>
      </c>
      <c r="BG903" s="219">
        <f>IF(N903="zákl. přenesená",J903,0)</f>
        <v>0</v>
      </c>
      <c r="BH903" s="219">
        <f>IF(N903="sníž. přenesená",J903,0)</f>
        <v>0</v>
      </c>
      <c r="BI903" s="219">
        <f>IF(N903="nulová",J903,0)</f>
        <v>0</v>
      </c>
      <c r="BJ903" s="20" t="s">
        <v>80</v>
      </c>
      <c r="BK903" s="219">
        <f>ROUND(I903*H903,2)</f>
        <v>0</v>
      </c>
      <c r="BL903" s="20" t="s">
        <v>258</v>
      </c>
      <c r="BM903" s="218" t="s">
        <v>1382</v>
      </c>
    </row>
    <row r="904" s="2" customFormat="1">
      <c r="A904" s="41"/>
      <c r="B904" s="42"/>
      <c r="C904" s="43"/>
      <c r="D904" s="220" t="s">
        <v>157</v>
      </c>
      <c r="E904" s="43"/>
      <c r="F904" s="221" t="s">
        <v>1383</v>
      </c>
      <c r="G904" s="43"/>
      <c r="H904" s="43"/>
      <c r="I904" s="222"/>
      <c r="J904" s="43"/>
      <c r="K904" s="43"/>
      <c r="L904" s="47"/>
      <c r="M904" s="223"/>
      <c r="N904" s="224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157</v>
      </c>
      <c r="AU904" s="20" t="s">
        <v>84</v>
      </c>
    </row>
    <row r="905" s="2" customFormat="1">
      <c r="A905" s="41"/>
      <c r="B905" s="42"/>
      <c r="C905" s="43"/>
      <c r="D905" s="225" t="s">
        <v>159</v>
      </c>
      <c r="E905" s="43"/>
      <c r="F905" s="226" t="s">
        <v>1384</v>
      </c>
      <c r="G905" s="43"/>
      <c r="H905" s="43"/>
      <c r="I905" s="222"/>
      <c r="J905" s="43"/>
      <c r="K905" s="43"/>
      <c r="L905" s="47"/>
      <c r="M905" s="223"/>
      <c r="N905" s="224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159</v>
      </c>
      <c r="AU905" s="20" t="s">
        <v>84</v>
      </c>
    </row>
    <row r="906" s="14" customFormat="1">
      <c r="A906" s="14"/>
      <c r="B906" s="237"/>
      <c r="C906" s="238"/>
      <c r="D906" s="220" t="s">
        <v>183</v>
      </c>
      <c r="E906" s="239" t="s">
        <v>19</v>
      </c>
      <c r="F906" s="240" t="s">
        <v>790</v>
      </c>
      <c r="G906" s="238"/>
      <c r="H906" s="241">
        <v>135.44999999999999</v>
      </c>
      <c r="I906" s="242"/>
      <c r="J906" s="238"/>
      <c r="K906" s="238"/>
      <c r="L906" s="243"/>
      <c r="M906" s="244"/>
      <c r="N906" s="245"/>
      <c r="O906" s="245"/>
      <c r="P906" s="245"/>
      <c r="Q906" s="245"/>
      <c r="R906" s="245"/>
      <c r="S906" s="245"/>
      <c r="T906" s="24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7" t="s">
        <v>183</v>
      </c>
      <c r="AU906" s="247" t="s">
        <v>84</v>
      </c>
      <c r="AV906" s="14" t="s">
        <v>84</v>
      </c>
      <c r="AW906" s="14" t="s">
        <v>36</v>
      </c>
      <c r="AX906" s="14" t="s">
        <v>80</v>
      </c>
      <c r="AY906" s="247" t="s">
        <v>149</v>
      </c>
    </row>
    <row r="907" s="2" customFormat="1" ht="24.15" customHeight="1">
      <c r="A907" s="41"/>
      <c r="B907" s="42"/>
      <c r="C907" s="270" t="s">
        <v>1385</v>
      </c>
      <c r="D907" s="270" t="s">
        <v>395</v>
      </c>
      <c r="E907" s="271" t="s">
        <v>1386</v>
      </c>
      <c r="F907" s="272" t="s">
        <v>1387</v>
      </c>
      <c r="G907" s="273" t="s">
        <v>179</v>
      </c>
      <c r="H907" s="274">
        <v>148.99500000000001</v>
      </c>
      <c r="I907" s="275"/>
      <c r="J907" s="276">
        <f>ROUND(I907*H907,2)</f>
        <v>0</v>
      </c>
      <c r="K907" s="272" t="s">
        <v>155</v>
      </c>
      <c r="L907" s="277"/>
      <c r="M907" s="278" t="s">
        <v>19</v>
      </c>
      <c r="N907" s="279" t="s">
        <v>46</v>
      </c>
      <c r="O907" s="87"/>
      <c r="P907" s="216">
        <f>O907*H907</f>
        <v>0</v>
      </c>
      <c r="Q907" s="216">
        <v>0.0025000000000000001</v>
      </c>
      <c r="R907" s="216">
        <f>Q907*H907</f>
        <v>0.37248750000000003</v>
      </c>
      <c r="S907" s="216">
        <v>0</v>
      </c>
      <c r="T907" s="21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18" t="s">
        <v>374</v>
      </c>
      <c r="AT907" s="218" t="s">
        <v>395</v>
      </c>
      <c r="AU907" s="218" t="s">
        <v>84</v>
      </c>
      <c r="AY907" s="20" t="s">
        <v>149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20" t="s">
        <v>80</v>
      </c>
      <c r="BK907" s="219">
        <f>ROUND(I907*H907,2)</f>
        <v>0</v>
      </c>
      <c r="BL907" s="20" t="s">
        <v>258</v>
      </c>
      <c r="BM907" s="218" t="s">
        <v>1388</v>
      </c>
    </row>
    <row r="908" s="2" customFormat="1">
      <c r="A908" s="41"/>
      <c r="B908" s="42"/>
      <c r="C908" s="43"/>
      <c r="D908" s="220" t="s">
        <v>157</v>
      </c>
      <c r="E908" s="43"/>
      <c r="F908" s="221" t="s">
        <v>1387</v>
      </c>
      <c r="G908" s="43"/>
      <c r="H908" s="43"/>
      <c r="I908" s="222"/>
      <c r="J908" s="43"/>
      <c r="K908" s="43"/>
      <c r="L908" s="47"/>
      <c r="M908" s="223"/>
      <c r="N908" s="22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157</v>
      </c>
      <c r="AU908" s="20" t="s">
        <v>84</v>
      </c>
    </row>
    <row r="909" s="14" customFormat="1">
      <c r="A909" s="14"/>
      <c r="B909" s="237"/>
      <c r="C909" s="238"/>
      <c r="D909" s="220" t="s">
        <v>183</v>
      </c>
      <c r="E909" s="238"/>
      <c r="F909" s="240" t="s">
        <v>1389</v>
      </c>
      <c r="G909" s="238"/>
      <c r="H909" s="241">
        <v>148.99500000000001</v>
      </c>
      <c r="I909" s="242"/>
      <c r="J909" s="238"/>
      <c r="K909" s="238"/>
      <c r="L909" s="243"/>
      <c r="M909" s="244"/>
      <c r="N909" s="245"/>
      <c r="O909" s="245"/>
      <c r="P909" s="245"/>
      <c r="Q909" s="245"/>
      <c r="R909" s="245"/>
      <c r="S909" s="245"/>
      <c r="T909" s="246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7" t="s">
        <v>183</v>
      </c>
      <c r="AU909" s="247" t="s">
        <v>84</v>
      </c>
      <c r="AV909" s="14" t="s">
        <v>84</v>
      </c>
      <c r="AW909" s="14" t="s">
        <v>4</v>
      </c>
      <c r="AX909" s="14" t="s">
        <v>80</v>
      </c>
      <c r="AY909" s="247" t="s">
        <v>149</v>
      </c>
    </row>
    <row r="910" s="2" customFormat="1" ht="24.15" customHeight="1">
      <c r="A910" s="41"/>
      <c r="B910" s="42"/>
      <c r="C910" s="207" t="s">
        <v>1390</v>
      </c>
      <c r="D910" s="207" t="s">
        <v>151</v>
      </c>
      <c r="E910" s="208" t="s">
        <v>1391</v>
      </c>
      <c r="F910" s="209" t="s">
        <v>1392</v>
      </c>
      <c r="G910" s="210" t="s">
        <v>179</v>
      </c>
      <c r="H910" s="211">
        <v>10.75</v>
      </c>
      <c r="I910" s="212"/>
      <c r="J910" s="213">
        <f>ROUND(I910*H910,2)</f>
        <v>0</v>
      </c>
      <c r="K910" s="209" t="s">
        <v>155</v>
      </c>
      <c r="L910" s="47"/>
      <c r="M910" s="214" t="s">
        <v>19</v>
      </c>
      <c r="N910" s="215" t="s">
        <v>46</v>
      </c>
      <c r="O910" s="87"/>
      <c r="P910" s="216">
        <f>O910*H910</f>
        <v>0</v>
      </c>
      <c r="Q910" s="216">
        <v>0.0060000000000000001</v>
      </c>
      <c r="R910" s="216">
        <f>Q910*H910</f>
        <v>0.064500000000000002</v>
      </c>
      <c r="S910" s="216">
        <v>0</v>
      </c>
      <c r="T910" s="217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18" t="s">
        <v>258</v>
      </c>
      <c r="AT910" s="218" t="s">
        <v>151</v>
      </c>
      <c r="AU910" s="218" t="s">
        <v>84</v>
      </c>
      <c r="AY910" s="20" t="s">
        <v>149</v>
      </c>
      <c r="BE910" s="219">
        <f>IF(N910="základní",J910,0)</f>
        <v>0</v>
      </c>
      <c r="BF910" s="219">
        <f>IF(N910="snížená",J910,0)</f>
        <v>0</v>
      </c>
      <c r="BG910" s="219">
        <f>IF(N910="zákl. přenesená",J910,0)</f>
        <v>0</v>
      </c>
      <c r="BH910" s="219">
        <f>IF(N910="sníž. přenesená",J910,0)</f>
        <v>0</v>
      </c>
      <c r="BI910" s="219">
        <f>IF(N910="nulová",J910,0)</f>
        <v>0</v>
      </c>
      <c r="BJ910" s="20" t="s">
        <v>80</v>
      </c>
      <c r="BK910" s="219">
        <f>ROUND(I910*H910,2)</f>
        <v>0</v>
      </c>
      <c r="BL910" s="20" t="s">
        <v>258</v>
      </c>
      <c r="BM910" s="218" t="s">
        <v>1393</v>
      </c>
    </row>
    <row r="911" s="2" customFormat="1">
      <c r="A911" s="41"/>
      <c r="B911" s="42"/>
      <c r="C911" s="43"/>
      <c r="D911" s="220" t="s">
        <v>157</v>
      </c>
      <c r="E911" s="43"/>
      <c r="F911" s="221" t="s">
        <v>1394</v>
      </c>
      <c r="G911" s="43"/>
      <c r="H911" s="43"/>
      <c r="I911" s="222"/>
      <c r="J911" s="43"/>
      <c r="K911" s="43"/>
      <c r="L911" s="47"/>
      <c r="M911" s="223"/>
      <c r="N911" s="224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157</v>
      </c>
      <c r="AU911" s="20" t="s">
        <v>84</v>
      </c>
    </row>
    <row r="912" s="2" customFormat="1">
      <c r="A912" s="41"/>
      <c r="B912" s="42"/>
      <c r="C912" s="43"/>
      <c r="D912" s="225" t="s">
        <v>159</v>
      </c>
      <c r="E912" s="43"/>
      <c r="F912" s="226" t="s">
        <v>1395</v>
      </c>
      <c r="G912" s="43"/>
      <c r="H912" s="43"/>
      <c r="I912" s="222"/>
      <c r="J912" s="43"/>
      <c r="K912" s="43"/>
      <c r="L912" s="47"/>
      <c r="M912" s="223"/>
      <c r="N912" s="224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159</v>
      </c>
      <c r="AU912" s="20" t="s">
        <v>84</v>
      </c>
    </row>
    <row r="913" s="13" customFormat="1">
      <c r="A913" s="13"/>
      <c r="B913" s="227"/>
      <c r="C913" s="228"/>
      <c r="D913" s="220" t="s">
        <v>183</v>
      </c>
      <c r="E913" s="229" t="s">
        <v>19</v>
      </c>
      <c r="F913" s="230" t="s">
        <v>1396</v>
      </c>
      <c r="G913" s="228"/>
      <c r="H913" s="229" t="s">
        <v>19</v>
      </c>
      <c r="I913" s="231"/>
      <c r="J913" s="228"/>
      <c r="K913" s="228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183</v>
      </c>
      <c r="AU913" s="236" t="s">
        <v>84</v>
      </c>
      <c r="AV913" s="13" t="s">
        <v>80</v>
      </c>
      <c r="AW913" s="13" t="s">
        <v>36</v>
      </c>
      <c r="AX913" s="13" t="s">
        <v>75</v>
      </c>
      <c r="AY913" s="236" t="s">
        <v>149</v>
      </c>
    </row>
    <row r="914" s="14" customFormat="1">
      <c r="A914" s="14"/>
      <c r="B914" s="237"/>
      <c r="C914" s="238"/>
      <c r="D914" s="220" t="s">
        <v>183</v>
      </c>
      <c r="E914" s="239" t="s">
        <v>19</v>
      </c>
      <c r="F914" s="240" t="s">
        <v>1397</v>
      </c>
      <c r="G914" s="238"/>
      <c r="H914" s="241">
        <v>10.75</v>
      </c>
      <c r="I914" s="242"/>
      <c r="J914" s="238"/>
      <c r="K914" s="238"/>
      <c r="L914" s="243"/>
      <c r="M914" s="244"/>
      <c r="N914" s="245"/>
      <c r="O914" s="245"/>
      <c r="P914" s="245"/>
      <c r="Q914" s="245"/>
      <c r="R914" s="245"/>
      <c r="S914" s="245"/>
      <c r="T914" s="24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7" t="s">
        <v>183</v>
      </c>
      <c r="AU914" s="247" t="s">
        <v>84</v>
      </c>
      <c r="AV914" s="14" t="s">
        <v>84</v>
      </c>
      <c r="AW914" s="14" t="s">
        <v>36</v>
      </c>
      <c r="AX914" s="14" t="s">
        <v>80</v>
      </c>
      <c r="AY914" s="247" t="s">
        <v>149</v>
      </c>
    </row>
    <row r="915" s="2" customFormat="1" ht="24.15" customHeight="1">
      <c r="A915" s="41"/>
      <c r="B915" s="42"/>
      <c r="C915" s="270" t="s">
        <v>1398</v>
      </c>
      <c r="D915" s="270" t="s">
        <v>395</v>
      </c>
      <c r="E915" s="271" t="s">
        <v>1399</v>
      </c>
      <c r="F915" s="272" t="s">
        <v>1400</v>
      </c>
      <c r="G915" s="273" t="s">
        <v>179</v>
      </c>
      <c r="H915" s="274">
        <v>11.824999999999999</v>
      </c>
      <c r="I915" s="275"/>
      <c r="J915" s="276">
        <f>ROUND(I915*H915,2)</f>
        <v>0</v>
      </c>
      <c r="K915" s="272" t="s">
        <v>155</v>
      </c>
      <c r="L915" s="277"/>
      <c r="M915" s="278" t="s">
        <v>19</v>
      </c>
      <c r="N915" s="279" t="s">
        <v>46</v>
      </c>
      <c r="O915" s="87"/>
      <c r="P915" s="216">
        <f>O915*H915</f>
        <v>0</v>
      </c>
      <c r="Q915" s="216">
        <v>0.0015</v>
      </c>
      <c r="R915" s="216">
        <f>Q915*H915</f>
        <v>0.0177375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374</v>
      </c>
      <c r="AT915" s="218" t="s">
        <v>395</v>
      </c>
      <c r="AU915" s="218" t="s">
        <v>84</v>
      </c>
      <c r="AY915" s="20" t="s">
        <v>149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80</v>
      </c>
      <c r="BK915" s="219">
        <f>ROUND(I915*H915,2)</f>
        <v>0</v>
      </c>
      <c r="BL915" s="20" t="s">
        <v>258</v>
      </c>
      <c r="BM915" s="218" t="s">
        <v>1401</v>
      </c>
    </row>
    <row r="916" s="2" customFormat="1">
      <c r="A916" s="41"/>
      <c r="B916" s="42"/>
      <c r="C916" s="43"/>
      <c r="D916" s="220" t="s">
        <v>157</v>
      </c>
      <c r="E916" s="43"/>
      <c r="F916" s="221" t="s">
        <v>1400</v>
      </c>
      <c r="G916" s="43"/>
      <c r="H916" s="43"/>
      <c r="I916" s="222"/>
      <c r="J916" s="43"/>
      <c r="K916" s="43"/>
      <c r="L916" s="47"/>
      <c r="M916" s="223"/>
      <c r="N916" s="224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157</v>
      </c>
      <c r="AU916" s="20" t="s">
        <v>84</v>
      </c>
    </row>
    <row r="917" s="14" customFormat="1">
      <c r="A917" s="14"/>
      <c r="B917" s="237"/>
      <c r="C917" s="238"/>
      <c r="D917" s="220" t="s">
        <v>183</v>
      </c>
      <c r="E917" s="238"/>
      <c r="F917" s="240" t="s">
        <v>1402</v>
      </c>
      <c r="G917" s="238"/>
      <c r="H917" s="241">
        <v>11.824999999999999</v>
      </c>
      <c r="I917" s="242"/>
      <c r="J917" s="238"/>
      <c r="K917" s="238"/>
      <c r="L917" s="243"/>
      <c r="M917" s="244"/>
      <c r="N917" s="245"/>
      <c r="O917" s="245"/>
      <c r="P917" s="245"/>
      <c r="Q917" s="245"/>
      <c r="R917" s="245"/>
      <c r="S917" s="245"/>
      <c r="T917" s="246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7" t="s">
        <v>183</v>
      </c>
      <c r="AU917" s="247" t="s">
        <v>84</v>
      </c>
      <c r="AV917" s="14" t="s">
        <v>84</v>
      </c>
      <c r="AW917" s="14" t="s">
        <v>4</v>
      </c>
      <c r="AX917" s="14" t="s">
        <v>80</v>
      </c>
      <c r="AY917" s="247" t="s">
        <v>149</v>
      </c>
    </row>
    <row r="918" s="2" customFormat="1" ht="33" customHeight="1">
      <c r="A918" s="41"/>
      <c r="B918" s="42"/>
      <c r="C918" s="207" t="s">
        <v>1403</v>
      </c>
      <c r="D918" s="207" t="s">
        <v>151</v>
      </c>
      <c r="E918" s="208" t="s">
        <v>1404</v>
      </c>
      <c r="F918" s="209" t="s">
        <v>1405</v>
      </c>
      <c r="G918" s="210" t="s">
        <v>179</v>
      </c>
      <c r="H918" s="211">
        <v>41.280000000000001</v>
      </c>
      <c r="I918" s="212"/>
      <c r="J918" s="213">
        <f>ROUND(I918*H918,2)</f>
        <v>0</v>
      </c>
      <c r="K918" s="209" t="s">
        <v>155</v>
      </c>
      <c r="L918" s="47"/>
      <c r="M918" s="214" t="s">
        <v>19</v>
      </c>
      <c r="N918" s="215" t="s">
        <v>46</v>
      </c>
      <c r="O918" s="87"/>
      <c r="P918" s="216">
        <f>O918*H918</f>
        <v>0</v>
      </c>
      <c r="Q918" s="216">
        <v>0.00116</v>
      </c>
      <c r="R918" s="216">
        <f>Q918*H918</f>
        <v>0.047884799999999998</v>
      </c>
      <c r="S918" s="216">
        <v>0</v>
      </c>
      <c r="T918" s="21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18" t="s">
        <v>258</v>
      </c>
      <c r="AT918" s="218" t="s">
        <v>151</v>
      </c>
      <c r="AU918" s="218" t="s">
        <v>84</v>
      </c>
      <c r="AY918" s="20" t="s">
        <v>149</v>
      </c>
      <c r="BE918" s="219">
        <f>IF(N918="základní",J918,0)</f>
        <v>0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20" t="s">
        <v>80</v>
      </c>
      <c r="BK918" s="219">
        <f>ROUND(I918*H918,2)</f>
        <v>0</v>
      </c>
      <c r="BL918" s="20" t="s">
        <v>258</v>
      </c>
      <c r="BM918" s="218" t="s">
        <v>1406</v>
      </c>
    </row>
    <row r="919" s="2" customFormat="1">
      <c r="A919" s="41"/>
      <c r="B919" s="42"/>
      <c r="C919" s="43"/>
      <c r="D919" s="220" t="s">
        <v>157</v>
      </c>
      <c r="E919" s="43"/>
      <c r="F919" s="221" t="s">
        <v>1407</v>
      </c>
      <c r="G919" s="43"/>
      <c r="H919" s="43"/>
      <c r="I919" s="222"/>
      <c r="J919" s="43"/>
      <c r="K919" s="43"/>
      <c r="L919" s="47"/>
      <c r="M919" s="223"/>
      <c r="N919" s="224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157</v>
      </c>
      <c r="AU919" s="20" t="s">
        <v>84</v>
      </c>
    </row>
    <row r="920" s="2" customFormat="1">
      <c r="A920" s="41"/>
      <c r="B920" s="42"/>
      <c r="C920" s="43"/>
      <c r="D920" s="225" t="s">
        <v>159</v>
      </c>
      <c r="E920" s="43"/>
      <c r="F920" s="226" t="s">
        <v>1408</v>
      </c>
      <c r="G920" s="43"/>
      <c r="H920" s="43"/>
      <c r="I920" s="222"/>
      <c r="J920" s="43"/>
      <c r="K920" s="43"/>
      <c r="L920" s="47"/>
      <c r="M920" s="223"/>
      <c r="N920" s="224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159</v>
      </c>
      <c r="AU920" s="20" t="s">
        <v>84</v>
      </c>
    </row>
    <row r="921" s="13" customFormat="1">
      <c r="A921" s="13"/>
      <c r="B921" s="227"/>
      <c r="C921" s="228"/>
      <c r="D921" s="220" t="s">
        <v>183</v>
      </c>
      <c r="E921" s="229" t="s">
        <v>19</v>
      </c>
      <c r="F921" s="230" t="s">
        <v>1409</v>
      </c>
      <c r="G921" s="228"/>
      <c r="H921" s="229" t="s">
        <v>19</v>
      </c>
      <c r="I921" s="231"/>
      <c r="J921" s="228"/>
      <c r="K921" s="228"/>
      <c r="L921" s="232"/>
      <c r="M921" s="233"/>
      <c r="N921" s="234"/>
      <c r="O921" s="234"/>
      <c r="P921" s="234"/>
      <c r="Q921" s="234"/>
      <c r="R921" s="234"/>
      <c r="S921" s="234"/>
      <c r="T921" s="235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6" t="s">
        <v>183</v>
      </c>
      <c r="AU921" s="236" t="s">
        <v>84</v>
      </c>
      <c r="AV921" s="13" t="s">
        <v>80</v>
      </c>
      <c r="AW921" s="13" t="s">
        <v>36</v>
      </c>
      <c r="AX921" s="13" t="s">
        <v>75</v>
      </c>
      <c r="AY921" s="236" t="s">
        <v>149</v>
      </c>
    </row>
    <row r="922" s="14" customFormat="1">
      <c r="A922" s="14"/>
      <c r="B922" s="237"/>
      <c r="C922" s="238"/>
      <c r="D922" s="220" t="s">
        <v>183</v>
      </c>
      <c r="E922" s="239" t="s">
        <v>19</v>
      </c>
      <c r="F922" s="240" t="s">
        <v>1410</v>
      </c>
      <c r="G922" s="238"/>
      <c r="H922" s="241">
        <v>41.280000000000001</v>
      </c>
      <c r="I922" s="242"/>
      <c r="J922" s="238"/>
      <c r="K922" s="238"/>
      <c r="L922" s="243"/>
      <c r="M922" s="244"/>
      <c r="N922" s="245"/>
      <c r="O922" s="245"/>
      <c r="P922" s="245"/>
      <c r="Q922" s="245"/>
      <c r="R922" s="245"/>
      <c r="S922" s="245"/>
      <c r="T922" s="246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7" t="s">
        <v>183</v>
      </c>
      <c r="AU922" s="247" t="s">
        <v>84</v>
      </c>
      <c r="AV922" s="14" t="s">
        <v>84</v>
      </c>
      <c r="AW922" s="14" t="s">
        <v>36</v>
      </c>
      <c r="AX922" s="14" t="s">
        <v>80</v>
      </c>
      <c r="AY922" s="247" t="s">
        <v>149</v>
      </c>
    </row>
    <row r="923" s="2" customFormat="1" ht="24.15" customHeight="1">
      <c r="A923" s="41"/>
      <c r="B923" s="42"/>
      <c r="C923" s="270" t="s">
        <v>1411</v>
      </c>
      <c r="D923" s="270" t="s">
        <v>395</v>
      </c>
      <c r="E923" s="271" t="s">
        <v>1412</v>
      </c>
      <c r="F923" s="272" t="s">
        <v>1413</v>
      </c>
      <c r="G923" s="273" t="s">
        <v>179</v>
      </c>
      <c r="H923" s="274">
        <v>22.704000000000001</v>
      </c>
      <c r="I923" s="275"/>
      <c r="J923" s="276">
        <f>ROUND(I923*H923,2)</f>
        <v>0</v>
      </c>
      <c r="K923" s="272" t="s">
        <v>155</v>
      </c>
      <c r="L923" s="277"/>
      <c r="M923" s="278" t="s">
        <v>19</v>
      </c>
      <c r="N923" s="279" t="s">
        <v>46</v>
      </c>
      <c r="O923" s="87"/>
      <c r="P923" s="216">
        <f>O923*H923</f>
        <v>0</v>
      </c>
      <c r="Q923" s="216">
        <v>0.002</v>
      </c>
      <c r="R923" s="216">
        <f>Q923*H923</f>
        <v>0.045408000000000004</v>
      </c>
      <c r="S923" s="216">
        <v>0</v>
      </c>
      <c r="T923" s="21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18" t="s">
        <v>374</v>
      </c>
      <c r="AT923" s="218" t="s">
        <v>395</v>
      </c>
      <c r="AU923" s="218" t="s">
        <v>84</v>
      </c>
      <c r="AY923" s="20" t="s">
        <v>149</v>
      </c>
      <c r="BE923" s="219">
        <f>IF(N923="základní",J923,0)</f>
        <v>0</v>
      </c>
      <c r="BF923" s="219">
        <f>IF(N923="snížená",J923,0)</f>
        <v>0</v>
      </c>
      <c r="BG923" s="219">
        <f>IF(N923="zákl. přenesená",J923,0)</f>
        <v>0</v>
      </c>
      <c r="BH923" s="219">
        <f>IF(N923="sníž. přenesená",J923,0)</f>
        <v>0</v>
      </c>
      <c r="BI923" s="219">
        <f>IF(N923="nulová",J923,0)</f>
        <v>0</v>
      </c>
      <c r="BJ923" s="20" t="s">
        <v>80</v>
      </c>
      <c r="BK923" s="219">
        <f>ROUND(I923*H923,2)</f>
        <v>0</v>
      </c>
      <c r="BL923" s="20" t="s">
        <v>258</v>
      </c>
      <c r="BM923" s="218" t="s">
        <v>1414</v>
      </c>
    </row>
    <row r="924" s="2" customFormat="1">
      <c r="A924" s="41"/>
      <c r="B924" s="42"/>
      <c r="C924" s="43"/>
      <c r="D924" s="220" t="s">
        <v>157</v>
      </c>
      <c r="E924" s="43"/>
      <c r="F924" s="221" t="s">
        <v>1413</v>
      </c>
      <c r="G924" s="43"/>
      <c r="H924" s="43"/>
      <c r="I924" s="222"/>
      <c r="J924" s="43"/>
      <c r="K924" s="43"/>
      <c r="L924" s="47"/>
      <c r="M924" s="223"/>
      <c r="N924" s="224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157</v>
      </c>
      <c r="AU924" s="20" t="s">
        <v>84</v>
      </c>
    </row>
    <row r="925" s="14" customFormat="1">
      <c r="A925" s="14"/>
      <c r="B925" s="237"/>
      <c r="C925" s="238"/>
      <c r="D925" s="220" t="s">
        <v>183</v>
      </c>
      <c r="E925" s="238"/>
      <c r="F925" s="240" t="s">
        <v>1415</v>
      </c>
      <c r="G925" s="238"/>
      <c r="H925" s="241">
        <v>22.704000000000001</v>
      </c>
      <c r="I925" s="242"/>
      <c r="J925" s="238"/>
      <c r="K925" s="238"/>
      <c r="L925" s="243"/>
      <c r="M925" s="244"/>
      <c r="N925" s="245"/>
      <c r="O925" s="245"/>
      <c r="P925" s="245"/>
      <c r="Q925" s="245"/>
      <c r="R925" s="245"/>
      <c r="S925" s="245"/>
      <c r="T925" s="24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7" t="s">
        <v>183</v>
      </c>
      <c r="AU925" s="247" t="s">
        <v>84</v>
      </c>
      <c r="AV925" s="14" t="s">
        <v>84</v>
      </c>
      <c r="AW925" s="14" t="s">
        <v>4</v>
      </c>
      <c r="AX925" s="14" t="s">
        <v>80</v>
      </c>
      <c r="AY925" s="247" t="s">
        <v>149</v>
      </c>
    </row>
    <row r="926" s="2" customFormat="1" ht="24.15" customHeight="1">
      <c r="A926" s="41"/>
      <c r="B926" s="42"/>
      <c r="C926" s="270" t="s">
        <v>1416</v>
      </c>
      <c r="D926" s="270" t="s">
        <v>395</v>
      </c>
      <c r="E926" s="271" t="s">
        <v>1417</v>
      </c>
      <c r="F926" s="272" t="s">
        <v>1418</v>
      </c>
      <c r="G926" s="273" t="s">
        <v>179</v>
      </c>
      <c r="H926" s="274">
        <v>22.704000000000001</v>
      </c>
      <c r="I926" s="275"/>
      <c r="J926" s="276">
        <f>ROUND(I926*H926,2)</f>
        <v>0</v>
      </c>
      <c r="K926" s="272" t="s">
        <v>155</v>
      </c>
      <c r="L926" s="277"/>
      <c r="M926" s="278" t="s">
        <v>19</v>
      </c>
      <c r="N926" s="279" t="s">
        <v>46</v>
      </c>
      <c r="O926" s="87"/>
      <c r="P926" s="216">
        <f>O926*H926</f>
        <v>0</v>
      </c>
      <c r="Q926" s="216">
        <v>0.0033300000000000001</v>
      </c>
      <c r="R926" s="216">
        <f>Q926*H926</f>
        <v>0.075604320000000003</v>
      </c>
      <c r="S926" s="216">
        <v>0</v>
      </c>
      <c r="T926" s="217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18" t="s">
        <v>374</v>
      </c>
      <c r="AT926" s="218" t="s">
        <v>395</v>
      </c>
      <c r="AU926" s="218" t="s">
        <v>84</v>
      </c>
      <c r="AY926" s="20" t="s">
        <v>149</v>
      </c>
      <c r="BE926" s="219">
        <f>IF(N926="základní",J926,0)</f>
        <v>0</v>
      </c>
      <c r="BF926" s="219">
        <f>IF(N926="snížená",J926,0)</f>
        <v>0</v>
      </c>
      <c r="BG926" s="219">
        <f>IF(N926="zákl. přenesená",J926,0)</f>
        <v>0</v>
      </c>
      <c r="BH926" s="219">
        <f>IF(N926="sníž. přenesená",J926,0)</f>
        <v>0</v>
      </c>
      <c r="BI926" s="219">
        <f>IF(N926="nulová",J926,0)</f>
        <v>0</v>
      </c>
      <c r="BJ926" s="20" t="s">
        <v>80</v>
      </c>
      <c r="BK926" s="219">
        <f>ROUND(I926*H926,2)</f>
        <v>0</v>
      </c>
      <c r="BL926" s="20" t="s">
        <v>258</v>
      </c>
      <c r="BM926" s="218" t="s">
        <v>1419</v>
      </c>
    </row>
    <row r="927" s="2" customFormat="1">
      <c r="A927" s="41"/>
      <c r="B927" s="42"/>
      <c r="C927" s="43"/>
      <c r="D927" s="220" t="s">
        <v>157</v>
      </c>
      <c r="E927" s="43"/>
      <c r="F927" s="221" t="s">
        <v>1418</v>
      </c>
      <c r="G927" s="43"/>
      <c r="H927" s="43"/>
      <c r="I927" s="222"/>
      <c r="J927" s="43"/>
      <c r="K927" s="43"/>
      <c r="L927" s="47"/>
      <c r="M927" s="223"/>
      <c r="N927" s="224"/>
      <c r="O927" s="87"/>
      <c r="P927" s="87"/>
      <c r="Q927" s="87"/>
      <c r="R927" s="87"/>
      <c r="S927" s="87"/>
      <c r="T927" s="88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T927" s="20" t="s">
        <v>157</v>
      </c>
      <c r="AU927" s="20" t="s">
        <v>84</v>
      </c>
    </row>
    <row r="928" s="14" customFormat="1">
      <c r="A928" s="14"/>
      <c r="B928" s="237"/>
      <c r="C928" s="238"/>
      <c r="D928" s="220" t="s">
        <v>183</v>
      </c>
      <c r="E928" s="238"/>
      <c r="F928" s="240" t="s">
        <v>1415</v>
      </c>
      <c r="G928" s="238"/>
      <c r="H928" s="241">
        <v>22.704000000000001</v>
      </c>
      <c r="I928" s="242"/>
      <c r="J928" s="238"/>
      <c r="K928" s="238"/>
      <c r="L928" s="243"/>
      <c r="M928" s="244"/>
      <c r="N928" s="245"/>
      <c r="O928" s="245"/>
      <c r="P928" s="245"/>
      <c r="Q928" s="245"/>
      <c r="R928" s="245"/>
      <c r="S928" s="245"/>
      <c r="T928" s="24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7" t="s">
        <v>183</v>
      </c>
      <c r="AU928" s="247" t="s">
        <v>84</v>
      </c>
      <c r="AV928" s="14" t="s">
        <v>84</v>
      </c>
      <c r="AW928" s="14" t="s">
        <v>4</v>
      </c>
      <c r="AX928" s="14" t="s">
        <v>80</v>
      </c>
      <c r="AY928" s="247" t="s">
        <v>149</v>
      </c>
    </row>
    <row r="929" s="2" customFormat="1" ht="33" customHeight="1">
      <c r="A929" s="41"/>
      <c r="B929" s="42"/>
      <c r="C929" s="207" t="s">
        <v>1420</v>
      </c>
      <c r="D929" s="207" t="s">
        <v>151</v>
      </c>
      <c r="E929" s="208" t="s">
        <v>1421</v>
      </c>
      <c r="F929" s="209" t="s">
        <v>1422</v>
      </c>
      <c r="G929" s="210" t="s">
        <v>179</v>
      </c>
      <c r="H929" s="211">
        <v>167.244</v>
      </c>
      <c r="I929" s="212"/>
      <c r="J929" s="213">
        <f>ROUND(I929*H929,2)</f>
        <v>0</v>
      </c>
      <c r="K929" s="209" t="s">
        <v>155</v>
      </c>
      <c r="L929" s="47"/>
      <c r="M929" s="214" t="s">
        <v>19</v>
      </c>
      <c r="N929" s="215" t="s">
        <v>46</v>
      </c>
      <c r="O929" s="87"/>
      <c r="P929" s="216">
        <f>O929*H929</f>
        <v>0</v>
      </c>
      <c r="Q929" s="216">
        <v>0.00232</v>
      </c>
      <c r="R929" s="216">
        <f>Q929*H929</f>
        <v>0.38800607999999998</v>
      </c>
      <c r="S929" s="216">
        <v>0</v>
      </c>
      <c r="T929" s="217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18" t="s">
        <v>258</v>
      </c>
      <c r="AT929" s="218" t="s">
        <v>151</v>
      </c>
      <c r="AU929" s="218" t="s">
        <v>84</v>
      </c>
      <c r="AY929" s="20" t="s">
        <v>149</v>
      </c>
      <c r="BE929" s="219">
        <f>IF(N929="základní",J929,0)</f>
        <v>0</v>
      </c>
      <c r="BF929" s="219">
        <f>IF(N929="snížená",J929,0)</f>
        <v>0</v>
      </c>
      <c r="BG929" s="219">
        <f>IF(N929="zákl. přenesená",J929,0)</f>
        <v>0</v>
      </c>
      <c r="BH929" s="219">
        <f>IF(N929="sníž. přenesená",J929,0)</f>
        <v>0</v>
      </c>
      <c r="BI929" s="219">
        <f>IF(N929="nulová",J929,0)</f>
        <v>0</v>
      </c>
      <c r="BJ929" s="20" t="s">
        <v>80</v>
      </c>
      <c r="BK929" s="219">
        <f>ROUND(I929*H929,2)</f>
        <v>0</v>
      </c>
      <c r="BL929" s="20" t="s">
        <v>258</v>
      </c>
      <c r="BM929" s="218" t="s">
        <v>1423</v>
      </c>
    </row>
    <row r="930" s="2" customFormat="1">
      <c r="A930" s="41"/>
      <c r="B930" s="42"/>
      <c r="C930" s="43"/>
      <c r="D930" s="220" t="s">
        <v>157</v>
      </c>
      <c r="E930" s="43"/>
      <c r="F930" s="221" t="s">
        <v>1424</v>
      </c>
      <c r="G930" s="43"/>
      <c r="H930" s="43"/>
      <c r="I930" s="222"/>
      <c r="J930" s="43"/>
      <c r="K930" s="43"/>
      <c r="L930" s="47"/>
      <c r="M930" s="223"/>
      <c r="N930" s="224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157</v>
      </c>
      <c r="AU930" s="20" t="s">
        <v>84</v>
      </c>
    </row>
    <row r="931" s="2" customFormat="1">
      <c r="A931" s="41"/>
      <c r="B931" s="42"/>
      <c r="C931" s="43"/>
      <c r="D931" s="225" t="s">
        <v>159</v>
      </c>
      <c r="E931" s="43"/>
      <c r="F931" s="226" t="s">
        <v>1425</v>
      </c>
      <c r="G931" s="43"/>
      <c r="H931" s="43"/>
      <c r="I931" s="222"/>
      <c r="J931" s="43"/>
      <c r="K931" s="43"/>
      <c r="L931" s="47"/>
      <c r="M931" s="223"/>
      <c r="N931" s="224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159</v>
      </c>
      <c r="AU931" s="20" t="s">
        <v>84</v>
      </c>
    </row>
    <row r="932" s="2" customFormat="1" ht="24.15" customHeight="1">
      <c r="A932" s="41"/>
      <c r="B932" s="42"/>
      <c r="C932" s="270" t="s">
        <v>1426</v>
      </c>
      <c r="D932" s="270" t="s">
        <v>395</v>
      </c>
      <c r="E932" s="271" t="s">
        <v>1427</v>
      </c>
      <c r="F932" s="272" t="s">
        <v>1428</v>
      </c>
      <c r="G932" s="273" t="s">
        <v>179</v>
      </c>
      <c r="H932" s="274">
        <v>183.96799999999999</v>
      </c>
      <c r="I932" s="275"/>
      <c r="J932" s="276">
        <f>ROUND(I932*H932,2)</f>
        <v>0</v>
      </c>
      <c r="K932" s="272" t="s">
        <v>155</v>
      </c>
      <c r="L932" s="277"/>
      <c r="M932" s="278" t="s">
        <v>19</v>
      </c>
      <c r="N932" s="279" t="s">
        <v>46</v>
      </c>
      <c r="O932" s="87"/>
      <c r="P932" s="216">
        <f>O932*H932</f>
        <v>0</v>
      </c>
      <c r="Q932" s="216">
        <v>0.0050000000000000001</v>
      </c>
      <c r="R932" s="216">
        <f>Q932*H932</f>
        <v>0.91983999999999999</v>
      </c>
      <c r="S932" s="216">
        <v>0</v>
      </c>
      <c r="T932" s="217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18" t="s">
        <v>374</v>
      </c>
      <c r="AT932" s="218" t="s">
        <v>395</v>
      </c>
      <c r="AU932" s="218" t="s">
        <v>84</v>
      </c>
      <c r="AY932" s="20" t="s">
        <v>149</v>
      </c>
      <c r="BE932" s="219">
        <f>IF(N932="základní",J932,0)</f>
        <v>0</v>
      </c>
      <c r="BF932" s="219">
        <f>IF(N932="snížená",J932,0)</f>
        <v>0</v>
      </c>
      <c r="BG932" s="219">
        <f>IF(N932="zákl. přenesená",J932,0)</f>
        <v>0</v>
      </c>
      <c r="BH932" s="219">
        <f>IF(N932="sníž. přenesená",J932,0)</f>
        <v>0</v>
      </c>
      <c r="BI932" s="219">
        <f>IF(N932="nulová",J932,0)</f>
        <v>0</v>
      </c>
      <c r="BJ932" s="20" t="s">
        <v>80</v>
      </c>
      <c r="BK932" s="219">
        <f>ROUND(I932*H932,2)</f>
        <v>0</v>
      </c>
      <c r="BL932" s="20" t="s">
        <v>258</v>
      </c>
      <c r="BM932" s="218" t="s">
        <v>1429</v>
      </c>
    </row>
    <row r="933" s="2" customFormat="1">
      <c r="A933" s="41"/>
      <c r="B933" s="42"/>
      <c r="C933" s="43"/>
      <c r="D933" s="220" t="s">
        <v>157</v>
      </c>
      <c r="E933" s="43"/>
      <c r="F933" s="221" t="s">
        <v>1428</v>
      </c>
      <c r="G933" s="43"/>
      <c r="H933" s="43"/>
      <c r="I933" s="222"/>
      <c r="J933" s="43"/>
      <c r="K933" s="43"/>
      <c r="L933" s="47"/>
      <c r="M933" s="223"/>
      <c r="N933" s="224"/>
      <c r="O933" s="87"/>
      <c r="P933" s="87"/>
      <c r="Q933" s="87"/>
      <c r="R933" s="87"/>
      <c r="S933" s="87"/>
      <c r="T933" s="88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T933" s="20" t="s">
        <v>157</v>
      </c>
      <c r="AU933" s="20" t="s">
        <v>84</v>
      </c>
    </row>
    <row r="934" s="14" customFormat="1">
      <c r="A934" s="14"/>
      <c r="B934" s="237"/>
      <c r="C934" s="238"/>
      <c r="D934" s="220" t="s">
        <v>183</v>
      </c>
      <c r="E934" s="238"/>
      <c r="F934" s="240" t="s">
        <v>1430</v>
      </c>
      <c r="G934" s="238"/>
      <c r="H934" s="241">
        <v>183.96799999999999</v>
      </c>
      <c r="I934" s="242"/>
      <c r="J934" s="238"/>
      <c r="K934" s="238"/>
      <c r="L934" s="243"/>
      <c r="M934" s="244"/>
      <c r="N934" s="245"/>
      <c r="O934" s="245"/>
      <c r="P934" s="245"/>
      <c r="Q934" s="245"/>
      <c r="R934" s="245"/>
      <c r="S934" s="245"/>
      <c r="T934" s="246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7" t="s">
        <v>183</v>
      </c>
      <c r="AU934" s="247" t="s">
        <v>84</v>
      </c>
      <c r="AV934" s="14" t="s">
        <v>84</v>
      </c>
      <c r="AW934" s="14" t="s">
        <v>4</v>
      </c>
      <c r="AX934" s="14" t="s">
        <v>80</v>
      </c>
      <c r="AY934" s="247" t="s">
        <v>149</v>
      </c>
    </row>
    <row r="935" s="2" customFormat="1" ht="24.15" customHeight="1">
      <c r="A935" s="41"/>
      <c r="B935" s="42"/>
      <c r="C935" s="270" t="s">
        <v>1431</v>
      </c>
      <c r="D935" s="270" t="s">
        <v>395</v>
      </c>
      <c r="E935" s="271" t="s">
        <v>1432</v>
      </c>
      <c r="F935" s="272" t="s">
        <v>1433</v>
      </c>
      <c r="G935" s="273" t="s">
        <v>179</v>
      </c>
      <c r="H935" s="274">
        <v>183.96799999999999</v>
      </c>
      <c r="I935" s="275"/>
      <c r="J935" s="276">
        <f>ROUND(I935*H935,2)</f>
        <v>0</v>
      </c>
      <c r="K935" s="272" t="s">
        <v>155</v>
      </c>
      <c r="L935" s="277"/>
      <c r="M935" s="278" t="s">
        <v>19</v>
      </c>
      <c r="N935" s="279" t="s">
        <v>46</v>
      </c>
      <c r="O935" s="87"/>
      <c r="P935" s="216">
        <f>O935*H935</f>
        <v>0</v>
      </c>
      <c r="Q935" s="216">
        <v>0.0015</v>
      </c>
      <c r="R935" s="216">
        <f>Q935*H935</f>
        <v>0.27595199999999998</v>
      </c>
      <c r="S935" s="216">
        <v>0</v>
      </c>
      <c r="T935" s="217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18" t="s">
        <v>374</v>
      </c>
      <c r="AT935" s="218" t="s">
        <v>395</v>
      </c>
      <c r="AU935" s="218" t="s">
        <v>84</v>
      </c>
      <c r="AY935" s="20" t="s">
        <v>149</v>
      </c>
      <c r="BE935" s="219">
        <f>IF(N935="základní",J935,0)</f>
        <v>0</v>
      </c>
      <c r="BF935" s="219">
        <f>IF(N935="snížená",J935,0)</f>
        <v>0</v>
      </c>
      <c r="BG935" s="219">
        <f>IF(N935="zákl. přenesená",J935,0)</f>
        <v>0</v>
      </c>
      <c r="BH935" s="219">
        <f>IF(N935="sníž. přenesená",J935,0)</f>
        <v>0</v>
      </c>
      <c r="BI935" s="219">
        <f>IF(N935="nulová",J935,0)</f>
        <v>0</v>
      </c>
      <c r="BJ935" s="20" t="s">
        <v>80</v>
      </c>
      <c r="BK935" s="219">
        <f>ROUND(I935*H935,2)</f>
        <v>0</v>
      </c>
      <c r="BL935" s="20" t="s">
        <v>258</v>
      </c>
      <c r="BM935" s="218" t="s">
        <v>1434</v>
      </c>
    </row>
    <row r="936" s="2" customFormat="1">
      <c r="A936" s="41"/>
      <c r="B936" s="42"/>
      <c r="C936" s="43"/>
      <c r="D936" s="220" t="s">
        <v>157</v>
      </c>
      <c r="E936" s="43"/>
      <c r="F936" s="221" t="s">
        <v>1433</v>
      </c>
      <c r="G936" s="43"/>
      <c r="H936" s="43"/>
      <c r="I936" s="222"/>
      <c r="J936" s="43"/>
      <c r="K936" s="43"/>
      <c r="L936" s="47"/>
      <c r="M936" s="223"/>
      <c r="N936" s="224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20" t="s">
        <v>157</v>
      </c>
      <c r="AU936" s="20" t="s">
        <v>84</v>
      </c>
    </row>
    <row r="937" s="14" customFormat="1">
      <c r="A937" s="14"/>
      <c r="B937" s="237"/>
      <c r="C937" s="238"/>
      <c r="D937" s="220" t="s">
        <v>183</v>
      </c>
      <c r="E937" s="239" t="s">
        <v>19</v>
      </c>
      <c r="F937" s="240" t="s">
        <v>1435</v>
      </c>
      <c r="G937" s="238"/>
      <c r="H937" s="241">
        <v>167.244</v>
      </c>
      <c r="I937" s="242"/>
      <c r="J937" s="238"/>
      <c r="K937" s="238"/>
      <c r="L937" s="243"/>
      <c r="M937" s="244"/>
      <c r="N937" s="245"/>
      <c r="O937" s="245"/>
      <c r="P937" s="245"/>
      <c r="Q937" s="245"/>
      <c r="R937" s="245"/>
      <c r="S937" s="245"/>
      <c r="T937" s="246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7" t="s">
        <v>183</v>
      </c>
      <c r="AU937" s="247" t="s">
        <v>84</v>
      </c>
      <c r="AV937" s="14" t="s">
        <v>84</v>
      </c>
      <c r="AW937" s="14" t="s">
        <v>36</v>
      </c>
      <c r="AX937" s="14" t="s">
        <v>80</v>
      </c>
      <c r="AY937" s="247" t="s">
        <v>149</v>
      </c>
    </row>
    <row r="938" s="14" customFormat="1">
      <c r="A938" s="14"/>
      <c r="B938" s="237"/>
      <c r="C938" s="238"/>
      <c r="D938" s="220" t="s">
        <v>183</v>
      </c>
      <c r="E938" s="238"/>
      <c r="F938" s="240" t="s">
        <v>1430</v>
      </c>
      <c r="G938" s="238"/>
      <c r="H938" s="241">
        <v>183.96799999999999</v>
      </c>
      <c r="I938" s="242"/>
      <c r="J938" s="238"/>
      <c r="K938" s="238"/>
      <c r="L938" s="243"/>
      <c r="M938" s="244"/>
      <c r="N938" s="245"/>
      <c r="O938" s="245"/>
      <c r="P938" s="245"/>
      <c r="Q938" s="245"/>
      <c r="R938" s="245"/>
      <c r="S938" s="245"/>
      <c r="T938" s="24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7" t="s">
        <v>183</v>
      </c>
      <c r="AU938" s="247" t="s">
        <v>84</v>
      </c>
      <c r="AV938" s="14" t="s">
        <v>84</v>
      </c>
      <c r="AW938" s="14" t="s">
        <v>4</v>
      </c>
      <c r="AX938" s="14" t="s">
        <v>80</v>
      </c>
      <c r="AY938" s="247" t="s">
        <v>149</v>
      </c>
    </row>
    <row r="939" s="2" customFormat="1" ht="24.15" customHeight="1">
      <c r="A939" s="41"/>
      <c r="B939" s="42"/>
      <c r="C939" s="207" t="s">
        <v>1436</v>
      </c>
      <c r="D939" s="207" t="s">
        <v>151</v>
      </c>
      <c r="E939" s="208" t="s">
        <v>1437</v>
      </c>
      <c r="F939" s="209" t="s">
        <v>1438</v>
      </c>
      <c r="G939" s="210" t="s">
        <v>347</v>
      </c>
      <c r="H939" s="211">
        <v>2.2069999999999999</v>
      </c>
      <c r="I939" s="212"/>
      <c r="J939" s="213">
        <f>ROUND(I939*H939,2)</f>
        <v>0</v>
      </c>
      <c r="K939" s="209" t="s">
        <v>155</v>
      </c>
      <c r="L939" s="47"/>
      <c r="M939" s="214" t="s">
        <v>19</v>
      </c>
      <c r="N939" s="215" t="s">
        <v>46</v>
      </c>
      <c r="O939" s="87"/>
      <c r="P939" s="216">
        <f>O939*H939</f>
        <v>0</v>
      </c>
      <c r="Q939" s="216">
        <v>0</v>
      </c>
      <c r="R939" s="216">
        <f>Q939*H939</f>
        <v>0</v>
      </c>
      <c r="S939" s="216">
        <v>0</v>
      </c>
      <c r="T939" s="217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18" t="s">
        <v>258</v>
      </c>
      <c r="AT939" s="218" t="s">
        <v>151</v>
      </c>
      <c r="AU939" s="218" t="s">
        <v>84</v>
      </c>
      <c r="AY939" s="20" t="s">
        <v>149</v>
      </c>
      <c r="BE939" s="219">
        <f>IF(N939="základní",J939,0)</f>
        <v>0</v>
      </c>
      <c r="BF939" s="219">
        <f>IF(N939="snížená",J939,0)</f>
        <v>0</v>
      </c>
      <c r="BG939" s="219">
        <f>IF(N939="zákl. přenesená",J939,0)</f>
        <v>0</v>
      </c>
      <c r="BH939" s="219">
        <f>IF(N939="sníž. přenesená",J939,0)</f>
        <v>0</v>
      </c>
      <c r="BI939" s="219">
        <f>IF(N939="nulová",J939,0)</f>
        <v>0</v>
      </c>
      <c r="BJ939" s="20" t="s">
        <v>80</v>
      </c>
      <c r="BK939" s="219">
        <f>ROUND(I939*H939,2)</f>
        <v>0</v>
      </c>
      <c r="BL939" s="20" t="s">
        <v>258</v>
      </c>
      <c r="BM939" s="218" t="s">
        <v>1439</v>
      </c>
    </row>
    <row r="940" s="2" customFormat="1">
      <c r="A940" s="41"/>
      <c r="B940" s="42"/>
      <c r="C940" s="43"/>
      <c r="D940" s="220" t="s">
        <v>157</v>
      </c>
      <c r="E940" s="43"/>
      <c r="F940" s="221" t="s">
        <v>1440</v>
      </c>
      <c r="G940" s="43"/>
      <c r="H940" s="43"/>
      <c r="I940" s="222"/>
      <c r="J940" s="43"/>
      <c r="K940" s="43"/>
      <c r="L940" s="47"/>
      <c r="M940" s="223"/>
      <c r="N940" s="224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157</v>
      </c>
      <c r="AU940" s="20" t="s">
        <v>84</v>
      </c>
    </row>
    <row r="941" s="2" customFormat="1">
      <c r="A941" s="41"/>
      <c r="B941" s="42"/>
      <c r="C941" s="43"/>
      <c r="D941" s="225" t="s">
        <v>159</v>
      </c>
      <c r="E941" s="43"/>
      <c r="F941" s="226" t="s">
        <v>1441</v>
      </c>
      <c r="G941" s="43"/>
      <c r="H941" s="43"/>
      <c r="I941" s="222"/>
      <c r="J941" s="43"/>
      <c r="K941" s="43"/>
      <c r="L941" s="47"/>
      <c r="M941" s="223"/>
      <c r="N941" s="224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159</v>
      </c>
      <c r="AU941" s="20" t="s">
        <v>84</v>
      </c>
    </row>
    <row r="942" s="12" customFormat="1" ht="22.8" customHeight="1">
      <c r="A942" s="12"/>
      <c r="B942" s="191"/>
      <c r="C942" s="192"/>
      <c r="D942" s="193" t="s">
        <v>74</v>
      </c>
      <c r="E942" s="205" t="s">
        <v>1442</v>
      </c>
      <c r="F942" s="205" t="s">
        <v>1443</v>
      </c>
      <c r="G942" s="192"/>
      <c r="H942" s="192"/>
      <c r="I942" s="195"/>
      <c r="J942" s="206">
        <f>BK942</f>
        <v>0</v>
      </c>
      <c r="K942" s="192"/>
      <c r="L942" s="197"/>
      <c r="M942" s="198"/>
      <c r="N942" s="199"/>
      <c r="O942" s="199"/>
      <c r="P942" s="200">
        <f>SUM(P943:P996)</f>
        <v>0</v>
      </c>
      <c r="Q942" s="199"/>
      <c r="R942" s="200">
        <f>SUM(R943:R996)</f>
        <v>0.38941049999999999</v>
      </c>
      <c r="S942" s="199"/>
      <c r="T942" s="201">
        <f>SUM(T943:T996)</f>
        <v>0.087109999999999993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02" t="s">
        <v>84</v>
      </c>
      <c r="AT942" s="203" t="s">
        <v>74</v>
      </c>
      <c r="AU942" s="203" t="s">
        <v>80</v>
      </c>
      <c r="AY942" s="202" t="s">
        <v>149</v>
      </c>
      <c r="BK942" s="204">
        <f>SUM(BK943:BK996)</f>
        <v>0</v>
      </c>
    </row>
    <row r="943" s="2" customFormat="1" ht="16.5" customHeight="1">
      <c r="A943" s="41"/>
      <c r="B943" s="42"/>
      <c r="C943" s="207" t="s">
        <v>1444</v>
      </c>
      <c r="D943" s="207" t="s">
        <v>151</v>
      </c>
      <c r="E943" s="208" t="s">
        <v>1445</v>
      </c>
      <c r="F943" s="209" t="s">
        <v>1446</v>
      </c>
      <c r="G943" s="210" t="s">
        <v>154</v>
      </c>
      <c r="H943" s="211">
        <v>1</v>
      </c>
      <c r="I943" s="212"/>
      <c r="J943" s="213">
        <f>ROUND(I943*H943,2)</f>
        <v>0</v>
      </c>
      <c r="K943" s="209" t="s">
        <v>155</v>
      </c>
      <c r="L943" s="47"/>
      <c r="M943" s="214" t="s">
        <v>19</v>
      </c>
      <c r="N943" s="215" t="s">
        <v>46</v>
      </c>
      <c r="O943" s="87"/>
      <c r="P943" s="216">
        <f>O943*H943</f>
        <v>0</v>
      </c>
      <c r="Q943" s="216">
        <v>0.020029999999999999</v>
      </c>
      <c r="R943" s="216">
        <f>Q943*H943</f>
        <v>0.020029999999999999</v>
      </c>
      <c r="S943" s="216">
        <v>0.020029999999999999</v>
      </c>
      <c r="T943" s="217">
        <f>S943*H943</f>
        <v>0.020029999999999999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18" t="s">
        <v>258</v>
      </c>
      <c r="AT943" s="218" t="s">
        <v>151</v>
      </c>
      <c r="AU943" s="218" t="s">
        <v>84</v>
      </c>
      <c r="AY943" s="20" t="s">
        <v>149</v>
      </c>
      <c r="BE943" s="219">
        <f>IF(N943="základní",J943,0)</f>
        <v>0</v>
      </c>
      <c r="BF943" s="219">
        <f>IF(N943="snížená",J943,0)</f>
        <v>0</v>
      </c>
      <c r="BG943" s="219">
        <f>IF(N943="zákl. přenesená",J943,0)</f>
        <v>0</v>
      </c>
      <c r="BH943" s="219">
        <f>IF(N943="sníž. přenesená",J943,0)</f>
        <v>0</v>
      </c>
      <c r="BI943" s="219">
        <f>IF(N943="nulová",J943,0)</f>
        <v>0</v>
      </c>
      <c r="BJ943" s="20" t="s">
        <v>80</v>
      </c>
      <c r="BK943" s="219">
        <f>ROUND(I943*H943,2)</f>
        <v>0</v>
      </c>
      <c r="BL943" s="20" t="s">
        <v>258</v>
      </c>
      <c r="BM943" s="218" t="s">
        <v>1447</v>
      </c>
    </row>
    <row r="944" s="2" customFormat="1">
      <c r="A944" s="41"/>
      <c r="B944" s="42"/>
      <c r="C944" s="43"/>
      <c r="D944" s="220" t="s">
        <v>157</v>
      </c>
      <c r="E944" s="43"/>
      <c r="F944" s="221" t="s">
        <v>1448</v>
      </c>
      <c r="G944" s="43"/>
      <c r="H944" s="43"/>
      <c r="I944" s="222"/>
      <c r="J944" s="43"/>
      <c r="K944" s="43"/>
      <c r="L944" s="47"/>
      <c r="M944" s="223"/>
      <c r="N944" s="224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157</v>
      </c>
      <c r="AU944" s="20" t="s">
        <v>84</v>
      </c>
    </row>
    <row r="945" s="2" customFormat="1">
      <c r="A945" s="41"/>
      <c r="B945" s="42"/>
      <c r="C945" s="43"/>
      <c r="D945" s="225" t="s">
        <v>159</v>
      </c>
      <c r="E945" s="43"/>
      <c r="F945" s="226" t="s">
        <v>1449</v>
      </c>
      <c r="G945" s="43"/>
      <c r="H945" s="43"/>
      <c r="I945" s="222"/>
      <c r="J945" s="43"/>
      <c r="K945" s="43"/>
      <c r="L945" s="47"/>
      <c r="M945" s="223"/>
      <c r="N945" s="224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20" t="s">
        <v>159</v>
      </c>
      <c r="AU945" s="20" t="s">
        <v>84</v>
      </c>
    </row>
    <row r="946" s="2" customFormat="1" ht="16.5" customHeight="1">
      <c r="A946" s="41"/>
      <c r="B946" s="42"/>
      <c r="C946" s="207" t="s">
        <v>1450</v>
      </c>
      <c r="D946" s="207" t="s">
        <v>151</v>
      </c>
      <c r="E946" s="208" t="s">
        <v>1451</v>
      </c>
      <c r="F946" s="209" t="s">
        <v>1452</v>
      </c>
      <c r="G946" s="210" t="s">
        <v>154</v>
      </c>
      <c r="H946" s="211">
        <v>1</v>
      </c>
      <c r="I946" s="212"/>
      <c r="J946" s="213">
        <f>ROUND(I946*H946,2)</f>
        <v>0</v>
      </c>
      <c r="K946" s="209" t="s">
        <v>155</v>
      </c>
      <c r="L946" s="47"/>
      <c r="M946" s="214" t="s">
        <v>19</v>
      </c>
      <c r="N946" s="215" t="s">
        <v>46</v>
      </c>
      <c r="O946" s="87"/>
      <c r="P946" s="216">
        <f>O946*H946</f>
        <v>0</v>
      </c>
      <c r="Q946" s="216">
        <v>0.019019999999999999</v>
      </c>
      <c r="R946" s="216">
        <f>Q946*H946</f>
        <v>0.019019999999999999</v>
      </c>
      <c r="S946" s="216">
        <v>0.019019999999999999</v>
      </c>
      <c r="T946" s="217">
        <f>S946*H946</f>
        <v>0.019019999999999999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18" t="s">
        <v>258</v>
      </c>
      <c r="AT946" s="218" t="s">
        <v>151</v>
      </c>
      <c r="AU946" s="218" t="s">
        <v>84</v>
      </c>
      <c r="AY946" s="20" t="s">
        <v>149</v>
      </c>
      <c r="BE946" s="219">
        <f>IF(N946="základní",J946,0)</f>
        <v>0</v>
      </c>
      <c r="BF946" s="219">
        <f>IF(N946="snížená",J946,0)</f>
        <v>0</v>
      </c>
      <c r="BG946" s="219">
        <f>IF(N946="zákl. přenesená",J946,0)</f>
        <v>0</v>
      </c>
      <c r="BH946" s="219">
        <f>IF(N946="sníž. přenesená",J946,0)</f>
        <v>0</v>
      </c>
      <c r="BI946" s="219">
        <f>IF(N946="nulová",J946,0)</f>
        <v>0</v>
      </c>
      <c r="BJ946" s="20" t="s">
        <v>80</v>
      </c>
      <c r="BK946" s="219">
        <f>ROUND(I946*H946,2)</f>
        <v>0</v>
      </c>
      <c r="BL946" s="20" t="s">
        <v>258</v>
      </c>
      <c r="BM946" s="218" t="s">
        <v>1453</v>
      </c>
    </row>
    <row r="947" s="2" customFormat="1">
      <c r="A947" s="41"/>
      <c r="B947" s="42"/>
      <c r="C947" s="43"/>
      <c r="D947" s="220" t="s">
        <v>157</v>
      </c>
      <c r="E947" s="43"/>
      <c r="F947" s="221" t="s">
        <v>1454</v>
      </c>
      <c r="G947" s="43"/>
      <c r="H947" s="43"/>
      <c r="I947" s="222"/>
      <c r="J947" s="43"/>
      <c r="K947" s="43"/>
      <c r="L947" s="47"/>
      <c r="M947" s="223"/>
      <c r="N947" s="224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157</v>
      </c>
      <c r="AU947" s="20" t="s">
        <v>84</v>
      </c>
    </row>
    <row r="948" s="2" customFormat="1">
      <c r="A948" s="41"/>
      <c r="B948" s="42"/>
      <c r="C948" s="43"/>
      <c r="D948" s="225" t="s">
        <v>159</v>
      </c>
      <c r="E948" s="43"/>
      <c r="F948" s="226" t="s">
        <v>1455</v>
      </c>
      <c r="G948" s="43"/>
      <c r="H948" s="43"/>
      <c r="I948" s="222"/>
      <c r="J948" s="43"/>
      <c r="K948" s="43"/>
      <c r="L948" s="47"/>
      <c r="M948" s="223"/>
      <c r="N948" s="224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20" t="s">
        <v>159</v>
      </c>
      <c r="AU948" s="20" t="s">
        <v>84</v>
      </c>
    </row>
    <row r="949" s="2" customFormat="1" ht="16.5" customHeight="1">
      <c r="A949" s="41"/>
      <c r="B949" s="42"/>
      <c r="C949" s="207" t="s">
        <v>1456</v>
      </c>
      <c r="D949" s="207" t="s">
        <v>151</v>
      </c>
      <c r="E949" s="208" t="s">
        <v>1457</v>
      </c>
      <c r="F949" s="209" t="s">
        <v>1458</v>
      </c>
      <c r="G949" s="210" t="s">
        <v>154</v>
      </c>
      <c r="H949" s="211">
        <v>2</v>
      </c>
      <c r="I949" s="212"/>
      <c r="J949" s="213">
        <f>ROUND(I949*H949,2)</f>
        <v>0</v>
      </c>
      <c r="K949" s="209" t="s">
        <v>155</v>
      </c>
      <c r="L949" s="47"/>
      <c r="M949" s="214" t="s">
        <v>19</v>
      </c>
      <c r="N949" s="215" t="s">
        <v>46</v>
      </c>
      <c r="O949" s="87"/>
      <c r="P949" s="216">
        <f>O949*H949</f>
        <v>0</v>
      </c>
      <c r="Q949" s="216">
        <v>0.024029999999999999</v>
      </c>
      <c r="R949" s="216">
        <f>Q949*H949</f>
        <v>0.048059999999999999</v>
      </c>
      <c r="S949" s="216">
        <v>0.024029999999999999</v>
      </c>
      <c r="T949" s="217">
        <f>S949*H949</f>
        <v>0.048059999999999999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18" t="s">
        <v>258</v>
      </c>
      <c r="AT949" s="218" t="s">
        <v>151</v>
      </c>
      <c r="AU949" s="218" t="s">
        <v>84</v>
      </c>
      <c r="AY949" s="20" t="s">
        <v>149</v>
      </c>
      <c r="BE949" s="219">
        <f>IF(N949="základní",J949,0)</f>
        <v>0</v>
      </c>
      <c r="BF949" s="219">
        <f>IF(N949="snížená",J949,0)</f>
        <v>0</v>
      </c>
      <c r="BG949" s="219">
        <f>IF(N949="zákl. přenesená",J949,0)</f>
        <v>0</v>
      </c>
      <c r="BH949" s="219">
        <f>IF(N949="sníž. přenesená",J949,0)</f>
        <v>0</v>
      </c>
      <c r="BI949" s="219">
        <f>IF(N949="nulová",J949,0)</f>
        <v>0</v>
      </c>
      <c r="BJ949" s="20" t="s">
        <v>80</v>
      </c>
      <c r="BK949" s="219">
        <f>ROUND(I949*H949,2)</f>
        <v>0</v>
      </c>
      <c r="BL949" s="20" t="s">
        <v>258</v>
      </c>
      <c r="BM949" s="218" t="s">
        <v>1459</v>
      </c>
    </row>
    <row r="950" s="2" customFormat="1">
      <c r="A950" s="41"/>
      <c r="B950" s="42"/>
      <c r="C950" s="43"/>
      <c r="D950" s="220" t="s">
        <v>157</v>
      </c>
      <c r="E950" s="43"/>
      <c r="F950" s="221" t="s">
        <v>1460</v>
      </c>
      <c r="G950" s="43"/>
      <c r="H950" s="43"/>
      <c r="I950" s="222"/>
      <c r="J950" s="43"/>
      <c r="K950" s="43"/>
      <c r="L950" s="47"/>
      <c r="M950" s="223"/>
      <c r="N950" s="224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157</v>
      </c>
      <c r="AU950" s="20" t="s">
        <v>84</v>
      </c>
    </row>
    <row r="951" s="2" customFormat="1">
      <c r="A951" s="41"/>
      <c r="B951" s="42"/>
      <c r="C951" s="43"/>
      <c r="D951" s="225" t="s">
        <v>159</v>
      </c>
      <c r="E951" s="43"/>
      <c r="F951" s="226" t="s">
        <v>1461</v>
      </c>
      <c r="G951" s="43"/>
      <c r="H951" s="43"/>
      <c r="I951" s="222"/>
      <c r="J951" s="43"/>
      <c r="K951" s="43"/>
      <c r="L951" s="47"/>
      <c r="M951" s="223"/>
      <c r="N951" s="224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159</v>
      </c>
      <c r="AU951" s="20" t="s">
        <v>84</v>
      </c>
    </row>
    <row r="952" s="2" customFormat="1" ht="24.15" customHeight="1">
      <c r="A952" s="41"/>
      <c r="B952" s="42"/>
      <c r="C952" s="207" t="s">
        <v>1462</v>
      </c>
      <c r="D952" s="207" t="s">
        <v>151</v>
      </c>
      <c r="E952" s="208" t="s">
        <v>1463</v>
      </c>
      <c r="F952" s="209" t="s">
        <v>1464</v>
      </c>
      <c r="G952" s="210" t="s">
        <v>595</v>
      </c>
      <c r="H952" s="211">
        <v>6.75</v>
      </c>
      <c r="I952" s="212"/>
      <c r="J952" s="213">
        <f>ROUND(I952*H952,2)</f>
        <v>0</v>
      </c>
      <c r="K952" s="209" t="s">
        <v>155</v>
      </c>
      <c r="L952" s="47"/>
      <c r="M952" s="214" t="s">
        <v>19</v>
      </c>
      <c r="N952" s="215" t="s">
        <v>46</v>
      </c>
      <c r="O952" s="87"/>
      <c r="P952" s="216">
        <f>O952*H952</f>
        <v>0</v>
      </c>
      <c r="Q952" s="216">
        <v>0.017010000000000001</v>
      </c>
      <c r="R952" s="216">
        <f>Q952*H952</f>
        <v>0.1148175</v>
      </c>
      <c r="S952" s="216">
        <v>0</v>
      </c>
      <c r="T952" s="217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18" t="s">
        <v>258</v>
      </c>
      <c r="AT952" s="218" t="s">
        <v>151</v>
      </c>
      <c r="AU952" s="218" t="s">
        <v>84</v>
      </c>
      <c r="AY952" s="20" t="s">
        <v>149</v>
      </c>
      <c r="BE952" s="219">
        <f>IF(N952="základní",J952,0)</f>
        <v>0</v>
      </c>
      <c r="BF952" s="219">
        <f>IF(N952="snížená",J952,0)</f>
        <v>0</v>
      </c>
      <c r="BG952" s="219">
        <f>IF(N952="zákl. přenesená",J952,0)</f>
        <v>0</v>
      </c>
      <c r="BH952" s="219">
        <f>IF(N952="sníž. přenesená",J952,0)</f>
        <v>0</v>
      </c>
      <c r="BI952" s="219">
        <f>IF(N952="nulová",J952,0)</f>
        <v>0</v>
      </c>
      <c r="BJ952" s="20" t="s">
        <v>80</v>
      </c>
      <c r="BK952" s="219">
        <f>ROUND(I952*H952,2)</f>
        <v>0</v>
      </c>
      <c r="BL952" s="20" t="s">
        <v>258</v>
      </c>
      <c r="BM952" s="218" t="s">
        <v>1465</v>
      </c>
    </row>
    <row r="953" s="2" customFormat="1">
      <c r="A953" s="41"/>
      <c r="B953" s="42"/>
      <c r="C953" s="43"/>
      <c r="D953" s="220" t="s">
        <v>157</v>
      </c>
      <c r="E953" s="43"/>
      <c r="F953" s="221" t="s">
        <v>1466</v>
      </c>
      <c r="G953" s="43"/>
      <c r="H953" s="43"/>
      <c r="I953" s="222"/>
      <c r="J953" s="43"/>
      <c r="K953" s="43"/>
      <c r="L953" s="47"/>
      <c r="M953" s="223"/>
      <c r="N953" s="224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157</v>
      </c>
      <c r="AU953" s="20" t="s">
        <v>84</v>
      </c>
    </row>
    <row r="954" s="2" customFormat="1">
      <c r="A954" s="41"/>
      <c r="B954" s="42"/>
      <c r="C954" s="43"/>
      <c r="D954" s="225" t="s">
        <v>159</v>
      </c>
      <c r="E954" s="43"/>
      <c r="F954" s="226" t="s">
        <v>1467</v>
      </c>
      <c r="G954" s="43"/>
      <c r="H954" s="43"/>
      <c r="I954" s="222"/>
      <c r="J954" s="43"/>
      <c r="K954" s="43"/>
      <c r="L954" s="47"/>
      <c r="M954" s="223"/>
      <c r="N954" s="224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159</v>
      </c>
      <c r="AU954" s="20" t="s">
        <v>84</v>
      </c>
    </row>
    <row r="955" s="14" customFormat="1">
      <c r="A955" s="14"/>
      <c r="B955" s="237"/>
      <c r="C955" s="238"/>
      <c r="D955" s="220" t="s">
        <v>183</v>
      </c>
      <c r="E955" s="239" t="s">
        <v>19</v>
      </c>
      <c r="F955" s="240" t="s">
        <v>1468</v>
      </c>
      <c r="G955" s="238"/>
      <c r="H955" s="241">
        <v>6.75</v>
      </c>
      <c r="I955" s="242"/>
      <c r="J955" s="238"/>
      <c r="K955" s="238"/>
      <c r="L955" s="243"/>
      <c r="M955" s="244"/>
      <c r="N955" s="245"/>
      <c r="O955" s="245"/>
      <c r="P955" s="245"/>
      <c r="Q955" s="245"/>
      <c r="R955" s="245"/>
      <c r="S955" s="245"/>
      <c r="T955" s="246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7" t="s">
        <v>183</v>
      </c>
      <c r="AU955" s="247" t="s">
        <v>84</v>
      </c>
      <c r="AV955" s="14" t="s">
        <v>84</v>
      </c>
      <c r="AW955" s="14" t="s">
        <v>36</v>
      </c>
      <c r="AX955" s="14" t="s">
        <v>80</v>
      </c>
      <c r="AY955" s="247" t="s">
        <v>149</v>
      </c>
    </row>
    <row r="956" s="2" customFormat="1" ht="21.75" customHeight="1">
      <c r="A956" s="41"/>
      <c r="B956" s="42"/>
      <c r="C956" s="207" t="s">
        <v>1469</v>
      </c>
      <c r="D956" s="207" t="s">
        <v>151</v>
      </c>
      <c r="E956" s="208" t="s">
        <v>1470</v>
      </c>
      <c r="F956" s="209" t="s">
        <v>1471</v>
      </c>
      <c r="G956" s="210" t="s">
        <v>595</v>
      </c>
      <c r="H956" s="211">
        <v>8.3000000000000007</v>
      </c>
      <c r="I956" s="212"/>
      <c r="J956" s="213">
        <f>ROUND(I956*H956,2)</f>
        <v>0</v>
      </c>
      <c r="K956" s="209" t="s">
        <v>155</v>
      </c>
      <c r="L956" s="47"/>
      <c r="M956" s="214" t="s">
        <v>19</v>
      </c>
      <c r="N956" s="215" t="s">
        <v>46</v>
      </c>
      <c r="O956" s="87"/>
      <c r="P956" s="216">
        <f>O956*H956</f>
        <v>0</v>
      </c>
      <c r="Q956" s="216">
        <v>0.00191</v>
      </c>
      <c r="R956" s="216">
        <f>Q956*H956</f>
        <v>0.015853000000000003</v>
      </c>
      <c r="S956" s="216">
        <v>0</v>
      </c>
      <c r="T956" s="217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18" t="s">
        <v>258</v>
      </c>
      <c r="AT956" s="218" t="s">
        <v>151</v>
      </c>
      <c r="AU956" s="218" t="s">
        <v>84</v>
      </c>
      <c r="AY956" s="20" t="s">
        <v>149</v>
      </c>
      <c r="BE956" s="219">
        <f>IF(N956="základní",J956,0)</f>
        <v>0</v>
      </c>
      <c r="BF956" s="219">
        <f>IF(N956="snížená",J956,0)</f>
        <v>0</v>
      </c>
      <c r="BG956" s="219">
        <f>IF(N956="zákl. přenesená",J956,0)</f>
        <v>0</v>
      </c>
      <c r="BH956" s="219">
        <f>IF(N956="sníž. přenesená",J956,0)</f>
        <v>0</v>
      </c>
      <c r="BI956" s="219">
        <f>IF(N956="nulová",J956,0)</f>
        <v>0</v>
      </c>
      <c r="BJ956" s="20" t="s">
        <v>80</v>
      </c>
      <c r="BK956" s="219">
        <f>ROUND(I956*H956,2)</f>
        <v>0</v>
      </c>
      <c r="BL956" s="20" t="s">
        <v>258</v>
      </c>
      <c r="BM956" s="218" t="s">
        <v>1472</v>
      </c>
    </row>
    <row r="957" s="2" customFormat="1">
      <c r="A957" s="41"/>
      <c r="B957" s="42"/>
      <c r="C957" s="43"/>
      <c r="D957" s="220" t="s">
        <v>157</v>
      </c>
      <c r="E957" s="43"/>
      <c r="F957" s="221" t="s">
        <v>1473</v>
      </c>
      <c r="G957" s="43"/>
      <c r="H957" s="43"/>
      <c r="I957" s="222"/>
      <c r="J957" s="43"/>
      <c r="K957" s="43"/>
      <c r="L957" s="47"/>
      <c r="M957" s="223"/>
      <c r="N957" s="224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T957" s="20" t="s">
        <v>157</v>
      </c>
      <c r="AU957" s="20" t="s">
        <v>84</v>
      </c>
    </row>
    <row r="958" s="2" customFormat="1">
      <c r="A958" s="41"/>
      <c r="B958" s="42"/>
      <c r="C958" s="43"/>
      <c r="D958" s="225" t="s">
        <v>159</v>
      </c>
      <c r="E958" s="43"/>
      <c r="F958" s="226" t="s">
        <v>1474</v>
      </c>
      <c r="G958" s="43"/>
      <c r="H958" s="43"/>
      <c r="I958" s="222"/>
      <c r="J958" s="43"/>
      <c r="K958" s="43"/>
      <c r="L958" s="47"/>
      <c r="M958" s="223"/>
      <c r="N958" s="224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159</v>
      </c>
      <c r="AU958" s="20" t="s">
        <v>84</v>
      </c>
    </row>
    <row r="959" s="14" customFormat="1">
      <c r="A959" s="14"/>
      <c r="B959" s="237"/>
      <c r="C959" s="238"/>
      <c r="D959" s="220" t="s">
        <v>183</v>
      </c>
      <c r="E959" s="239" t="s">
        <v>19</v>
      </c>
      <c r="F959" s="240" t="s">
        <v>1475</v>
      </c>
      <c r="G959" s="238"/>
      <c r="H959" s="241">
        <v>8.3000000000000007</v>
      </c>
      <c r="I959" s="242"/>
      <c r="J959" s="238"/>
      <c r="K959" s="238"/>
      <c r="L959" s="243"/>
      <c r="M959" s="244"/>
      <c r="N959" s="245"/>
      <c r="O959" s="245"/>
      <c r="P959" s="245"/>
      <c r="Q959" s="245"/>
      <c r="R959" s="245"/>
      <c r="S959" s="245"/>
      <c r="T959" s="246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7" t="s">
        <v>183</v>
      </c>
      <c r="AU959" s="247" t="s">
        <v>84</v>
      </c>
      <c r="AV959" s="14" t="s">
        <v>84</v>
      </c>
      <c r="AW959" s="14" t="s">
        <v>36</v>
      </c>
      <c r="AX959" s="14" t="s">
        <v>80</v>
      </c>
      <c r="AY959" s="247" t="s">
        <v>149</v>
      </c>
    </row>
    <row r="960" s="2" customFormat="1" ht="21.75" customHeight="1">
      <c r="A960" s="41"/>
      <c r="B960" s="42"/>
      <c r="C960" s="207" t="s">
        <v>1476</v>
      </c>
      <c r="D960" s="207" t="s">
        <v>151</v>
      </c>
      <c r="E960" s="208" t="s">
        <v>1477</v>
      </c>
      <c r="F960" s="209" t="s">
        <v>1478</v>
      </c>
      <c r="G960" s="210" t="s">
        <v>595</v>
      </c>
      <c r="H960" s="211">
        <v>5</v>
      </c>
      <c r="I960" s="212"/>
      <c r="J960" s="213">
        <f>ROUND(I960*H960,2)</f>
        <v>0</v>
      </c>
      <c r="K960" s="209" t="s">
        <v>155</v>
      </c>
      <c r="L960" s="47"/>
      <c r="M960" s="214" t="s">
        <v>19</v>
      </c>
      <c r="N960" s="215" t="s">
        <v>46</v>
      </c>
      <c r="O960" s="87"/>
      <c r="P960" s="216">
        <f>O960*H960</f>
        <v>0</v>
      </c>
      <c r="Q960" s="216">
        <v>0.00197</v>
      </c>
      <c r="R960" s="216">
        <f>Q960*H960</f>
        <v>0.0098499999999999994</v>
      </c>
      <c r="S960" s="216">
        <v>0</v>
      </c>
      <c r="T960" s="217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18" t="s">
        <v>258</v>
      </c>
      <c r="AT960" s="218" t="s">
        <v>151</v>
      </c>
      <c r="AU960" s="218" t="s">
        <v>84</v>
      </c>
      <c r="AY960" s="20" t="s">
        <v>149</v>
      </c>
      <c r="BE960" s="219">
        <f>IF(N960="základní",J960,0)</f>
        <v>0</v>
      </c>
      <c r="BF960" s="219">
        <f>IF(N960="snížená",J960,0)</f>
        <v>0</v>
      </c>
      <c r="BG960" s="219">
        <f>IF(N960="zákl. přenesená",J960,0)</f>
        <v>0</v>
      </c>
      <c r="BH960" s="219">
        <f>IF(N960="sníž. přenesená",J960,0)</f>
        <v>0</v>
      </c>
      <c r="BI960" s="219">
        <f>IF(N960="nulová",J960,0)</f>
        <v>0</v>
      </c>
      <c r="BJ960" s="20" t="s">
        <v>80</v>
      </c>
      <c r="BK960" s="219">
        <f>ROUND(I960*H960,2)</f>
        <v>0</v>
      </c>
      <c r="BL960" s="20" t="s">
        <v>258</v>
      </c>
      <c r="BM960" s="218" t="s">
        <v>1479</v>
      </c>
    </row>
    <row r="961" s="2" customFormat="1">
      <c r="A961" s="41"/>
      <c r="B961" s="42"/>
      <c r="C961" s="43"/>
      <c r="D961" s="220" t="s">
        <v>157</v>
      </c>
      <c r="E961" s="43"/>
      <c r="F961" s="221" t="s">
        <v>1480</v>
      </c>
      <c r="G961" s="43"/>
      <c r="H961" s="43"/>
      <c r="I961" s="222"/>
      <c r="J961" s="43"/>
      <c r="K961" s="43"/>
      <c r="L961" s="47"/>
      <c r="M961" s="223"/>
      <c r="N961" s="224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T961" s="20" t="s">
        <v>157</v>
      </c>
      <c r="AU961" s="20" t="s">
        <v>84</v>
      </c>
    </row>
    <row r="962" s="2" customFormat="1">
      <c r="A962" s="41"/>
      <c r="B962" s="42"/>
      <c r="C962" s="43"/>
      <c r="D962" s="225" t="s">
        <v>159</v>
      </c>
      <c r="E962" s="43"/>
      <c r="F962" s="226" t="s">
        <v>1481</v>
      </c>
      <c r="G962" s="43"/>
      <c r="H962" s="43"/>
      <c r="I962" s="222"/>
      <c r="J962" s="43"/>
      <c r="K962" s="43"/>
      <c r="L962" s="47"/>
      <c r="M962" s="223"/>
      <c r="N962" s="224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159</v>
      </c>
      <c r="AU962" s="20" t="s">
        <v>84</v>
      </c>
    </row>
    <row r="963" s="2" customFormat="1" ht="16.5" customHeight="1">
      <c r="A963" s="41"/>
      <c r="B963" s="42"/>
      <c r="C963" s="207" t="s">
        <v>1482</v>
      </c>
      <c r="D963" s="207" t="s">
        <v>151</v>
      </c>
      <c r="E963" s="208" t="s">
        <v>1483</v>
      </c>
      <c r="F963" s="209" t="s">
        <v>1484</v>
      </c>
      <c r="G963" s="210" t="s">
        <v>595</v>
      </c>
      <c r="H963" s="211">
        <v>9</v>
      </c>
      <c r="I963" s="212"/>
      <c r="J963" s="213">
        <f>ROUND(I963*H963,2)</f>
        <v>0</v>
      </c>
      <c r="K963" s="209" t="s">
        <v>155</v>
      </c>
      <c r="L963" s="47"/>
      <c r="M963" s="214" t="s">
        <v>19</v>
      </c>
      <c r="N963" s="215" t="s">
        <v>46</v>
      </c>
      <c r="O963" s="87"/>
      <c r="P963" s="216">
        <f>O963*H963</f>
        <v>0</v>
      </c>
      <c r="Q963" s="216">
        <v>0.00048000000000000001</v>
      </c>
      <c r="R963" s="216">
        <f>Q963*H963</f>
        <v>0.0043200000000000001</v>
      </c>
      <c r="S963" s="216">
        <v>0</v>
      </c>
      <c r="T963" s="217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18" t="s">
        <v>258</v>
      </c>
      <c r="AT963" s="218" t="s">
        <v>151</v>
      </c>
      <c r="AU963" s="218" t="s">
        <v>84</v>
      </c>
      <c r="AY963" s="20" t="s">
        <v>149</v>
      </c>
      <c r="BE963" s="219">
        <f>IF(N963="základní",J963,0)</f>
        <v>0</v>
      </c>
      <c r="BF963" s="219">
        <f>IF(N963="snížená",J963,0)</f>
        <v>0</v>
      </c>
      <c r="BG963" s="219">
        <f>IF(N963="zákl. přenesená",J963,0)</f>
        <v>0</v>
      </c>
      <c r="BH963" s="219">
        <f>IF(N963="sníž. přenesená",J963,0)</f>
        <v>0</v>
      </c>
      <c r="BI963" s="219">
        <f>IF(N963="nulová",J963,0)</f>
        <v>0</v>
      </c>
      <c r="BJ963" s="20" t="s">
        <v>80</v>
      </c>
      <c r="BK963" s="219">
        <f>ROUND(I963*H963,2)</f>
        <v>0</v>
      </c>
      <c r="BL963" s="20" t="s">
        <v>258</v>
      </c>
      <c r="BM963" s="218" t="s">
        <v>1485</v>
      </c>
    </row>
    <row r="964" s="2" customFormat="1">
      <c r="A964" s="41"/>
      <c r="B964" s="42"/>
      <c r="C964" s="43"/>
      <c r="D964" s="220" t="s">
        <v>157</v>
      </c>
      <c r="E964" s="43"/>
      <c r="F964" s="221" t="s">
        <v>1486</v>
      </c>
      <c r="G964" s="43"/>
      <c r="H964" s="43"/>
      <c r="I964" s="222"/>
      <c r="J964" s="43"/>
      <c r="K964" s="43"/>
      <c r="L964" s="47"/>
      <c r="M964" s="223"/>
      <c r="N964" s="224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157</v>
      </c>
      <c r="AU964" s="20" t="s">
        <v>84</v>
      </c>
    </row>
    <row r="965" s="2" customFormat="1">
      <c r="A965" s="41"/>
      <c r="B965" s="42"/>
      <c r="C965" s="43"/>
      <c r="D965" s="225" t="s">
        <v>159</v>
      </c>
      <c r="E965" s="43"/>
      <c r="F965" s="226" t="s">
        <v>1487</v>
      </c>
      <c r="G965" s="43"/>
      <c r="H965" s="43"/>
      <c r="I965" s="222"/>
      <c r="J965" s="43"/>
      <c r="K965" s="43"/>
      <c r="L965" s="47"/>
      <c r="M965" s="223"/>
      <c r="N965" s="224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T965" s="20" t="s">
        <v>159</v>
      </c>
      <c r="AU965" s="20" t="s">
        <v>84</v>
      </c>
    </row>
    <row r="966" s="14" customFormat="1">
      <c r="A966" s="14"/>
      <c r="B966" s="237"/>
      <c r="C966" s="238"/>
      <c r="D966" s="220" t="s">
        <v>183</v>
      </c>
      <c r="E966" s="239" t="s">
        <v>19</v>
      </c>
      <c r="F966" s="240" t="s">
        <v>1488</v>
      </c>
      <c r="G966" s="238"/>
      <c r="H966" s="241">
        <v>9</v>
      </c>
      <c r="I966" s="242"/>
      <c r="J966" s="238"/>
      <c r="K966" s="238"/>
      <c r="L966" s="243"/>
      <c r="M966" s="244"/>
      <c r="N966" s="245"/>
      <c r="O966" s="245"/>
      <c r="P966" s="245"/>
      <c r="Q966" s="245"/>
      <c r="R966" s="245"/>
      <c r="S966" s="245"/>
      <c r="T966" s="246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7" t="s">
        <v>183</v>
      </c>
      <c r="AU966" s="247" t="s">
        <v>84</v>
      </c>
      <c r="AV966" s="14" t="s">
        <v>84</v>
      </c>
      <c r="AW966" s="14" t="s">
        <v>36</v>
      </c>
      <c r="AX966" s="14" t="s">
        <v>80</v>
      </c>
      <c r="AY966" s="247" t="s">
        <v>149</v>
      </c>
    </row>
    <row r="967" s="2" customFormat="1" ht="16.5" customHeight="1">
      <c r="A967" s="41"/>
      <c r="B967" s="42"/>
      <c r="C967" s="207" t="s">
        <v>1489</v>
      </c>
      <c r="D967" s="207" t="s">
        <v>151</v>
      </c>
      <c r="E967" s="208" t="s">
        <v>1490</v>
      </c>
      <c r="F967" s="209" t="s">
        <v>1491</v>
      </c>
      <c r="G967" s="210" t="s">
        <v>595</v>
      </c>
      <c r="H967" s="211">
        <v>3</v>
      </c>
      <c r="I967" s="212"/>
      <c r="J967" s="213">
        <f>ROUND(I967*H967,2)</f>
        <v>0</v>
      </c>
      <c r="K967" s="209" t="s">
        <v>155</v>
      </c>
      <c r="L967" s="47"/>
      <c r="M967" s="214" t="s">
        <v>19</v>
      </c>
      <c r="N967" s="215" t="s">
        <v>46</v>
      </c>
      <c r="O967" s="87"/>
      <c r="P967" s="216">
        <f>O967*H967</f>
        <v>0</v>
      </c>
      <c r="Q967" s="216">
        <v>0.0022399999999999998</v>
      </c>
      <c r="R967" s="216">
        <f>Q967*H967</f>
        <v>0.0067199999999999994</v>
      </c>
      <c r="S967" s="216">
        <v>0</v>
      </c>
      <c r="T967" s="217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18" t="s">
        <v>258</v>
      </c>
      <c r="AT967" s="218" t="s">
        <v>151</v>
      </c>
      <c r="AU967" s="218" t="s">
        <v>84</v>
      </c>
      <c r="AY967" s="20" t="s">
        <v>149</v>
      </c>
      <c r="BE967" s="219">
        <f>IF(N967="základní",J967,0)</f>
        <v>0</v>
      </c>
      <c r="BF967" s="219">
        <f>IF(N967="snížená",J967,0)</f>
        <v>0</v>
      </c>
      <c r="BG967" s="219">
        <f>IF(N967="zákl. přenesená",J967,0)</f>
        <v>0</v>
      </c>
      <c r="BH967" s="219">
        <f>IF(N967="sníž. přenesená",J967,0)</f>
        <v>0</v>
      </c>
      <c r="BI967" s="219">
        <f>IF(N967="nulová",J967,0)</f>
        <v>0</v>
      </c>
      <c r="BJ967" s="20" t="s">
        <v>80</v>
      </c>
      <c r="BK967" s="219">
        <f>ROUND(I967*H967,2)</f>
        <v>0</v>
      </c>
      <c r="BL967" s="20" t="s">
        <v>258</v>
      </c>
      <c r="BM967" s="218" t="s">
        <v>1492</v>
      </c>
    </row>
    <row r="968" s="2" customFormat="1">
      <c r="A968" s="41"/>
      <c r="B968" s="42"/>
      <c r="C968" s="43"/>
      <c r="D968" s="220" t="s">
        <v>157</v>
      </c>
      <c r="E968" s="43"/>
      <c r="F968" s="221" t="s">
        <v>1493</v>
      </c>
      <c r="G968" s="43"/>
      <c r="H968" s="43"/>
      <c r="I968" s="222"/>
      <c r="J968" s="43"/>
      <c r="K968" s="43"/>
      <c r="L968" s="47"/>
      <c r="M968" s="223"/>
      <c r="N968" s="224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157</v>
      </c>
      <c r="AU968" s="20" t="s">
        <v>84</v>
      </c>
    </row>
    <row r="969" s="2" customFormat="1">
      <c r="A969" s="41"/>
      <c r="B969" s="42"/>
      <c r="C969" s="43"/>
      <c r="D969" s="225" t="s">
        <v>159</v>
      </c>
      <c r="E969" s="43"/>
      <c r="F969" s="226" t="s">
        <v>1494</v>
      </c>
      <c r="G969" s="43"/>
      <c r="H969" s="43"/>
      <c r="I969" s="222"/>
      <c r="J969" s="43"/>
      <c r="K969" s="43"/>
      <c r="L969" s="47"/>
      <c r="M969" s="223"/>
      <c r="N969" s="224"/>
      <c r="O969" s="87"/>
      <c r="P969" s="87"/>
      <c r="Q969" s="87"/>
      <c r="R969" s="87"/>
      <c r="S969" s="87"/>
      <c r="T969" s="88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20" t="s">
        <v>159</v>
      </c>
      <c r="AU969" s="20" t="s">
        <v>84</v>
      </c>
    </row>
    <row r="970" s="2" customFormat="1" ht="16.5" customHeight="1">
      <c r="A970" s="41"/>
      <c r="B970" s="42"/>
      <c r="C970" s="207" t="s">
        <v>1495</v>
      </c>
      <c r="D970" s="207" t="s">
        <v>151</v>
      </c>
      <c r="E970" s="208" t="s">
        <v>1496</v>
      </c>
      <c r="F970" s="209" t="s">
        <v>1497</v>
      </c>
      <c r="G970" s="210" t="s">
        <v>595</v>
      </c>
      <c r="H970" s="211">
        <v>4</v>
      </c>
      <c r="I970" s="212"/>
      <c r="J970" s="213">
        <f>ROUND(I970*H970,2)</f>
        <v>0</v>
      </c>
      <c r="K970" s="209" t="s">
        <v>155</v>
      </c>
      <c r="L970" s="47"/>
      <c r="M970" s="214" t="s">
        <v>19</v>
      </c>
      <c r="N970" s="215" t="s">
        <v>46</v>
      </c>
      <c r="O970" s="87"/>
      <c r="P970" s="216">
        <f>O970*H970</f>
        <v>0</v>
      </c>
      <c r="Q970" s="216">
        <v>0.0019</v>
      </c>
      <c r="R970" s="216">
        <f>Q970*H970</f>
        <v>0.0076</v>
      </c>
      <c r="S970" s="216">
        <v>0</v>
      </c>
      <c r="T970" s="217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18" t="s">
        <v>258</v>
      </c>
      <c r="AT970" s="218" t="s">
        <v>151</v>
      </c>
      <c r="AU970" s="218" t="s">
        <v>84</v>
      </c>
      <c r="AY970" s="20" t="s">
        <v>149</v>
      </c>
      <c r="BE970" s="219">
        <f>IF(N970="základní",J970,0)</f>
        <v>0</v>
      </c>
      <c r="BF970" s="219">
        <f>IF(N970="snížená",J970,0)</f>
        <v>0</v>
      </c>
      <c r="BG970" s="219">
        <f>IF(N970="zákl. přenesená",J970,0)</f>
        <v>0</v>
      </c>
      <c r="BH970" s="219">
        <f>IF(N970="sníž. přenesená",J970,0)</f>
        <v>0</v>
      </c>
      <c r="BI970" s="219">
        <f>IF(N970="nulová",J970,0)</f>
        <v>0</v>
      </c>
      <c r="BJ970" s="20" t="s">
        <v>80</v>
      </c>
      <c r="BK970" s="219">
        <f>ROUND(I970*H970,2)</f>
        <v>0</v>
      </c>
      <c r="BL970" s="20" t="s">
        <v>258</v>
      </c>
      <c r="BM970" s="218" t="s">
        <v>1498</v>
      </c>
    </row>
    <row r="971" s="2" customFormat="1">
      <c r="A971" s="41"/>
      <c r="B971" s="42"/>
      <c r="C971" s="43"/>
      <c r="D971" s="220" t="s">
        <v>157</v>
      </c>
      <c r="E971" s="43"/>
      <c r="F971" s="221" t="s">
        <v>1499</v>
      </c>
      <c r="G971" s="43"/>
      <c r="H971" s="43"/>
      <c r="I971" s="222"/>
      <c r="J971" s="43"/>
      <c r="K971" s="43"/>
      <c r="L971" s="47"/>
      <c r="M971" s="223"/>
      <c r="N971" s="224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157</v>
      </c>
      <c r="AU971" s="20" t="s">
        <v>84</v>
      </c>
    </row>
    <row r="972" s="2" customFormat="1">
      <c r="A972" s="41"/>
      <c r="B972" s="42"/>
      <c r="C972" s="43"/>
      <c r="D972" s="225" t="s">
        <v>159</v>
      </c>
      <c r="E972" s="43"/>
      <c r="F972" s="226" t="s">
        <v>1500</v>
      </c>
      <c r="G972" s="43"/>
      <c r="H972" s="43"/>
      <c r="I972" s="222"/>
      <c r="J972" s="43"/>
      <c r="K972" s="43"/>
      <c r="L972" s="47"/>
      <c r="M972" s="223"/>
      <c r="N972" s="224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159</v>
      </c>
      <c r="AU972" s="20" t="s">
        <v>84</v>
      </c>
    </row>
    <row r="973" s="2" customFormat="1" ht="16.5" customHeight="1">
      <c r="A973" s="41"/>
      <c r="B973" s="42"/>
      <c r="C973" s="207" t="s">
        <v>1501</v>
      </c>
      <c r="D973" s="207" t="s">
        <v>151</v>
      </c>
      <c r="E973" s="208" t="s">
        <v>1502</v>
      </c>
      <c r="F973" s="209" t="s">
        <v>1503</v>
      </c>
      <c r="G973" s="210" t="s">
        <v>154</v>
      </c>
      <c r="H973" s="211">
        <v>2</v>
      </c>
      <c r="I973" s="212"/>
      <c r="J973" s="213">
        <f>ROUND(I973*H973,2)</f>
        <v>0</v>
      </c>
      <c r="K973" s="209" t="s">
        <v>155</v>
      </c>
      <c r="L973" s="47"/>
      <c r="M973" s="214" t="s">
        <v>19</v>
      </c>
      <c r="N973" s="215" t="s">
        <v>46</v>
      </c>
      <c r="O973" s="87"/>
      <c r="P973" s="216">
        <f>O973*H973</f>
        <v>0</v>
      </c>
      <c r="Q973" s="216">
        <v>0</v>
      </c>
      <c r="R973" s="216">
        <f>Q973*H973</f>
        <v>0</v>
      </c>
      <c r="S973" s="216">
        <v>0</v>
      </c>
      <c r="T973" s="217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18" t="s">
        <v>258</v>
      </c>
      <c r="AT973" s="218" t="s">
        <v>151</v>
      </c>
      <c r="AU973" s="218" t="s">
        <v>84</v>
      </c>
      <c r="AY973" s="20" t="s">
        <v>149</v>
      </c>
      <c r="BE973" s="219">
        <f>IF(N973="základní",J973,0)</f>
        <v>0</v>
      </c>
      <c r="BF973" s="219">
        <f>IF(N973="snížená",J973,0)</f>
        <v>0</v>
      </c>
      <c r="BG973" s="219">
        <f>IF(N973="zákl. přenesená",J973,0)</f>
        <v>0</v>
      </c>
      <c r="BH973" s="219">
        <f>IF(N973="sníž. přenesená",J973,0)</f>
        <v>0</v>
      </c>
      <c r="BI973" s="219">
        <f>IF(N973="nulová",J973,0)</f>
        <v>0</v>
      </c>
      <c r="BJ973" s="20" t="s">
        <v>80</v>
      </c>
      <c r="BK973" s="219">
        <f>ROUND(I973*H973,2)</f>
        <v>0</v>
      </c>
      <c r="BL973" s="20" t="s">
        <v>258</v>
      </c>
      <c r="BM973" s="218" t="s">
        <v>1504</v>
      </c>
    </row>
    <row r="974" s="2" customFormat="1">
      <c r="A974" s="41"/>
      <c r="B974" s="42"/>
      <c r="C974" s="43"/>
      <c r="D974" s="220" t="s">
        <v>157</v>
      </c>
      <c r="E974" s="43"/>
      <c r="F974" s="221" t="s">
        <v>1505</v>
      </c>
      <c r="G974" s="43"/>
      <c r="H974" s="43"/>
      <c r="I974" s="222"/>
      <c r="J974" s="43"/>
      <c r="K974" s="43"/>
      <c r="L974" s="47"/>
      <c r="M974" s="223"/>
      <c r="N974" s="224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157</v>
      </c>
      <c r="AU974" s="20" t="s">
        <v>84</v>
      </c>
    </row>
    <row r="975" s="2" customFormat="1">
      <c r="A975" s="41"/>
      <c r="B975" s="42"/>
      <c r="C975" s="43"/>
      <c r="D975" s="225" t="s">
        <v>159</v>
      </c>
      <c r="E975" s="43"/>
      <c r="F975" s="226" t="s">
        <v>1506</v>
      </c>
      <c r="G975" s="43"/>
      <c r="H975" s="43"/>
      <c r="I975" s="222"/>
      <c r="J975" s="43"/>
      <c r="K975" s="43"/>
      <c r="L975" s="47"/>
      <c r="M975" s="223"/>
      <c r="N975" s="224"/>
      <c r="O975" s="87"/>
      <c r="P975" s="87"/>
      <c r="Q975" s="87"/>
      <c r="R975" s="87"/>
      <c r="S975" s="87"/>
      <c r="T975" s="88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T975" s="20" t="s">
        <v>159</v>
      </c>
      <c r="AU975" s="20" t="s">
        <v>84</v>
      </c>
    </row>
    <row r="976" s="2" customFormat="1" ht="21.75" customHeight="1">
      <c r="A976" s="41"/>
      <c r="B976" s="42"/>
      <c r="C976" s="207" t="s">
        <v>1507</v>
      </c>
      <c r="D976" s="207" t="s">
        <v>151</v>
      </c>
      <c r="E976" s="208" t="s">
        <v>1508</v>
      </c>
      <c r="F976" s="209" t="s">
        <v>1509</v>
      </c>
      <c r="G976" s="210" t="s">
        <v>154</v>
      </c>
      <c r="H976" s="211">
        <v>2</v>
      </c>
      <c r="I976" s="212"/>
      <c r="J976" s="213">
        <f>ROUND(I976*H976,2)</f>
        <v>0</v>
      </c>
      <c r="K976" s="209" t="s">
        <v>155</v>
      </c>
      <c r="L976" s="47"/>
      <c r="M976" s="214" t="s">
        <v>19</v>
      </c>
      <c r="N976" s="215" t="s">
        <v>46</v>
      </c>
      <c r="O976" s="87"/>
      <c r="P976" s="216">
        <f>O976*H976</f>
        <v>0</v>
      </c>
      <c r="Q976" s="216">
        <v>0</v>
      </c>
      <c r="R976" s="216">
        <f>Q976*H976</f>
        <v>0</v>
      </c>
      <c r="S976" s="216">
        <v>0</v>
      </c>
      <c r="T976" s="217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18" t="s">
        <v>258</v>
      </c>
      <c r="AT976" s="218" t="s">
        <v>151</v>
      </c>
      <c r="AU976" s="218" t="s">
        <v>84</v>
      </c>
      <c r="AY976" s="20" t="s">
        <v>149</v>
      </c>
      <c r="BE976" s="219">
        <f>IF(N976="základní",J976,0)</f>
        <v>0</v>
      </c>
      <c r="BF976" s="219">
        <f>IF(N976="snížená",J976,0)</f>
        <v>0</v>
      </c>
      <c r="BG976" s="219">
        <f>IF(N976="zákl. přenesená",J976,0)</f>
        <v>0</v>
      </c>
      <c r="BH976" s="219">
        <f>IF(N976="sníž. přenesená",J976,0)</f>
        <v>0</v>
      </c>
      <c r="BI976" s="219">
        <f>IF(N976="nulová",J976,0)</f>
        <v>0</v>
      </c>
      <c r="BJ976" s="20" t="s">
        <v>80</v>
      </c>
      <c r="BK976" s="219">
        <f>ROUND(I976*H976,2)</f>
        <v>0</v>
      </c>
      <c r="BL976" s="20" t="s">
        <v>258</v>
      </c>
      <c r="BM976" s="218" t="s">
        <v>1510</v>
      </c>
    </row>
    <row r="977" s="2" customFormat="1">
      <c r="A977" s="41"/>
      <c r="B977" s="42"/>
      <c r="C977" s="43"/>
      <c r="D977" s="220" t="s">
        <v>157</v>
      </c>
      <c r="E977" s="43"/>
      <c r="F977" s="221" t="s">
        <v>1511</v>
      </c>
      <c r="G977" s="43"/>
      <c r="H977" s="43"/>
      <c r="I977" s="222"/>
      <c r="J977" s="43"/>
      <c r="K977" s="43"/>
      <c r="L977" s="47"/>
      <c r="M977" s="223"/>
      <c r="N977" s="224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157</v>
      </c>
      <c r="AU977" s="20" t="s">
        <v>84</v>
      </c>
    </row>
    <row r="978" s="2" customFormat="1">
      <c r="A978" s="41"/>
      <c r="B978" s="42"/>
      <c r="C978" s="43"/>
      <c r="D978" s="225" t="s">
        <v>159</v>
      </c>
      <c r="E978" s="43"/>
      <c r="F978" s="226" t="s">
        <v>1512</v>
      </c>
      <c r="G978" s="43"/>
      <c r="H978" s="43"/>
      <c r="I978" s="222"/>
      <c r="J978" s="43"/>
      <c r="K978" s="43"/>
      <c r="L978" s="47"/>
      <c r="M978" s="223"/>
      <c r="N978" s="224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159</v>
      </c>
      <c r="AU978" s="20" t="s">
        <v>84</v>
      </c>
    </row>
    <row r="979" s="2" customFormat="1" ht="24.15" customHeight="1">
      <c r="A979" s="41"/>
      <c r="B979" s="42"/>
      <c r="C979" s="207" t="s">
        <v>1513</v>
      </c>
      <c r="D979" s="207" t="s">
        <v>151</v>
      </c>
      <c r="E979" s="208" t="s">
        <v>1514</v>
      </c>
      <c r="F979" s="209" t="s">
        <v>1515</v>
      </c>
      <c r="G979" s="210" t="s">
        <v>154</v>
      </c>
      <c r="H979" s="211">
        <v>1</v>
      </c>
      <c r="I979" s="212"/>
      <c r="J979" s="213">
        <f>ROUND(I979*H979,2)</f>
        <v>0</v>
      </c>
      <c r="K979" s="209" t="s">
        <v>155</v>
      </c>
      <c r="L979" s="47"/>
      <c r="M979" s="214" t="s">
        <v>19</v>
      </c>
      <c r="N979" s="215" t="s">
        <v>46</v>
      </c>
      <c r="O979" s="87"/>
      <c r="P979" s="216">
        <f>O979*H979</f>
        <v>0</v>
      </c>
      <c r="Q979" s="216">
        <v>0.010189999999999999</v>
      </c>
      <c r="R979" s="216">
        <f>Q979*H979</f>
        <v>0.010189999999999999</v>
      </c>
      <c r="S979" s="216">
        <v>0</v>
      </c>
      <c r="T979" s="217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18" t="s">
        <v>258</v>
      </c>
      <c r="AT979" s="218" t="s">
        <v>151</v>
      </c>
      <c r="AU979" s="218" t="s">
        <v>84</v>
      </c>
      <c r="AY979" s="20" t="s">
        <v>149</v>
      </c>
      <c r="BE979" s="219">
        <f>IF(N979="základní",J979,0)</f>
        <v>0</v>
      </c>
      <c r="BF979" s="219">
        <f>IF(N979="snížená",J979,0)</f>
        <v>0</v>
      </c>
      <c r="BG979" s="219">
        <f>IF(N979="zákl. přenesená",J979,0)</f>
        <v>0</v>
      </c>
      <c r="BH979" s="219">
        <f>IF(N979="sníž. přenesená",J979,0)</f>
        <v>0</v>
      </c>
      <c r="BI979" s="219">
        <f>IF(N979="nulová",J979,0)</f>
        <v>0</v>
      </c>
      <c r="BJ979" s="20" t="s">
        <v>80</v>
      </c>
      <c r="BK979" s="219">
        <f>ROUND(I979*H979,2)</f>
        <v>0</v>
      </c>
      <c r="BL979" s="20" t="s">
        <v>258</v>
      </c>
      <c r="BM979" s="218" t="s">
        <v>1516</v>
      </c>
    </row>
    <row r="980" s="2" customFormat="1">
      <c r="A980" s="41"/>
      <c r="B980" s="42"/>
      <c r="C980" s="43"/>
      <c r="D980" s="220" t="s">
        <v>157</v>
      </c>
      <c r="E980" s="43"/>
      <c r="F980" s="221" t="s">
        <v>1517</v>
      </c>
      <c r="G980" s="43"/>
      <c r="H980" s="43"/>
      <c r="I980" s="222"/>
      <c r="J980" s="43"/>
      <c r="K980" s="43"/>
      <c r="L980" s="47"/>
      <c r="M980" s="223"/>
      <c r="N980" s="224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157</v>
      </c>
      <c r="AU980" s="20" t="s">
        <v>84</v>
      </c>
    </row>
    <row r="981" s="2" customFormat="1">
      <c r="A981" s="41"/>
      <c r="B981" s="42"/>
      <c r="C981" s="43"/>
      <c r="D981" s="225" t="s">
        <v>159</v>
      </c>
      <c r="E981" s="43"/>
      <c r="F981" s="226" t="s">
        <v>1518</v>
      </c>
      <c r="G981" s="43"/>
      <c r="H981" s="43"/>
      <c r="I981" s="222"/>
      <c r="J981" s="43"/>
      <c r="K981" s="43"/>
      <c r="L981" s="47"/>
      <c r="M981" s="223"/>
      <c r="N981" s="224"/>
      <c r="O981" s="87"/>
      <c r="P981" s="87"/>
      <c r="Q981" s="87"/>
      <c r="R981" s="87"/>
      <c r="S981" s="87"/>
      <c r="T981" s="88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T981" s="20" t="s">
        <v>159</v>
      </c>
      <c r="AU981" s="20" t="s">
        <v>84</v>
      </c>
    </row>
    <row r="982" s="2" customFormat="1" ht="16.5" customHeight="1">
      <c r="A982" s="41"/>
      <c r="B982" s="42"/>
      <c r="C982" s="207" t="s">
        <v>1519</v>
      </c>
      <c r="D982" s="207" t="s">
        <v>151</v>
      </c>
      <c r="E982" s="208" t="s">
        <v>1520</v>
      </c>
      <c r="F982" s="209" t="s">
        <v>1521</v>
      </c>
      <c r="G982" s="210" t="s">
        <v>154</v>
      </c>
      <c r="H982" s="211">
        <v>5</v>
      </c>
      <c r="I982" s="212"/>
      <c r="J982" s="213">
        <f>ROUND(I982*H982,2)</f>
        <v>0</v>
      </c>
      <c r="K982" s="209" t="s">
        <v>155</v>
      </c>
      <c r="L982" s="47"/>
      <c r="M982" s="214" t="s">
        <v>19</v>
      </c>
      <c r="N982" s="215" t="s">
        <v>46</v>
      </c>
      <c r="O982" s="87"/>
      <c r="P982" s="216">
        <f>O982*H982</f>
        <v>0</v>
      </c>
      <c r="Q982" s="216">
        <v>0.026519999999999998</v>
      </c>
      <c r="R982" s="216">
        <f>Q982*H982</f>
        <v>0.1326</v>
      </c>
      <c r="S982" s="216">
        <v>0</v>
      </c>
      <c r="T982" s="217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18" t="s">
        <v>258</v>
      </c>
      <c r="AT982" s="218" t="s">
        <v>151</v>
      </c>
      <c r="AU982" s="218" t="s">
        <v>84</v>
      </c>
      <c r="AY982" s="20" t="s">
        <v>149</v>
      </c>
      <c r="BE982" s="219">
        <f>IF(N982="základní",J982,0)</f>
        <v>0</v>
      </c>
      <c r="BF982" s="219">
        <f>IF(N982="snížená",J982,0)</f>
        <v>0</v>
      </c>
      <c r="BG982" s="219">
        <f>IF(N982="zákl. přenesená",J982,0)</f>
        <v>0</v>
      </c>
      <c r="BH982" s="219">
        <f>IF(N982="sníž. přenesená",J982,0)</f>
        <v>0</v>
      </c>
      <c r="BI982" s="219">
        <f>IF(N982="nulová",J982,0)</f>
        <v>0</v>
      </c>
      <c r="BJ982" s="20" t="s">
        <v>80</v>
      </c>
      <c r="BK982" s="219">
        <f>ROUND(I982*H982,2)</f>
        <v>0</v>
      </c>
      <c r="BL982" s="20" t="s">
        <v>258</v>
      </c>
      <c r="BM982" s="218" t="s">
        <v>1522</v>
      </c>
    </row>
    <row r="983" s="2" customFormat="1">
      <c r="A983" s="41"/>
      <c r="B983" s="42"/>
      <c r="C983" s="43"/>
      <c r="D983" s="220" t="s">
        <v>157</v>
      </c>
      <c r="E983" s="43"/>
      <c r="F983" s="221" t="s">
        <v>1523</v>
      </c>
      <c r="G983" s="43"/>
      <c r="H983" s="43"/>
      <c r="I983" s="222"/>
      <c r="J983" s="43"/>
      <c r="K983" s="43"/>
      <c r="L983" s="47"/>
      <c r="M983" s="223"/>
      <c r="N983" s="224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157</v>
      </c>
      <c r="AU983" s="20" t="s">
        <v>84</v>
      </c>
    </row>
    <row r="984" s="2" customFormat="1">
      <c r="A984" s="41"/>
      <c r="B984" s="42"/>
      <c r="C984" s="43"/>
      <c r="D984" s="225" t="s">
        <v>159</v>
      </c>
      <c r="E984" s="43"/>
      <c r="F984" s="226" t="s">
        <v>1524</v>
      </c>
      <c r="G984" s="43"/>
      <c r="H984" s="43"/>
      <c r="I984" s="222"/>
      <c r="J984" s="43"/>
      <c r="K984" s="43"/>
      <c r="L984" s="47"/>
      <c r="M984" s="223"/>
      <c r="N984" s="224"/>
      <c r="O984" s="87"/>
      <c r="P984" s="87"/>
      <c r="Q984" s="87"/>
      <c r="R984" s="87"/>
      <c r="S984" s="87"/>
      <c r="T984" s="88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T984" s="20" t="s">
        <v>159</v>
      </c>
      <c r="AU984" s="20" t="s">
        <v>84</v>
      </c>
    </row>
    <row r="985" s="2" customFormat="1" ht="24.15" customHeight="1">
      <c r="A985" s="41"/>
      <c r="B985" s="42"/>
      <c r="C985" s="207" t="s">
        <v>1525</v>
      </c>
      <c r="D985" s="207" t="s">
        <v>151</v>
      </c>
      <c r="E985" s="208" t="s">
        <v>1526</v>
      </c>
      <c r="F985" s="209" t="s">
        <v>1527</v>
      </c>
      <c r="G985" s="210" t="s">
        <v>154</v>
      </c>
      <c r="H985" s="211">
        <v>1</v>
      </c>
      <c r="I985" s="212"/>
      <c r="J985" s="213">
        <f>ROUND(I985*H985,2)</f>
        <v>0</v>
      </c>
      <c r="K985" s="209" t="s">
        <v>155</v>
      </c>
      <c r="L985" s="47"/>
      <c r="M985" s="214" t="s">
        <v>19</v>
      </c>
      <c r="N985" s="215" t="s">
        <v>46</v>
      </c>
      <c r="O985" s="87"/>
      <c r="P985" s="216">
        <f>O985*H985</f>
        <v>0</v>
      </c>
      <c r="Q985" s="216">
        <v>0.00017000000000000001</v>
      </c>
      <c r="R985" s="216">
        <f>Q985*H985</f>
        <v>0.00017000000000000001</v>
      </c>
      <c r="S985" s="216">
        <v>0</v>
      </c>
      <c r="T985" s="217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18" t="s">
        <v>258</v>
      </c>
      <c r="AT985" s="218" t="s">
        <v>151</v>
      </c>
      <c r="AU985" s="218" t="s">
        <v>84</v>
      </c>
      <c r="AY985" s="20" t="s">
        <v>149</v>
      </c>
      <c r="BE985" s="219">
        <f>IF(N985="základní",J985,0)</f>
        <v>0</v>
      </c>
      <c r="BF985" s="219">
        <f>IF(N985="snížená",J985,0)</f>
        <v>0</v>
      </c>
      <c r="BG985" s="219">
        <f>IF(N985="zákl. přenesená",J985,0)</f>
        <v>0</v>
      </c>
      <c r="BH985" s="219">
        <f>IF(N985="sníž. přenesená",J985,0)</f>
        <v>0</v>
      </c>
      <c r="BI985" s="219">
        <f>IF(N985="nulová",J985,0)</f>
        <v>0</v>
      </c>
      <c r="BJ985" s="20" t="s">
        <v>80</v>
      </c>
      <c r="BK985" s="219">
        <f>ROUND(I985*H985,2)</f>
        <v>0</v>
      </c>
      <c r="BL985" s="20" t="s">
        <v>258</v>
      </c>
      <c r="BM985" s="218" t="s">
        <v>1528</v>
      </c>
    </row>
    <row r="986" s="2" customFormat="1">
      <c r="A986" s="41"/>
      <c r="B986" s="42"/>
      <c r="C986" s="43"/>
      <c r="D986" s="220" t="s">
        <v>157</v>
      </c>
      <c r="E986" s="43"/>
      <c r="F986" s="221" t="s">
        <v>1529</v>
      </c>
      <c r="G986" s="43"/>
      <c r="H986" s="43"/>
      <c r="I986" s="222"/>
      <c r="J986" s="43"/>
      <c r="K986" s="43"/>
      <c r="L986" s="47"/>
      <c r="M986" s="223"/>
      <c r="N986" s="224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157</v>
      </c>
      <c r="AU986" s="20" t="s">
        <v>84</v>
      </c>
    </row>
    <row r="987" s="2" customFormat="1">
      <c r="A987" s="41"/>
      <c r="B987" s="42"/>
      <c r="C987" s="43"/>
      <c r="D987" s="225" t="s">
        <v>159</v>
      </c>
      <c r="E987" s="43"/>
      <c r="F987" s="226" t="s">
        <v>1530</v>
      </c>
      <c r="G987" s="43"/>
      <c r="H987" s="43"/>
      <c r="I987" s="222"/>
      <c r="J987" s="43"/>
      <c r="K987" s="43"/>
      <c r="L987" s="47"/>
      <c r="M987" s="223"/>
      <c r="N987" s="22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20" t="s">
        <v>159</v>
      </c>
      <c r="AU987" s="20" t="s">
        <v>84</v>
      </c>
    </row>
    <row r="988" s="2" customFormat="1" ht="21.75" customHeight="1">
      <c r="A988" s="41"/>
      <c r="B988" s="42"/>
      <c r="C988" s="207" t="s">
        <v>1531</v>
      </c>
      <c r="D988" s="207" t="s">
        <v>151</v>
      </c>
      <c r="E988" s="208" t="s">
        <v>1532</v>
      </c>
      <c r="F988" s="209" t="s">
        <v>1533</v>
      </c>
      <c r="G988" s="210" t="s">
        <v>154</v>
      </c>
      <c r="H988" s="211">
        <v>1</v>
      </c>
      <c r="I988" s="212"/>
      <c r="J988" s="213">
        <f>ROUND(I988*H988,2)</f>
        <v>0</v>
      </c>
      <c r="K988" s="209" t="s">
        <v>155</v>
      </c>
      <c r="L988" s="47"/>
      <c r="M988" s="214" t="s">
        <v>19</v>
      </c>
      <c r="N988" s="215" t="s">
        <v>46</v>
      </c>
      <c r="O988" s="87"/>
      <c r="P988" s="216">
        <f>O988*H988</f>
        <v>0</v>
      </c>
      <c r="Q988" s="216">
        <v>0.00018000000000000001</v>
      </c>
      <c r="R988" s="216">
        <f>Q988*H988</f>
        <v>0.00018000000000000001</v>
      </c>
      <c r="S988" s="216">
        <v>0</v>
      </c>
      <c r="T988" s="217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18" t="s">
        <v>258</v>
      </c>
      <c r="AT988" s="218" t="s">
        <v>151</v>
      </c>
      <c r="AU988" s="218" t="s">
        <v>84</v>
      </c>
      <c r="AY988" s="20" t="s">
        <v>149</v>
      </c>
      <c r="BE988" s="219">
        <f>IF(N988="základní",J988,0)</f>
        <v>0</v>
      </c>
      <c r="BF988" s="219">
        <f>IF(N988="snížená",J988,0)</f>
        <v>0</v>
      </c>
      <c r="BG988" s="219">
        <f>IF(N988="zákl. přenesená",J988,0)</f>
        <v>0</v>
      </c>
      <c r="BH988" s="219">
        <f>IF(N988="sníž. přenesená",J988,0)</f>
        <v>0</v>
      </c>
      <c r="BI988" s="219">
        <f>IF(N988="nulová",J988,0)</f>
        <v>0</v>
      </c>
      <c r="BJ988" s="20" t="s">
        <v>80</v>
      </c>
      <c r="BK988" s="219">
        <f>ROUND(I988*H988,2)</f>
        <v>0</v>
      </c>
      <c r="BL988" s="20" t="s">
        <v>258</v>
      </c>
      <c r="BM988" s="218" t="s">
        <v>1534</v>
      </c>
    </row>
    <row r="989" s="2" customFormat="1">
      <c r="A989" s="41"/>
      <c r="B989" s="42"/>
      <c r="C989" s="43"/>
      <c r="D989" s="220" t="s">
        <v>157</v>
      </c>
      <c r="E989" s="43"/>
      <c r="F989" s="221" t="s">
        <v>1535</v>
      </c>
      <c r="G989" s="43"/>
      <c r="H989" s="43"/>
      <c r="I989" s="222"/>
      <c r="J989" s="43"/>
      <c r="K989" s="43"/>
      <c r="L989" s="47"/>
      <c r="M989" s="223"/>
      <c r="N989" s="224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157</v>
      </c>
      <c r="AU989" s="20" t="s">
        <v>84</v>
      </c>
    </row>
    <row r="990" s="2" customFormat="1">
      <c r="A990" s="41"/>
      <c r="B990" s="42"/>
      <c r="C990" s="43"/>
      <c r="D990" s="225" t="s">
        <v>159</v>
      </c>
      <c r="E990" s="43"/>
      <c r="F990" s="226" t="s">
        <v>1536</v>
      </c>
      <c r="G990" s="43"/>
      <c r="H990" s="43"/>
      <c r="I990" s="222"/>
      <c r="J990" s="43"/>
      <c r="K990" s="43"/>
      <c r="L990" s="47"/>
      <c r="M990" s="223"/>
      <c r="N990" s="224"/>
      <c r="O990" s="87"/>
      <c r="P990" s="87"/>
      <c r="Q990" s="87"/>
      <c r="R990" s="87"/>
      <c r="S990" s="87"/>
      <c r="T990" s="88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T990" s="20" t="s">
        <v>159</v>
      </c>
      <c r="AU990" s="20" t="s">
        <v>84</v>
      </c>
    </row>
    <row r="991" s="2" customFormat="1" ht="21.75" customHeight="1">
      <c r="A991" s="41"/>
      <c r="B991" s="42"/>
      <c r="C991" s="207" t="s">
        <v>1537</v>
      </c>
      <c r="D991" s="207" t="s">
        <v>151</v>
      </c>
      <c r="E991" s="208" t="s">
        <v>1538</v>
      </c>
      <c r="F991" s="209" t="s">
        <v>1539</v>
      </c>
      <c r="G991" s="210" t="s">
        <v>595</v>
      </c>
      <c r="H991" s="211">
        <v>29.300000000000001</v>
      </c>
      <c r="I991" s="212"/>
      <c r="J991" s="213">
        <f>ROUND(I991*H991,2)</f>
        <v>0</v>
      </c>
      <c r="K991" s="209" t="s">
        <v>155</v>
      </c>
      <c r="L991" s="47"/>
      <c r="M991" s="214" t="s">
        <v>19</v>
      </c>
      <c r="N991" s="215" t="s">
        <v>46</v>
      </c>
      <c r="O991" s="87"/>
      <c r="P991" s="216">
        <f>O991*H991</f>
        <v>0</v>
      </c>
      <c r="Q991" s="216">
        <v>0</v>
      </c>
      <c r="R991" s="216">
        <f>Q991*H991</f>
        <v>0</v>
      </c>
      <c r="S991" s="216">
        <v>0</v>
      </c>
      <c r="T991" s="217">
        <f>S991*H991</f>
        <v>0</v>
      </c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R991" s="218" t="s">
        <v>258</v>
      </c>
      <c r="AT991" s="218" t="s">
        <v>151</v>
      </c>
      <c r="AU991" s="218" t="s">
        <v>84</v>
      </c>
      <c r="AY991" s="20" t="s">
        <v>149</v>
      </c>
      <c r="BE991" s="219">
        <f>IF(N991="základní",J991,0)</f>
        <v>0</v>
      </c>
      <c r="BF991" s="219">
        <f>IF(N991="snížená",J991,0)</f>
        <v>0</v>
      </c>
      <c r="BG991" s="219">
        <f>IF(N991="zákl. přenesená",J991,0)</f>
        <v>0</v>
      </c>
      <c r="BH991" s="219">
        <f>IF(N991="sníž. přenesená",J991,0)</f>
        <v>0</v>
      </c>
      <c r="BI991" s="219">
        <f>IF(N991="nulová",J991,0)</f>
        <v>0</v>
      </c>
      <c r="BJ991" s="20" t="s">
        <v>80</v>
      </c>
      <c r="BK991" s="219">
        <f>ROUND(I991*H991,2)</f>
        <v>0</v>
      </c>
      <c r="BL991" s="20" t="s">
        <v>258</v>
      </c>
      <c r="BM991" s="218" t="s">
        <v>1540</v>
      </c>
    </row>
    <row r="992" s="2" customFormat="1">
      <c r="A992" s="41"/>
      <c r="B992" s="42"/>
      <c r="C992" s="43"/>
      <c r="D992" s="220" t="s">
        <v>157</v>
      </c>
      <c r="E992" s="43"/>
      <c r="F992" s="221" t="s">
        <v>1541</v>
      </c>
      <c r="G992" s="43"/>
      <c r="H992" s="43"/>
      <c r="I992" s="222"/>
      <c r="J992" s="43"/>
      <c r="K992" s="43"/>
      <c r="L992" s="47"/>
      <c r="M992" s="223"/>
      <c r="N992" s="224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T992" s="20" t="s">
        <v>157</v>
      </c>
      <c r="AU992" s="20" t="s">
        <v>84</v>
      </c>
    </row>
    <row r="993" s="2" customFormat="1">
      <c r="A993" s="41"/>
      <c r="B993" s="42"/>
      <c r="C993" s="43"/>
      <c r="D993" s="225" t="s">
        <v>159</v>
      </c>
      <c r="E993" s="43"/>
      <c r="F993" s="226" t="s">
        <v>1542</v>
      </c>
      <c r="G993" s="43"/>
      <c r="H993" s="43"/>
      <c r="I993" s="222"/>
      <c r="J993" s="43"/>
      <c r="K993" s="43"/>
      <c r="L993" s="47"/>
      <c r="M993" s="223"/>
      <c r="N993" s="224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159</v>
      </c>
      <c r="AU993" s="20" t="s">
        <v>84</v>
      </c>
    </row>
    <row r="994" s="2" customFormat="1" ht="24.15" customHeight="1">
      <c r="A994" s="41"/>
      <c r="B994" s="42"/>
      <c r="C994" s="207" t="s">
        <v>1543</v>
      </c>
      <c r="D994" s="207" t="s">
        <v>151</v>
      </c>
      <c r="E994" s="208" t="s">
        <v>1544</v>
      </c>
      <c r="F994" s="209" t="s">
        <v>1545</v>
      </c>
      <c r="G994" s="210" t="s">
        <v>347</v>
      </c>
      <c r="H994" s="211">
        <v>0.38900000000000001</v>
      </c>
      <c r="I994" s="212"/>
      <c r="J994" s="213">
        <f>ROUND(I994*H994,2)</f>
        <v>0</v>
      </c>
      <c r="K994" s="209" t="s">
        <v>155</v>
      </c>
      <c r="L994" s="47"/>
      <c r="M994" s="214" t="s">
        <v>19</v>
      </c>
      <c r="N994" s="215" t="s">
        <v>46</v>
      </c>
      <c r="O994" s="87"/>
      <c r="P994" s="216">
        <f>O994*H994</f>
        <v>0</v>
      </c>
      <c r="Q994" s="216">
        <v>0</v>
      </c>
      <c r="R994" s="216">
        <f>Q994*H994</f>
        <v>0</v>
      </c>
      <c r="S994" s="216">
        <v>0</v>
      </c>
      <c r="T994" s="217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18" t="s">
        <v>258</v>
      </c>
      <c r="AT994" s="218" t="s">
        <v>151</v>
      </c>
      <c r="AU994" s="218" t="s">
        <v>84</v>
      </c>
      <c r="AY994" s="20" t="s">
        <v>149</v>
      </c>
      <c r="BE994" s="219">
        <f>IF(N994="základní",J994,0)</f>
        <v>0</v>
      </c>
      <c r="BF994" s="219">
        <f>IF(N994="snížená",J994,0)</f>
        <v>0</v>
      </c>
      <c r="BG994" s="219">
        <f>IF(N994="zákl. přenesená",J994,0)</f>
        <v>0</v>
      </c>
      <c r="BH994" s="219">
        <f>IF(N994="sníž. přenesená",J994,0)</f>
        <v>0</v>
      </c>
      <c r="BI994" s="219">
        <f>IF(N994="nulová",J994,0)</f>
        <v>0</v>
      </c>
      <c r="BJ994" s="20" t="s">
        <v>80</v>
      </c>
      <c r="BK994" s="219">
        <f>ROUND(I994*H994,2)</f>
        <v>0</v>
      </c>
      <c r="BL994" s="20" t="s">
        <v>258</v>
      </c>
      <c r="BM994" s="218" t="s">
        <v>1546</v>
      </c>
    </row>
    <row r="995" s="2" customFormat="1">
      <c r="A995" s="41"/>
      <c r="B995" s="42"/>
      <c r="C995" s="43"/>
      <c r="D995" s="220" t="s">
        <v>157</v>
      </c>
      <c r="E995" s="43"/>
      <c r="F995" s="221" t="s">
        <v>1547</v>
      </c>
      <c r="G995" s="43"/>
      <c r="H995" s="43"/>
      <c r="I995" s="222"/>
      <c r="J995" s="43"/>
      <c r="K995" s="43"/>
      <c r="L995" s="47"/>
      <c r="M995" s="223"/>
      <c r="N995" s="224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157</v>
      </c>
      <c r="AU995" s="20" t="s">
        <v>84</v>
      </c>
    </row>
    <row r="996" s="2" customFormat="1">
      <c r="A996" s="41"/>
      <c r="B996" s="42"/>
      <c r="C996" s="43"/>
      <c r="D996" s="225" t="s">
        <v>159</v>
      </c>
      <c r="E996" s="43"/>
      <c r="F996" s="226" t="s">
        <v>1548</v>
      </c>
      <c r="G996" s="43"/>
      <c r="H996" s="43"/>
      <c r="I996" s="222"/>
      <c r="J996" s="43"/>
      <c r="K996" s="43"/>
      <c r="L996" s="47"/>
      <c r="M996" s="223"/>
      <c r="N996" s="224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159</v>
      </c>
      <c r="AU996" s="20" t="s">
        <v>84</v>
      </c>
    </row>
    <row r="997" s="12" customFormat="1" ht="22.8" customHeight="1">
      <c r="A997" s="12"/>
      <c r="B997" s="191"/>
      <c r="C997" s="192"/>
      <c r="D997" s="193" t="s">
        <v>74</v>
      </c>
      <c r="E997" s="205" t="s">
        <v>1549</v>
      </c>
      <c r="F997" s="205" t="s">
        <v>1550</v>
      </c>
      <c r="G997" s="192"/>
      <c r="H997" s="192"/>
      <c r="I997" s="195"/>
      <c r="J997" s="206">
        <f>BK997</f>
        <v>0</v>
      </c>
      <c r="K997" s="192"/>
      <c r="L997" s="197"/>
      <c r="M997" s="198"/>
      <c r="N997" s="199"/>
      <c r="O997" s="199"/>
      <c r="P997" s="200">
        <f>SUM(P998:P1028)</f>
        <v>0</v>
      </c>
      <c r="Q997" s="199"/>
      <c r="R997" s="200">
        <f>SUM(R998:R1028)</f>
        <v>0.034790000000000001</v>
      </c>
      <c r="S997" s="199"/>
      <c r="T997" s="201">
        <f>SUM(T998:T1028)</f>
        <v>0</v>
      </c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R997" s="202" t="s">
        <v>84</v>
      </c>
      <c r="AT997" s="203" t="s">
        <v>74</v>
      </c>
      <c r="AU997" s="203" t="s">
        <v>80</v>
      </c>
      <c r="AY997" s="202" t="s">
        <v>149</v>
      </c>
      <c r="BK997" s="204">
        <f>SUM(BK998:BK1028)</f>
        <v>0</v>
      </c>
    </row>
    <row r="998" s="2" customFormat="1" ht="24.15" customHeight="1">
      <c r="A998" s="41"/>
      <c r="B998" s="42"/>
      <c r="C998" s="207" t="s">
        <v>1551</v>
      </c>
      <c r="D998" s="207" t="s">
        <v>151</v>
      </c>
      <c r="E998" s="208" t="s">
        <v>1552</v>
      </c>
      <c r="F998" s="209" t="s">
        <v>1553</v>
      </c>
      <c r="G998" s="210" t="s">
        <v>154</v>
      </c>
      <c r="H998" s="211">
        <v>2</v>
      </c>
      <c r="I998" s="212"/>
      <c r="J998" s="213">
        <f>ROUND(I998*H998,2)</f>
        <v>0</v>
      </c>
      <c r="K998" s="209" t="s">
        <v>155</v>
      </c>
      <c r="L998" s="47"/>
      <c r="M998" s="214" t="s">
        <v>19</v>
      </c>
      <c r="N998" s="215" t="s">
        <v>46</v>
      </c>
      <c r="O998" s="87"/>
      <c r="P998" s="216">
        <f>O998*H998</f>
        <v>0</v>
      </c>
      <c r="Q998" s="216">
        <v>0</v>
      </c>
      <c r="R998" s="216">
        <f>Q998*H998</f>
        <v>0</v>
      </c>
      <c r="S998" s="216">
        <v>0</v>
      </c>
      <c r="T998" s="217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18" t="s">
        <v>258</v>
      </c>
      <c r="AT998" s="218" t="s">
        <v>151</v>
      </c>
      <c r="AU998" s="218" t="s">
        <v>84</v>
      </c>
      <c r="AY998" s="20" t="s">
        <v>149</v>
      </c>
      <c r="BE998" s="219">
        <f>IF(N998="základní",J998,0)</f>
        <v>0</v>
      </c>
      <c r="BF998" s="219">
        <f>IF(N998="snížená",J998,0)</f>
        <v>0</v>
      </c>
      <c r="BG998" s="219">
        <f>IF(N998="zákl. přenesená",J998,0)</f>
        <v>0</v>
      </c>
      <c r="BH998" s="219">
        <f>IF(N998="sníž. přenesená",J998,0)</f>
        <v>0</v>
      </c>
      <c r="BI998" s="219">
        <f>IF(N998="nulová",J998,0)</f>
        <v>0</v>
      </c>
      <c r="BJ998" s="20" t="s">
        <v>80</v>
      </c>
      <c r="BK998" s="219">
        <f>ROUND(I998*H998,2)</f>
        <v>0</v>
      </c>
      <c r="BL998" s="20" t="s">
        <v>258</v>
      </c>
      <c r="BM998" s="218" t="s">
        <v>1554</v>
      </c>
    </row>
    <row r="999" s="2" customFormat="1">
      <c r="A999" s="41"/>
      <c r="B999" s="42"/>
      <c r="C999" s="43"/>
      <c r="D999" s="220" t="s">
        <v>157</v>
      </c>
      <c r="E999" s="43"/>
      <c r="F999" s="221" t="s">
        <v>1555</v>
      </c>
      <c r="G999" s="43"/>
      <c r="H999" s="43"/>
      <c r="I999" s="222"/>
      <c r="J999" s="43"/>
      <c r="K999" s="43"/>
      <c r="L999" s="47"/>
      <c r="M999" s="223"/>
      <c r="N999" s="224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157</v>
      </c>
      <c r="AU999" s="20" t="s">
        <v>84</v>
      </c>
    </row>
    <row r="1000" s="2" customFormat="1">
      <c r="A1000" s="41"/>
      <c r="B1000" s="42"/>
      <c r="C1000" s="43"/>
      <c r="D1000" s="225" t="s">
        <v>159</v>
      </c>
      <c r="E1000" s="43"/>
      <c r="F1000" s="226" t="s">
        <v>1556</v>
      </c>
      <c r="G1000" s="43"/>
      <c r="H1000" s="43"/>
      <c r="I1000" s="222"/>
      <c r="J1000" s="43"/>
      <c r="K1000" s="43"/>
      <c r="L1000" s="47"/>
      <c r="M1000" s="223"/>
      <c r="N1000" s="224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159</v>
      </c>
      <c r="AU1000" s="20" t="s">
        <v>84</v>
      </c>
    </row>
    <row r="1001" s="2" customFormat="1" ht="33" customHeight="1">
      <c r="A1001" s="41"/>
      <c r="B1001" s="42"/>
      <c r="C1001" s="207" t="s">
        <v>1557</v>
      </c>
      <c r="D1001" s="207" t="s">
        <v>151</v>
      </c>
      <c r="E1001" s="208" t="s">
        <v>1558</v>
      </c>
      <c r="F1001" s="209" t="s">
        <v>1559</v>
      </c>
      <c r="G1001" s="210" t="s">
        <v>154</v>
      </c>
      <c r="H1001" s="211">
        <v>2</v>
      </c>
      <c r="I1001" s="212"/>
      <c r="J1001" s="213">
        <f>ROUND(I1001*H1001,2)</f>
        <v>0</v>
      </c>
      <c r="K1001" s="209" t="s">
        <v>155</v>
      </c>
      <c r="L1001" s="47"/>
      <c r="M1001" s="214" t="s">
        <v>19</v>
      </c>
      <c r="N1001" s="215" t="s">
        <v>46</v>
      </c>
      <c r="O1001" s="87"/>
      <c r="P1001" s="216">
        <f>O1001*H1001</f>
        <v>0</v>
      </c>
      <c r="Q1001" s="216">
        <v>0.0018600000000000001</v>
      </c>
      <c r="R1001" s="216">
        <f>Q1001*H1001</f>
        <v>0.0037200000000000002</v>
      </c>
      <c r="S1001" s="216">
        <v>0</v>
      </c>
      <c r="T1001" s="217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18" t="s">
        <v>258</v>
      </c>
      <c r="AT1001" s="218" t="s">
        <v>151</v>
      </c>
      <c r="AU1001" s="218" t="s">
        <v>84</v>
      </c>
      <c r="AY1001" s="20" t="s">
        <v>149</v>
      </c>
      <c r="BE1001" s="219">
        <f>IF(N1001="základní",J1001,0)</f>
        <v>0</v>
      </c>
      <c r="BF1001" s="219">
        <f>IF(N1001="snížená",J1001,0)</f>
        <v>0</v>
      </c>
      <c r="BG1001" s="219">
        <f>IF(N1001="zákl. přenesená",J1001,0)</f>
        <v>0</v>
      </c>
      <c r="BH1001" s="219">
        <f>IF(N1001="sníž. přenesená",J1001,0)</f>
        <v>0</v>
      </c>
      <c r="BI1001" s="219">
        <f>IF(N1001="nulová",J1001,0)</f>
        <v>0</v>
      </c>
      <c r="BJ1001" s="20" t="s">
        <v>80</v>
      </c>
      <c r="BK1001" s="219">
        <f>ROUND(I1001*H1001,2)</f>
        <v>0</v>
      </c>
      <c r="BL1001" s="20" t="s">
        <v>258</v>
      </c>
      <c r="BM1001" s="218" t="s">
        <v>1560</v>
      </c>
    </row>
    <row r="1002" s="2" customFormat="1">
      <c r="A1002" s="41"/>
      <c r="B1002" s="42"/>
      <c r="C1002" s="43"/>
      <c r="D1002" s="220" t="s">
        <v>157</v>
      </c>
      <c r="E1002" s="43"/>
      <c r="F1002" s="221" t="s">
        <v>1561</v>
      </c>
      <c r="G1002" s="43"/>
      <c r="H1002" s="43"/>
      <c r="I1002" s="222"/>
      <c r="J1002" s="43"/>
      <c r="K1002" s="43"/>
      <c r="L1002" s="47"/>
      <c r="M1002" s="223"/>
      <c r="N1002" s="224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157</v>
      </c>
      <c r="AU1002" s="20" t="s">
        <v>84</v>
      </c>
    </row>
    <row r="1003" s="2" customFormat="1">
      <c r="A1003" s="41"/>
      <c r="B1003" s="42"/>
      <c r="C1003" s="43"/>
      <c r="D1003" s="225" t="s">
        <v>159</v>
      </c>
      <c r="E1003" s="43"/>
      <c r="F1003" s="226" t="s">
        <v>1562</v>
      </c>
      <c r="G1003" s="43"/>
      <c r="H1003" s="43"/>
      <c r="I1003" s="222"/>
      <c r="J1003" s="43"/>
      <c r="K1003" s="43"/>
      <c r="L1003" s="47"/>
      <c r="M1003" s="223"/>
      <c r="N1003" s="224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159</v>
      </c>
      <c r="AU1003" s="20" t="s">
        <v>84</v>
      </c>
    </row>
    <row r="1004" s="2" customFormat="1" ht="24.15" customHeight="1">
      <c r="A1004" s="41"/>
      <c r="B1004" s="42"/>
      <c r="C1004" s="207" t="s">
        <v>1563</v>
      </c>
      <c r="D1004" s="207" t="s">
        <v>151</v>
      </c>
      <c r="E1004" s="208" t="s">
        <v>1564</v>
      </c>
      <c r="F1004" s="209" t="s">
        <v>1565</v>
      </c>
      <c r="G1004" s="210" t="s">
        <v>154</v>
      </c>
      <c r="H1004" s="211">
        <v>2</v>
      </c>
      <c r="I1004" s="212"/>
      <c r="J1004" s="213">
        <f>ROUND(I1004*H1004,2)</f>
        <v>0</v>
      </c>
      <c r="K1004" s="209" t="s">
        <v>155</v>
      </c>
      <c r="L1004" s="47"/>
      <c r="M1004" s="214" t="s">
        <v>19</v>
      </c>
      <c r="N1004" s="215" t="s">
        <v>46</v>
      </c>
      <c r="O1004" s="87"/>
      <c r="P1004" s="216">
        <f>O1004*H1004</f>
        <v>0</v>
      </c>
      <c r="Q1004" s="216">
        <v>0.00091</v>
      </c>
      <c r="R1004" s="216">
        <f>Q1004*H1004</f>
        <v>0.00182</v>
      </c>
      <c r="S1004" s="216">
        <v>0</v>
      </c>
      <c r="T1004" s="217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18" t="s">
        <v>258</v>
      </c>
      <c r="AT1004" s="218" t="s">
        <v>151</v>
      </c>
      <c r="AU1004" s="218" t="s">
        <v>84</v>
      </c>
      <c r="AY1004" s="20" t="s">
        <v>149</v>
      </c>
      <c r="BE1004" s="219">
        <f>IF(N1004="základní",J1004,0)</f>
        <v>0</v>
      </c>
      <c r="BF1004" s="219">
        <f>IF(N1004="snížená",J1004,0)</f>
        <v>0</v>
      </c>
      <c r="BG1004" s="219">
        <f>IF(N1004="zákl. přenesená",J1004,0)</f>
        <v>0</v>
      </c>
      <c r="BH1004" s="219">
        <f>IF(N1004="sníž. přenesená",J1004,0)</f>
        <v>0</v>
      </c>
      <c r="BI1004" s="219">
        <f>IF(N1004="nulová",J1004,0)</f>
        <v>0</v>
      </c>
      <c r="BJ1004" s="20" t="s">
        <v>80</v>
      </c>
      <c r="BK1004" s="219">
        <f>ROUND(I1004*H1004,2)</f>
        <v>0</v>
      </c>
      <c r="BL1004" s="20" t="s">
        <v>258</v>
      </c>
      <c r="BM1004" s="218" t="s">
        <v>1566</v>
      </c>
    </row>
    <row r="1005" s="2" customFormat="1">
      <c r="A1005" s="41"/>
      <c r="B1005" s="42"/>
      <c r="C1005" s="43"/>
      <c r="D1005" s="220" t="s">
        <v>157</v>
      </c>
      <c r="E1005" s="43"/>
      <c r="F1005" s="221" t="s">
        <v>1567</v>
      </c>
      <c r="G1005" s="43"/>
      <c r="H1005" s="43"/>
      <c r="I1005" s="222"/>
      <c r="J1005" s="43"/>
      <c r="K1005" s="43"/>
      <c r="L1005" s="47"/>
      <c r="M1005" s="223"/>
      <c r="N1005" s="224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20" t="s">
        <v>157</v>
      </c>
      <c r="AU1005" s="20" t="s">
        <v>84</v>
      </c>
    </row>
    <row r="1006" s="2" customFormat="1">
      <c r="A1006" s="41"/>
      <c r="B1006" s="42"/>
      <c r="C1006" s="43"/>
      <c r="D1006" s="225" t="s">
        <v>159</v>
      </c>
      <c r="E1006" s="43"/>
      <c r="F1006" s="226" t="s">
        <v>1568</v>
      </c>
      <c r="G1006" s="43"/>
      <c r="H1006" s="43"/>
      <c r="I1006" s="222"/>
      <c r="J1006" s="43"/>
      <c r="K1006" s="43"/>
      <c r="L1006" s="47"/>
      <c r="M1006" s="223"/>
      <c r="N1006" s="224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20" t="s">
        <v>159</v>
      </c>
      <c r="AU1006" s="20" t="s">
        <v>84</v>
      </c>
    </row>
    <row r="1007" s="2" customFormat="1" ht="24.15" customHeight="1">
      <c r="A1007" s="41"/>
      <c r="B1007" s="42"/>
      <c r="C1007" s="207" t="s">
        <v>1569</v>
      </c>
      <c r="D1007" s="207" t="s">
        <v>151</v>
      </c>
      <c r="E1007" s="208" t="s">
        <v>1570</v>
      </c>
      <c r="F1007" s="209" t="s">
        <v>1571</v>
      </c>
      <c r="G1007" s="210" t="s">
        <v>595</v>
      </c>
      <c r="H1007" s="211">
        <v>25</v>
      </c>
      <c r="I1007" s="212"/>
      <c r="J1007" s="213">
        <f>ROUND(I1007*H1007,2)</f>
        <v>0</v>
      </c>
      <c r="K1007" s="209" t="s">
        <v>155</v>
      </c>
      <c r="L1007" s="47"/>
      <c r="M1007" s="214" t="s">
        <v>19</v>
      </c>
      <c r="N1007" s="215" t="s">
        <v>46</v>
      </c>
      <c r="O1007" s="87"/>
      <c r="P1007" s="216">
        <f>O1007*H1007</f>
        <v>0</v>
      </c>
      <c r="Q1007" s="216">
        <v>0.00097999999999999997</v>
      </c>
      <c r="R1007" s="216">
        <f>Q1007*H1007</f>
        <v>0.024500000000000001</v>
      </c>
      <c r="S1007" s="216">
        <v>0</v>
      </c>
      <c r="T1007" s="217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18" t="s">
        <v>258</v>
      </c>
      <c r="AT1007" s="218" t="s">
        <v>151</v>
      </c>
      <c r="AU1007" s="218" t="s">
        <v>84</v>
      </c>
      <c r="AY1007" s="20" t="s">
        <v>149</v>
      </c>
      <c r="BE1007" s="219">
        <f>IF(N1007="základní",J1007,0)</f>
        <v>0</v>
      </c>
      <c r="BF1007" s="219">
        <f>IF(N1007="snížená",J1007,0)</f>
        <v>0</v>
      </c>
      <c r="BG1007" s="219">
        <f>IF(N1007="zákl. přenesená",J1007,0)</f>
        <v>0</v>
      </c>
      <c r="BH1007" s="219">
        <f>IF(N1007="sníž. přenesená",J1007,0)</f>
        <v>0</v>
      </c>
      <c r="BI1007" s="219">
        <f>IF(N1007="nulová",J1007,0)</f>
        <v>0</v>
      </c>
      <c r="BJ1007" s="20" t="s">
        <v>80</v>
      </c>
      <c r="BK1007" s="219">
        <f>ROUND(I1007*H1007,2)</f>
        <v>0</v>
      </c>
      <c r="BL1007" s="20" t="s">
        <v>258</v>
      </c>
      <c r="BM1007" s="218" t="s">
        <v>1572</v>
      </c>
    </row>
    <row r="1008" s="2" customFormat="1">
      <c r="A1008" s="41"/>
      <c r="B1008" s="42"/>
      <c r="C1008" s="43"/>
      <c r="D1008" s="220" t="s">
        <v>157</v>
      </c>
      <c r="E1008" s="43"/>
      <c r="F1008" s="221" t="s">
        <v>1573</v>
      </c>
      <c r="G1008" s="43"/>
      <c r="H1008" s="43"/>
      <c r="I1008" s="222"/>
      <c r="J1008" s="43"/>
      <c r="K1008" s="43"/>
      <c r="L1008" s="47"/>
      <c r="M1008" s="223"/>
      <c r="N1008" s="224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20" t="s">
        <v>157</v>
      </c>
      <c r="AU1008" s="20" t="s">
        <v>84</v>
      </c>
    </row>
    <row r="1009" s="2" customFormat="1">
      <c r="A1009" s="41"/>
      <c r="B1009" s="42"/>
      <c r="C1009" s="43"/>
      <c r="D1009" s="225" t="s">
        <v>159</v>
      </c>
      <c r="E1009" s="43"/>
      <c r="F1009" s="226" t="s">
        <v>1574</v>
      </c>
      <c r="G1009" s="43"/>
      <c r="H1009" s="43"/>
      <c r="I1009" s="222"/>
      <c r="J1009" s="43"/>
      <c r="K1009" s="43"/>
      <c r="L1009" s="47"/>
      <c r="M1009" s="223"/>
      <c r="N1009" s="224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159</v>
      </c>
      <c r="AU1009" s="20" t="s">
        <v>84</v>
      </c>
    </row>
    <row r="1010" s="14" customFormat="1">
      <c r="A1010" s="14"/>
      <c r="B1010" s="237"/>
      <c r="C1010" s="238"/>
      <c r="D1010" s="220" t="s">
        <v>183</v>
      </c>
      <c r="E1010" s="239" t="s">
        <v>19</v>
      </c>
      <c r="F1010" s="240" t="s">
        <v>1575</v>
      </c>
      <c r="G1010" s="238"/>
      <c r="H1010" s="241">
        <v>12</v>
      </c>
      <c r="I1010" s="242"/>
      <c r="J1010" s="238"/>
      <c r="K1010" s="238"/>
      <c r="L1010" s="243"/>
      <c r="M1010" s="244"/>
      <c r="N1010" s="245"/>
      <c r="O1010" s="245"/>
      <c r="P1010" s="245"/>
      <c r="Q1010" s="245"/>
      <c r="R1010" s="245"/>
      <c r="S1010" s="245"/>
      <c r="T1010" s="24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7" t="s">
        <v>183</v>
      </c>
      <c r="AU1010" s="247" t="s">
        <v>84</v>
      </c>
      <c r="AV1010" s="14" t="s">
        <v>84</v>
      </c>
      <c r="AW1010" s="14" t="s">
        <v>36</v>
      </c>
      <c r="AX1010" s="14" t="s">
        <v>75</v>
      </c>
      <c r="AY1010" s="247" t="s">
        <v>149</v>
      </c>
    </row>
    <row r="1011" s="14" customFormat="1">
      <c r="A1011" s="14"/>
      <c r="B1011" s="237"/>
      <c r="C1011" s="238"/>
      <c r="D1011" s="220" t="s">
        <v>183</v>
      </c>
      <c r="E1011" s="239" t="s">
        <v>19</v>
      </c>
      <c r="F1011" s="240" t="s">
        <v>87</v>
      </c>
      <c r="G1011" s="238"/>
      <c r="H1011" s="241">
        <v>3</v>
      </c>
      <c r="I1011" s="242"/>
      <c r="J1011" s="238"/>
      <c r="K1011" s="238"/>
      <c r="L1011" s="243"/>
      <c r="M1011" s="244"/>
      <c r="N1011" s="245"/>
      <c r="O1011" s="245"/>
      <c r="P1011" s="245"/>
      <c r="Q1011" s="245"/>
      <c r="R1011" s="245"/>
      <c r="S1011" s="245"/>
      <c r="T1011" s="246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7" t="s">
        <v>183</v>
      </c>
      <c r="AU1011" s="247" t="s">
        <v>84</v>
      </c>
      <c r="AV1011" s="14" t="s">
        <v>84</v>
      </c>
      <c r="AW1011" s="14" t="s">
        <v>36</v>
      </c>
      <c r="AX1011" s="14" t="s">
        <v>75</v>
      </c>
      <c r="AY1011" s="247" t="s">
        <v>149</v>
      </c>
    </row>
    <row r="1012" s="14" customFormat="1">
      <c r="A1012" s="14"/>
      <c r="B1012" s="237"/>
      <c r="C1012" s="238"/>
      <c r="D1012" s="220" t="s">
        <v>183</v>
      </c>
      <c r="E1012" s="239" t="s">
        <v>19</v>
      </c>
      <c r="F1012" s="240" t="s">
        <v>1576</v>
      </c>
      <c r="G1012" s="238"/>
      <c r="H1012" s="241">
        <v>10</v>
      </c>
      <c r="I1012" s="242"/>
      <c r="J1012" s="238"/>
      <c r="K1012" s="238"/>
      <c r="L1012" s="243"/>
      <c r="M1012" s="244"/>
      <c r="N1012" s="245"/>
      <c r="O1012" s="245"/>
      <c r="P1012" s="245"/>
      <c r="Q1012" s="245"/>
      <c r="R1012" s="245"/>
      <c r="S1012" s="245"/>
      <c r="T1012" s="246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7" t="s">
        <v>183</v>
      </c>
      <c r="AU1012" s="247" t="s">
        <v>84</v>
      </c>
      <c r="AV1012" s="14" t="s">
        <v>84</v>
      </c>
      <c r="AW1012" s="14" t="s">
        <v>36</v>
      </c>
      <c r="AX1012" s="14" t="s">
        <v>75</v>
      </c>
      <c r="AY1012" s="247" t="s">
        <v>149</v>
      </c>
    </row>
    <row r="1013" s="15" customFormat="1">
      <c r="A1013" s="15"/>
      <c r="B1013" s="248"/>
      <c r="C1013" s="249"/>
      <c r="D1013" s="220" t="s">
        <v>183</v>
      </c>
      <c r="E1013" s="250" t="s">
        <v>19</v>
      </c>
      <c r="F1013" s="251" t="s">
        <v>221</v>
      </c>
      <c r="G1013" s="249"/>
      <c r="H1013" s="252">
        <v>25</v>
      </c>
      <c r="I1013" s="253"/>
      <c r="J1013" s="249"/>
      <c r="K1013" s="249"/>
      <c r="L1013" s="254"/>
      <c r="M1013" s="255"/>
      <c r="N1013" s="256"/>
      <c r="O1013" s="256"/>
      <c r="P1013" s="256"/>
      <c r="Q1013" s="256"/>
      <c r="R1013" s="256"/>
      <c r="S1013" s="256"/>
      <c r="T1013" s="257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8" t="s">
        <v>183</v>
      </c>
      <c r="AU1013" s="258" t="s">
        <v>84</v>
      </c>
      <c r="AV1013" s="15" t="s">
        <v>90</v>
      </c>
      <c r="AW1013" s="15" t="s">
        <v>36</v>
      </c>
      <c r="AX1013" s="15" t="s">
        <v>80</v>
      </c>
      <c r="AY1013" s="258" t="s">
        <v>149</v>
      </c>
    </row>
    <row r="1014" s="2" customFormat="1" ht="37.8" customHeight="1">
      <c r="A1014" s="41"/>
      <c r="B1014" s="42"/>
      <c r="C1014" s="207" t="s">
        <v>1577</v>
      </c>
      <c r="D1014" s="207" t="s">
        <v>151</v>
      </c>
      <c r="E1014" s="208" t="s">
        <v>1578</v>
      </c>
      <c r="F1014" s="209" t="s">
        <v>1579</v>
      </c>
      <c r="G1014" s="210" t="s">
        <v>595</v>
      </c>
      <c r="H1014" s="211">
        <v>25</v>
      </c>
      <c r="I1014" s="212"/>
      <c r="J1014" s="213">
        <f>ROUND(I1014*H1014,2)</f>
        <v>0</v>
      </c>
      <c r="K1014" s="209" t="s">
        <v>155</v>
      </c>
      <c r="L1014" s="47"/>
      <c r="M1014" s="214" t="s">
        <v>19</v>
      </c>
      <c r="N1014" s="215" t="s">
        <v>46</v>
      </c>
      <c r="O1014" s="87"/>
      <c r="P1014" s="216">
        <f>O1014*H1014</f>
        <v>0</v>
      </c>
      <c r="Q1014" s="216">
        <v>0.00016000000000000001</v>
      </c>
      <c r="R1014" s="216">
        <f>Q1014*H1014</f>
        <v>0.0040000000000000001</v>
      </c>
      <c r="S1014" s="216">
        <v>0</v>
      </c>
      <c r="T1014" s="217">
        <f>S1014*H1014</f>
        <v>0</v>
      </c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R1014" s="218" t="s">
        <v>258</v>
      </c>
      <c r="AT1014" s="218" t="s">
        <v>151</v>
      </c>
      <c r="AU1014" s="218" t="s">
        <v>84</v>
      </c>
      <c r="AY1014" s="20" t="s">
        <v>149</v>
      </c>
      <c r="BE1014" s="219">
        <f>IF(N1014="základní",J1014,0)</f>
        <v>0</v>
      </c>
      <c r="BF1014" s="219">
        <f>IF(N1014="snížená",J1014,0)</f>
        <v>0</v>
      </c>
      <c r="BG1014" s="219">
        <f>IF(N1014="zákl. přenesená",J1014,0)</f>
        <v>0</v>
      </c>
      <c r="BH1014" s="219">
        <f>IF(N1014="sníž. přenesená",J1014,0)</f>
        <v>0</v>
      </c>
      <c r="BI1014" s="219">
        <f>IF(N1014="nulová",J1014,0)</f>
        <v>0</v>
      </c>
      <c r="BJ1014" s="20" t="s">
        <v>80</v>
      </c>
      <c r="BK1014" s="219">
        <f>ROUND(I1014*H1014,2)</f>
        <v>0</v>
      </c>
      <c r="BL1014" s="20" t="s">
        <v>258</v>
      </c>
      <c r="BM1014" s="218" t="s">
        <v>1580</v>
      </c>
    </row>
    <row r="1015" s="2" customFormat="1">
      <c r="A1015" s="41"/>
      <c r="B1015" s="42"/>
      <c r="C1015" s="43"/>
      <c r="D1015" s="220" t="s">
        <v>157</v>
      </c>
      <c r="E1015" s="43"/>
      <c r="F1015" s="221" t="s">
        <v>1581</v>
      </c>
      <c r="G1015" s="43"/>
      <c r="H1015" s="43"/>
      <c r="I1015" s="222"/>
      <c r="J1015" s="43"/>
      <c r="K1015" s="43"/>
      <c r="L1015" s="47"/>
      <c r="M1015" s="223"/>
      <c r="N1015" s="224"/>
      <c r="O1015" s="87"/>
      <c r="P1015" s="87"/>
      <c r="Q1015" s="87"/>
      <c r="R1015" s="87"/>
      <c r="S1015" s="87"/>
      <c r="T1015" s="88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T1015" s="20" t="s">
        <v>157</v>
      </c>
      <c r="AU1015" s="20" t="s">
        <v>84</v>
      </c>
    </row>
    <row r="1016" s="2" customFormat="1">
      <c r="A1016" s="41"/>
      <c r="B1016" s="42"/>
      <c r="C1016" s="43"/>
      <c r="D1016" s="225" t="s">
        <v>159</v>
      </c>
      <c r="E1016" s="43"/>
      <c r="F1016" s="226" t="s">
        <v>1582</v>
      </c>
      <c r="G1016" s="43"/>
      <c r="H1016" s="43"/>
      <c r="I1016" s="222"/>
      <c r="J1016" s="43"/>
      <c r="K1016" s="43"/>
      <c r="L1016" s="47"/>
      <c r="M1016" s="223"/>
      <c r="N1016" s="224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159</v>
      </c>
      <c r="AU1016" s="20" t="s">
        <v>84</v>
      </c>
    </row>
    <row r="1017" s="2" customFormat="1" ht="16.5" customHeight="1">
      <c r="A1017" s="41"/>
      <c r="B1017" s="42"/>
      <c r="C1017" s="207" t="s">
        <v>1583</v>
      </c>
      <c r="D1017" s="207" t="s">
        <v>151</v>
      </c>
      <c r="E1017" s="208" t="s">
        <v>1584</v>
      </c>
      <c r="F1017" s="209" t="s">
        <v>1585</v>
      </c>
      <c r="G1017" s="210" t="s">
        <v>154</v>
      </c>
      <c r="H1017" s="211">
        <v>6</v>
      </c>
      <c r="I1017" s="212"/>
      <c r="J1017" s="213">
        <f>ROUND(I1017*H1017,2)</f>
        <v>0</v>
      </c>
      <c r="K1017" s="209" t="s">
        <v>155</v>
      </c>
      <c r="L1017" s="47"/>
      <c r="M1017" s="214" t="s">
        <v>19</v>
      </c>
      <c r="N1017" s="215" t="s">
        <v>46</v>
      </c>
      <c r="O1017" s="87"/>
      <c r="P1017" s="216">
        <f>O1017*H1017</f>
        <v>0</v>
      </c>
      <c r="Q1017" s="216">
        <v>0</v>
      </c>
      <c r="R1017" s="216">
        <f>Q1017*H1017</f>
        <v>0</v>
      </c>
      <c r="S1017" s="216">
        <v>0</v>
      </c>
      <c r="T1017" s="217">
        <f>S1017*H1017</f>
        <v>0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18" t="s">
        <v>258</v>
      </c>
      <c r="AT1017" s="218" t="s">
        <v>151</v>
      </c>
      <c r="AU1017" s="218" t="s">
        <v>84</v>
      </c>
      <c r="AY1017" s="20" t="s">
        <v>149</v>
      </c>
      <c r="BE1017" s="219">
        <f>IF(N1017="základní",J1017,0)</f>
        <v>0</v>
      </c>
      <c r="BF1017" s="219">
        <f>IF(N1017="snížená",J1017,0)</f>
        <v>0</v>
      </c>
      <c r="BG1017" s="219">
        <f>IF(N1017="zákl. přenesená",J1017,0)</f>
        <v>0</v>
      </c>
      <c r="BH1017" s="219">
        <f>IF(N1017="sníž. přenesená",J1017,0)</f>
        <v>0</v>
      </c>
      <c r="BI1017" s="219">
        <f>IF(N1017="nulová",J1017,0)</f>
        <v>0</v>
      </c>
      <c r="BJ1017" s="20" t="s">
        <v>80</v>
      </c>
      <c r="BK1017" s="219">
        <f>ROUND(I1017*H1017,2)</f>
        <v>0</v>
      </c>
      <c r="BL1017" s="20" t="s">
        <v>258</v>
      </c>
      <c r="BM1017" s="218" t="s">
        <v>1586</v>
      </c>
    </row>
    <row r="1018" s="2" customFormat="1">
      <c r="A1018" s="41"/>
      <c r="B1018" s="42"/>
      <c r="C1018" s="43"/>
      <c r="D1018" s="220" t="s">
        <v>157</v>
      </c>
      <c r="E1018" s="43"/>
      <c r="F1018" s="221" t="s">
        <v>1587</v>
      </c>
      <c r="G1018" s="43"/>
      <c r="H1018" s="43"/>
      <c r="I1018" s="222"/>
      <c r="J1018" s="43"/>
      <c r="K1018" s="43"/>
      <c r="L1018" s="47"/>
      <c r="M1018" s="223"/>
      <c r="N1018" s="224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157</v>
      </c>
      <c r="AU1018" s="20" t="s">
        <v>84</v>
      </c>
    </row>
    <row r="1019" s="2" customFormat="1">
      <c r="A1019" s="41"/>
      <c r="B1019" s="42"/>
      <c r="C1019" s="43"/>
      <c r="D1019" s="225" t="s">
        <v>159</v>
      </c>
      <c r="E1019" s="43"/>
      <c r="F1019" s="226" t="s">
        <v>1588</v>
      </c>
      <c r="G1019" s="43"/>
      <c r="H1019" s="43"/>
      <c r="I1019" s="222"/>
      <c r="J1019" s="43"/>
      <c r="K1019" s="43"/>
      <c r="L1019" s="47"/>
      <c r="M1019" s="223"/>
      <c r="N1019" s="224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T1019" s="20" t="s">
        <v>159</v>
      </c>
      <c r="AU1019" s="20" t="s">
        <v>84</v>
      </c>
    </row>
    <row r="1020" s="2" customFormat="1" ht="21.75" customHeight="1">
      <c r="A1020" s="41"/>
      <c r="B1020" s="42"/>
      <c r="C1020" s="207" t="s">
        <v>1589</v>
      </c>
      <c r="D1020" s="207" t="s">
        <v>151</v>
      </c>
      <c r="E1020" s="208" t="s">
        <v>1590</v>
      </c>
      <c r="F1020" s="209" t="s">
        <v>1591</v>
      </c>
      <c r="G1020" s="210" t="s">
        <v>595</v>
      </c>
      <c r="H1020" s="211">
        <v>25</v>
      </c>
      <c r="I1020" s="212"/>
      <c r="J1020" s="213">
        <f>ROUND(I1020*H1020,2)</f>
        <v>0</v>
      </c>
      <c r="K1020" s="209" t="s">
        <v>155</v>
      </c>
      <c r="L1020" s="47"/>
      <c r="M1020" s="214" t="s">
        <v>19</v>
      </c>
      <c r="N1020" s="215" t="s">
        <v>46</v>
      </c>
      <c r="O1020" s="87"/>
      <c r="P1020" s="216">
        <f>O1020*H1020</f>
        <v>0</v>
      </c>
      <c r="Q1020" s="216">
        <v>1.0000000000000001E-05</v>
      </c>
      <c r="R1020" s="216">
        <f>Q1020*H1020</f>
        <v>0.00025000000000000001</v>
      </c>
      <c r="S1020" s="216">
        <v>0</v>
      </c>
      <c r="T1020" s="217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18" t="s">
        <v>258</v>
      </c>
      <c r="AT1020" s="218" t="s">
        <v>151</v>
      </c>
      <c r="AU1020" s="218" t="s">
        <v>84</v>
      </c>
      <c r="AY1020" s="20" t="s">
        <v>149</v>
      </c>
      <c r="BE1020" s="219">
        <f>IF(N1020="základní",J1020,0)</f>
        <v>0</v>
      </c>
      <c r="BF1020" s="219">
        <f>IF(N1020="snížená",J1020,0)</f>
        <v>0</v>
      </c>
      <c r="BG1020" s="219">
        <f>IF(N1020="zákl. přenesená",J1020,0)</f>
        <v>0</v>
      </c>
      <c r="BH1020" s="219">
        <f>IF(N1020="sníž. přenesená",J1020,0)</f>
        <v>0</v>
      </c>
      <c r="BI1020" s="219">
        <f>IF(N1020="nulová",J1020,0)</f>
        <v>0</v>
      </c>
      <c r="BJ1020" s="20" t="s">
        <v>80</v>
      </c>
      <c r="BK1020" s="219">
        <f>ROUND(I1020*H1020,2)</f>
        <v>0</v>
      </c>
      <c r="BL1020" s="20" t="s">
        <v>258</v>
      </c>
      <c r="BM1020" s="218" t="s">
        <v>1592</v>
      </c>
    </row>
    <row r="1021" s="2" customFormat="1">
      <c r="A1021" s="41"/>
      <c r="B1021" s="42"/>
      <c r="C1021" s="43"/>
      <c r="D1021" s="220" t="s">
        <v>157</v>
      </c>
      <c r="E1021" s="43"/>
      <c r="F1021" s="221" t="s">
        <v>1593</v>
      </c>
      <c r="G1021" s="43"/>
      <c r="H1021" s="43"/>
      <c r="I1021" s="222"/>
      <c r="J1021" s="43"/>
      <c r="K1021" s="43"/>
      <c r="L1021" s="47"/>
      <c r="M1021" s="223"/>
      <c r="N1021" s="224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T1021" s="20" t="s">
        <v>157</v>
      </c>
      <c r="AU1021" s="20" t="s">
        <v>84</v>
      </c>
    </row>
    <row r="1022" s="2" customFormat="1">
      <c r="A1022" s="41"/>
      <c r="B1022" s="42"/>
      <c r="C1022" s="43"/>
      <c r="D1022" s="225" t="s">
        <v>159</v>
      </c>
      <c r="E1022" s="43"/>
      <c r="F1022" s="226" t="s">
        <v>1594</v>
      </c>
      <c r="G1022" s="43"/>
      <c r="H1022" s="43"/>
      <c r="I1022" s="222"/>
      <c r="J1022" s="43"/>
      <c r="K1022" s="43"/>
      <c r="L1022" s="47"/>
      <c r="M1022" s="223"/>
      <c r="N1022" s="224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159</v>
      </c>
      <c r="AU1022" s="20" t="s">
        <v>84</v>
      </c>
    </row>
    <row r="1023" s="2" customFormat="1" ht="24.15" customHeight="1">
      <c r="A1023" s="41"/>
      <c r="B1023" s="42"/>
      <c r="C1023" s="207" t="s">
        <v>1595</v>
      </c>
      <c r="D1023" s="207" t="s">
        <v>151</v>
      </c>
      <c r="E1023" s="208" t="s">
        <v>1596</v>
      </c>
      <c r="F1023" s="209" t="s">
        <v>1597</v>
      </c>
      <c r="G1023" s="210" t="s">
        <v>595</v>
      </c>
      <c r="H1023" s="211">
        <v>25</v>
      </c>
      <c r="I1023" s="212"/>
      <c r="J1023" s="213">
        <f>ROUND(I1023*H1023,2)</f>
        <v>0</v>
      </c>
      <c r="K1023" s="209" t="s">
        <v>155</v>
      </c>
      <c r="L1023" s="47"/>
      <c r="M1023" s="214" t="s">
        <v>19</v>
      </c>
      <c r="N1023" s="215" t="s">
        <v>46</v>
      </c>
      <c r="O1023" s="87"/>
      <c r="P1023" s="216">
        <f>O1023*H1023</f>
        <v>0</v>
      </c>
      <c r="Q1023" s="216">
        <v>2.0000000000000002E-05</v>
      </c>
      <c r="R1023" s="216">
        <f>Q1023*H1023</f>
        <v>0.00050000000000000001</v>
      </c>
      <c r="S1023" s="216">
        <v>0</v>
      </c>
      <c r="T1023" s="217">
        <f>S1023*H1023</f>
        <v>0</v>
      </c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R1023" s="218" t="s">
        <v>258</v>
      </c>
      <c r="AT1023" s="218" t="s">
        <v>151</v>
      </c>
      <c r="AU1023" s="218" t="s">
        <v>84</v>
      </c>
      <c r="AY1023" s="20" t="s">
        <v>149</v>
      </c>
      <c r="BE1023" s="219">
        <f>IF(N1023="základní",J1023,0)</f>
        <v>0</v>
      </c>
      <c r="BF1023" s="219">
        <f>IF(N1023="snížená",J1023,0)</f>
        <v>0</v>
      </c>
      <c r="BG1023" s="219">
        <f>IF(N1023="zákl. přenesená",J1023,0)</f>
        <v>0</v>
      </c>
      <c r="BH1023" s="219">
        <f>IF(N1023="sníž. přenesená",J1023,0)</f>
        <v>0</v>
      </c>
      <c r="BI1023" s="219">
        <f>IF(N1023="nulová",J1023,0)</f>
        <v>0</v>
      </c>
      <c r="BJ1023" s="20" t="s">
        <v>80</v>
      </c>
      <c r="BK1023" s="219">
        <f>ROUND(I1023*H1023,2)</f>
        <v>0</v>
      </c>
      <c r="BL1023" s="20" t="s">
        <v>258</v>
      </c>
      <c r="BM1023" s="218" t="s">
        <v>1598</v>
      </c>
    </row>
    <row r="1024" s="2" customFormat="1">
      <c r="A1024" s="41"/>
      <c r="B1024" s="42"/>
      <c r="C1024" s="43"/>
      <c r="D1024" s="220" t="s">
        <v>157</v>
      </c>
      <c r="E1024" s="43"/>
      <c r="F1024" s="221" t="s">
        <v>1599</v>
      </c>
      <c r="G1024" s="43"/>
      <c r="H1024" s="43"/>
      <c r="I1024" s="222"/>
      <c r="J1024" s="43"/>
      <c r="K1024" s="43"/>
      <c r="L1024" s="47"/>
      <c r="M1024" s="223"/>
      <c r="N1024" s="224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T1024" s="20" t="s">
        <v>157</v>
      </c>
      <c r="AU1024" s="20" t="s">
        <v>84</v>
      </c>
    </row>
    <row r="1025" s="2" customFormat="1">
      <c r="A1025" s="41"/>
      <c r="B1025" s="42"/>
      <c r="C1025" s="43"/>
      <c r="D1025" s="225" t="s">
        <v>159</v>
      </c>
      <c r="E1025" s="43"/>
      <c r="F1025" s="226" t="s">
        <v>1600</v>
      </c>
      <c r="G1025" s="43"/>
      <c r="H1025" s="43"/>
      <c r="I1025" s="222"/>
      <c r="J1025" s="43"/>
      <c r="K1025" s="43"/>
      <c r="L1025" s="47"/>
      <c r="M1025" s="223"/>
      <c r="N1025" s="224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T1025" s="20" t="s">
        <v>159</v>
      </c>
      <c r="AU1025" s="20" t="s">
        <v>84</v>
      </c>
    </row>
    <row r="1026" s="2" customFormat="1" ht="24.15" customHeight="1">
      <c r="A1026" s="41"/>
      <c r="B1026" s="42"/>
      <c r="C1026" s="207" t="s">
        <v>1601</v>
      </c>
      <c r="D1026" s="207" t="s">
        <v>151</v>
      </c>
      <c r="E1026" s="208" t="s">
        <v>1602</v>
      </c>
      <c r="F1026" s="209" t="s">
        <v>1603</v>
      </c>
      <c r="G1026" s="210" t="s">
        <v>347</v>
      </c>
      <c r="H1026" s="211">
        <v>0.035000000000000003</v>
      </c>
      <c r="I1026" s="212"/>
      <c r="J1026" s="213">
        <f>ROUND(I1026*H1026,2)</f>
        <v>0</v>
      </c>
      <c r="K1026" s="209" t="s">
        <v>155</v>
      </c>
      <c r="L1026" s="47"/>
      <c r="M1026" s="214" t="s">
        <v>19</v>
      </c>
      <c r="N1026" s="215" t="s">
        <v>46</v>
      </c>
      <c r="O1026" s="87"/>
      <c r="P1026" s="216">
        <f>O1026*H1026</f>
        <v>0</v>
      </c>
      <c r="Q1026" s="216">
        <v>0</v>
      </c>
      <c r="R1026" s="216">
        <f>Q1026*H1026</f>
        <v>0</v>
      </c>
      <c r="S1026" s="216">
        <v>0</v>
      </c>
      <c r="T1026" s="217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18" t="s">
        <v>258</v>
      </c>
      <c r="AT1026" s="218" t="s">
        <v>151</v>
      </c>
      <c r="AU1026" s="218" t="s">
        <v>84</v>
      </c>
      <c r="AY1026" s="20" t="s">
        <v>149</v>
      </c>
      <c r="BE1026" s="219">
        <f>IF(N1026="základní",J1026,0)</f>
        <v>0</v>
      </c>
      <c r="BF1026" s="219">
        <f>IF(N1026="snížená",J1026,0)</f>
        <v>0</v>
      </c>
      <c r="BG1026" s="219">
        <f>IF(N1026="zákl. přenesená",J1026,0)</f>
        <v>0</v>
      </c>
      <c r="BH1026" s="219">
        <f>IF(N1026="sníž. přenesená",J1026,0)</f>
        <v>0</v>
      </c>
      <c r="BI1026" s="219">
        <f>IF(N1026="nulová",J1026,0)</f>
        <v>0</v>
      </c>
      <c r="BJ1026" s="20" t="s">
        <v>80</v>
      </c>
      <c r="BK1026" s="219">
        <f>ROUND(I1026*H1026,2)</f>
        <v>0</v>
      </c>
      <c r="BL1026" s="20" t="s">
        <v>258</v>
      </c>
      <c r="BM1026" s="218" t="s">
        <v>1604</v>
      </c>
    </row>
    <row r="1027" s="2" customFormat="1">
      <c r="A1027" s="41"/>
      <c r="B1027" s="42"/>
      <c r="C1027" s="43"/>
      <c r="D1027" s="220" t="s">
        <v>157</v>
      </c>
      <c r="E1027" s="43"/>
      <c r="F1027" s="221" t="s">
        <v>1605</v>
      </c>
      <c r="G1027" s="43"/>
      <c r="H1027" s="43"/>
      <c r="I1027" s="222"/>
      <c r="J1027" s="43"/>
      <c r="K1027" s="43"/>
      <c r="L1027" s="47"/>
      <c r="M1027" s="223"/>
      <c r="N1027" s="224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157</v>
      </c>
      <c r="AU1027" s="20" t="s">
        <v>84</v>
      </c>
    </row>
    <row r="1028" s="2" customFormat="1">
      <c r="A1028" s="41"/>
      <c r="B1028" s="42"/>
      <c r="C1028" s="43"/>
      <c r="D1028" s="225" t="s">
        <v>159</v>
      </c>
      <c r="E1028" s="43"/>
      <c r="F1028" s="226" t="s">
        <v>1606</v>
      </c>
      <c r="G1028" s="43"/>
      <c r="H1028" s="43"/>
      <c r="I1028" s="222"/>
      <c r="J1028" s="43"/>
      <c r="K1028" s="43"/>
      <c r="L1028" s="47"/>
      <c r="M1028" s="223"/>
      <c r="N1028" s="224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159</v>
      </c>
      <c r="AU1028" s="20" t="s">
        <v>84</v>
      </c>
    </row>
    <row r="1029" s="12" customFormat="1" ht="22.8" customHeight="1">
      <c r="A1029" s="12"/>
      <c r="B1029" s="191"/>
      <c r="C1029" s="192"/>
      <c r="D1029" s="193" t="s">
        <v>74</v>
      </c>
      <c r="E1029" s="205" t="s">
        <v>1607</v>
      </c>
      <c r="F1029" s="205" t="s">
        <v>1608</v>
      </c>
      <c r="G1029" s="192"/>
      <c r="H1029" s="192"/>
      <c r="I1029" s="195"/>
      <c r="J1029" s="206">
        <f>BK1029</f>
        <v>0</v>
      </c>
      <c r="K1029" s="192"/>
      <c r="L1029" s="197"/>
      <c r="M1029" s="198"/>
      <c r="N1029" s="199"/>
      <c r="O1029" s="199"/>
      <c r="P1029" s="200">
        <f>SUM(P1030:P1084)</f>
        <v>0</v>
      </c>
      <c r="Q1029" s="199"/>
      <c r="R1029" s="200">
        <f>SUM(R1030:R1084)</f>
        <v>0.11640999999999999</v>
      </c>
      <c r="S1029" s="199"/>
      <c r="T1029" s="201">
        <f>SUM(T1030:T1084)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02" t="s">
        <v>84</v>
      </c>
      <c r="AT1029" s="203" t="s">
        <v>74</v>
      </c>
      <c r="AU1029" s="203" t="s">
        <v>80</v>
      </c>
      <c r="AY1029" s="202" t="s">
        <v>149</v>
      </c>
      <c r="BK1029" s="204">
        <f>SUM(BK1030:BK1084)</f>
        <v>0</v>
      </c>
    </row>
    <row r="1030" s="2" customFormat="1" ht="16.5" customHeight="1">
      <c r="A1030" s="41"/>
      <c r="B1030" s="42"/>
      <c r="C1030" s="207" t="s">
        <v>1609</v>
      </c>
      <c r="D1030" s="207" t="s">
        <v>151</v>
      </c>
      <c r="E1030" s="208" t="s">
        <v>1610</v>
      </c>
      <c r="F1030" s="209" t="s">
        <v>1611</v>
      </c>
      <c r="G1030" s="210" t="s">
        <v>1612</v>
      </c>
      <c r="H1030" s="211">
        <v>2</v>
      </c>
      <c r="I1030" s="212"/>
      <c r="J1030" s="213">
        <f>ROUND(I1030*H1030,2)</f>
        <v>0</v>
      </c>
      <c r="K1030" s="209" t="s">
        <v>155</v>
      </c>
      <c r="L1030" s="47"/>
      <c r="M1030" s="214" t="s">
        <v>19</v>
      </c>
      <c r="N1030" s="215" t="s">
        <v>46</v>
      </c>
      <c r="O1030" s="87"/>
      <c r="P1030" s="216">
        <f>O1030*H1030</f>
        <v>0</v>
      </c>
      <c r="Q1030" s="216">
        <v>0.031919999999999997</v>
      </c>
      <c r="R1030" s="216">
        <f>Q1030*H1030</f>
        <v>0.063839999999999994</v>
      </c>
      <c r="S1030" s="216">
        <v>0</v>
      </c>
      <c r="T1030" s="217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18" t="s">
        <v>258</v>
      </c>
      <c r="AT1030" s="218" t="s">
        <v>151</v>
      </c>
      <c r="AU1030" s="218" t="s">
        <v>84</v>
      </c>
      <c r="AY1030" s="20" t="s">
        <v>149</v>
      </c>
      <c r="BE1030" s="219">
        <f>IF(N1030="základní",J1030,0)</f>
        <v>0</v>
      </c>
      <c r="BF1030" s="219">
        <f>IF(N1030="snížená",J1030,0)</f>
        <v>0</v>
      </c>
      <c r="BG1030" s="219">
        <f>IF(N1030="zákl. přenesená",J1030,0)</f>
        <v>0</v>
      </c>
      <c r="BH1030" s="219">
        <f>IF(N1030="sníž. přenesená",J1030,0)</f>
        <v>0</v>
      </c>
      <c r="BI1030" s="219">
        <f>IF(N1030="nulová",J1030,0)</f>
        <v>0</v>
      </c>
      <c r="BJ1030" s="20" t="s">
        <v>80</v>
      </c>
      <c r="BK1030" s="219">
        <f>ROUND(I1030*H1030,2)</f>
        <v>0</v>
      </c>
      <c r="BL1030" s="20" t="s">
        <v>258</v>
      </c>
      <c r="BM1030" s="218" t="s">
        <v>1613</v>
      </c>
    </row>
    <row r="1031" s="2" customFormat="1">
      <c r="A1031" s="41"/>
      <c r="B1031" s="42"/>
      <c r="C1031" s="43"/>
      <c r="D1031" s="220" t="s">
        <v>157</v>
      </c>
      <c r="E1031" s="43"/>
      <c r="F1031" s="221" t="s">
        <v>1614</v>
      </c>
      <c r="G1031" s="43"/>
      <c r="H1031" s="43"/>
      <c r="I1031" s="222"/>
      <c r="J1031" s="43"/>
      <c r="K1031" s="43"/>
      <c r="L1031" s="47"/>
      <c r="M1031" s="223"/>
      <c r="N1031" s="224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20" t="s">
        <v>157</v>
      </c>
      <c r="AU1031" s="20" t="s">
        <v>84</v>
      </c>
    </row>
    <row r="1032" s="2" customFormat="1">
      <c r="A1032" s="41"/>
      <c r="B1032" s="42"/>
      <c r="C1032" s="43"/>
      <c r="D1032" s="225" t="s">
        <v>159</v>
      </c>
      <c r="E1032" s="43"/>
      <c r="F1032" s="226" t="s">
        <v>1615</v>
      </c>
      <c r="G1032" s="43"/>
      <c r="H1032" s="43"/>
      <c r="I1032" s="222"/>
      <c r="J1032" s="43"/>
      <c r="K1032" s="43"/>
      <c r="L1032" s="47"/>
      <c r="M1032" s="223"/>
      <c r="N1032" s="224"/>
      <c r="O1032" s="87"/>
      <c r="P1032" s="87"/>
      <c r="Q1032" s="87"/>
      <c r="R1032" s="87"/>
      <c r="S1032" s="87"/>
      <c r="T1032" s="88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T1032" s="20" t="s">
        <v>159</v>
      </c>
      <c r="AU1032" s="20" t="s">
        <v>84</v>
      </c>
    </row>
    <row r="1033" s="2" customFormat="1" ht="24.15" customHeight="1">
      <c r="A1033" s="41"/>
      <c r="B1033" s="42"/>
      <c r="C1033" s="207" t="s">
        <v>1616</v>
      </c>
      <c r="D1033" s="207" t="s">
        <v>151</v>
      </c>
      <c r="E1033" s="208" t="s">
        <v>1617</v>
      </c>
      <c r="F1033" s="209" t="s">
        <v>1618</v>
      </c>
      <c r="G1033" s="210" t="s">
        <v>1612</v>
      </c>
      <c r="H1033" s="211">
        <v>2</v>
      </c>
      <c r="I1033" s="212"/>
      <c r="J1033" s="213">
        <f>ROUND(I1033*H1033,2)</f>
        <v>0</v>
      </c>
      <c r="K1033" s="209" t="s">
        <v>155</v>
      </c>
      <c r="L1033" s="47"/>
      <c r="M1033" s="214" t="s">
        <v>19</v>
      </c>
      <c r="N1033" s="215" t="s">
        <v>46</v>
      </c>
      <c r="O1033" s="87"/>
      <c r="P1033" s="216">
        <f>O1033*H1033</f>
        <v>0</v>
      </c>
      <c r="Q1033" s="216">
        <v>0.020729999999999998</v>
      </c>
      <c r="R1033" s="216">
        <f>Q1033*H1033</f>
        <v>0.041459999999999997</v>
      </c>
      <c r="S1033" s="216">
        <v>0</v>
      </c>
      <c r="T1033" s="217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18" t="s">
        <v>258</v>
      </c>
      <c r="AT1033" s="218" t="s">
        <v>151</v>
      </c>
      <c r="AU1033" s="218" t="s">
        <v>84</v>
      </c>
      <c r="AY1033" s="20" t="s">
        <v>149</v>
      </c>
      <c r="BE1033" s="219">
        <f>IF(N1033="základní",J1033,0)</f>
        <v>0</v>
      </c>
      <c r="BF1033" s="219">
        <f>IF(N1033="snížená",J1033,0)</f>
        <v>0</v>
      </c>
      <c r="BG1033" s="219">
        <f>IF(N1033="zákl. přenesená",J1033,0)</f>
        <v>0</v>
      </c>
      <c r="BH1033" s="219">
        <f>IF(N1033="sníž. přenesená",J1033,0)</f>
        <v>0</v>
      </c>
      <c r="BI1033" s="219">
        <f>IF(N1033="nulová",J1033,0)</f>
        <v>0</v>
      </c>
      <c r="BJ1033" s="20" t="s">
        <v>80</v>
      </c>
      <c r="BK1033" s="219">
        <f>ROUND(I1033*H1033,2)</f>
        <v>0</v>
      </c>
      <c r="BL1033" s="20" t="s">
        <v>258</v>
      </c>
      <c r="BM1033" s="218" t="s">
        <v>1619</v>
      </c>
    </row>
    <row r="1034" s="2" customFormat="1">
      <c r="A1034" s="41"/>
      <c r="B1034" s="42"/>
      <c r="C1034" s="43"/>
      <c r="D1034" s="220" t="s">
        <v>157</v>
      </c>
      <c r="E1034" s="43"/>
      <c r="F1034" s="221" t="s">
        <v>1620</v>
      </c>
      <c r="G1034" s="43"/>
      <c r="H1034" s="43"/>
      <c r="I1034" s="222"/>
      <c r="J1034" s="43"/>
      <c r="K1034" s="43"/>
      <c r="L1034" s="47"/>
      <c r="M1034" s="223"/>
      <c r="N1034" s="224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20" t="s">
        <v>157</v>
      </c>
      <c r="AU1034" s="20" t="s">
        <v>84</v>
      </c>
    </row>
    <row r="1035" s="2" customFormat="1">
      <c r="A1035" s="41"/>
      <c r="B1035" s="42"/>
      <c r="C1035" s="43"/>
      <c r="D1035" s="225" t="s">
        <v>159</v>
      </c>
      <c r="E1035" s="43"/>
      <c r="F1035" s="226" t="s">
        <v>1621</v>
      </c>
      <c r="G1035" s="43"/>
      <c r="H1035" s="43"/>
      <c r="I1035" s="222"/>
      <c r="J1035" s="43"/>
      <c r="K1035" s="43"/>
      <c r="L1035" s="47"/>
      <c r="M1035" s="223"/>
      <c r="N1035" s="224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159</v>
      </c>
      <c r="AU1035" s="20" t="s">
        <v>84</v>
      </c>
    </row>
    <row r="1036" s="2" customFormat="1" ht="16.5" customHeight="1">
      <c r="A1036" s="41"/>
      <c r="B1036" s="42"/>
      <c r="C1036" s="207" t="s">
        <v>1622</v>
      </c>
      <c r="D1036" s="207" t="s">
        <v>151</v>
      </c>
      <c r="E1036" s="208" t="s">
        <v>1623</v>
      </c>
      <c r="F1036" s="209" t="s">
        <v>1624</v>
      </c>
      <c r="G1036" s="210" t="s">
        <v>154</v>
      </c>
      <c r="H1036" s="211">
        <v>2</v>
      </c>
      <c r="I1036" s="212"/>
      <c r="J1036" s="213">
        <f>ROUND(I1036*H1036,2)</f>
        <v>0</v>
      </c>
      <c r="K1036" s="209" t="s">
        <v>155</v>
      </c>
      <c r="L1036" s="47"/>
      <c r="M1036" s="214" t="s">
        <v>19</v>
      </c>
      <c r="N1036" s="215" t="s">
        <v>46</v>
      </c>
      <c r="O1036" s="87"/>
      <c r="P1036" s="216">
        <f>O1036*H1036</f>
        <v>0</v>
      </c>
      <c r="Q1036" s="216">
        <v>0</v>
      </c>
      <c r="R1036" s="216">
        <f>Q1036*H1036</f>
        <v>0</v>
      </c>
      <c r="S1036" s="216">
        <v>0</v>
      </c>
      <c r="T1036" s="217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18" t="s">
        <v>258</v>
      </c>
      <c r="AT1036" s="218" t="s">
        <v>151</v>
      </c>
      <c r="AU1036" s="218" t="s">
        <v>84</v>
      </c>
      <c r="AY1036" s="20" t="s">
        <v>149</v>
      </c>
      <c r="BE1036" s="219">
        <f>IF(N1036="základní",J1036,0)</f>
        <v>0</v>
      </c>
      <c r="BF1036" s="219">
        <f>IF(N1036="snížená",J1036,0)</f>
        <v>0</v>
      </c>
      <c r="BG1036" s="219">
        <f>IF(N1036="zákl. přenesená",J1036,0)</f>
        <v>0</v>
      </c>
      <c r="BH1036" s="219">
        <f>IF(N1036="sníž. přenesená",J1036,0)</f>
        <v>0</v>
      </c>
      <c r="BI1036" s="219">
        <f>IF(N1036="nulová",J1036,0)</f>
        <v>0</v>
      </c>
      <c r="BJ1036" s="20" t="s">
        <v>80</v>
      </c>
      <c r="BK1036" s="219">
        <f>ROUND(I1036*H1036,2)</f>
        <v>0</v>
      </c>
      <c r="BL1036" s="20" t="s">
        <v>258</v>
      </c>
      <c r="BM1036" s="218" t="s">
        <v>1625</v>
      </c>
    </row>
    <row r="1037" s="2" customFormat="1">
      <c r="A1037" s="41"/>
      <c r="B1037" s="42"/>
      <c r="C1037" s="43"/>
      <c r="D1037" s="220" t="s">
        <v>157</v>
      </c>
      <c r="E1037" s="43"/>
      <c r="F1037" s="221" t="s">
        <v>1626</v>
      </c>
      <c r="G1037" s="43"/>
      <c r="H1037" s="43"/>
      <c r="I1037" s="222"/>
      <c r="J1037" s="43"/>
      <c r="K1037" s="43"/>
      <c r="L1037" s="47"/>
      <c r="M1037" s="223"/>
      <c r="N1037" s="224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157</v>
      </c>
      <c r="AU1037" s="20" t="s">
        <v>84</v>
      </c>
    </row>
    <row r="1038" s="2" customFormat="1">
      <c r="A1038" s="41"/>
      <c r="B1038" s="42"/>
      <c r="C1038" s="43"/>
      <c r="D1038" s="225" t="s">
        <v>159</v>
      </c>
      <c r="E1038" s="43"/>
      <c r="F1038" s="226" t="s">
        <v>1627</v>
      </c>
      <c r="G1038" s="43"/>
      <c r="H1038" s="43"/>
      <c r="I1038" s="222"/>
      <c r="J1038" s="43"/>
      <c r="K1038" s="43"/>
      <c r="L1038" s="47"/>
      <c r="M1038" s="223"/>
      <c r="N1038" s="224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T1038" s="20" t="s">
        <v>159</v>
      </c>
      <c r="AU1038" s="20" t="s">
        <v>84</v>
      </c>
    </row>
    <row r="1039" s="2" customFormat="1" ht="16.5" customHeight="1">
      <c r="A1039" s="41"/>
      <c r="B1039" s="42"/>
      <c r="C1039" s="270" t="s">
        <v>1628</v>
      </c>
      <c r="D1039" s="270" t="s">
        <v>395</v>
      </c>
      <c r="E1039" s="271" t="s">
        <v>1629</v>
      </c>
      <c r="F1039" s="272" t="s">
        <v>1630</v>
      </c>
      <c r="G1039" s="273" t="s">
        <v>154</v>
      </c>
      <c r="H1039" s="274">
        <v>2</v>
      </c>
      <c r="I1039" s="275"/>
      <c r="J1039" s="276">
        <f>ROUND(I1039*H1039,2)</f>
        <v>0</v>
      </c>
      <c r="K1039" s="272" t="s">
        <v>155</v>
      </c>
      <c r="L1039" s="277"/>
      <c r="M1039" s="278" t="s">
        <v>19</v>
      </c>
      <c r="N1039" s="279" t="s">
        <v>46</v>
      </c>
      <c r="O1039" s="87"/>
      <c r="P1039" s="216">
        <f>O1039*H1039</f>
        <v>0</v>
      </c>
      <c r="Q1039" s="216">
        <v>0.00050000000000000001</v>
      </c>
      <c r="R1039" s="216">
        <f>Q1039*H1039</f>
        <v>0.001</v>
      </c>
      <c r="S1039" s="216">
        <v>0</v>
      </c>
      <c r="T1039" s="217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18" t="s">
        <v>374</v>
      </c>
      <c r="AT1039" s="218" t="s">
        <v>395</v>
      </c>
      <c r="AU1039" s="218" t="s">
        <v>84</v>
      </c>
      <c r="AY1039" s="20" t="s">
        <v>149</v>
      </c>
      <c r="BE1039" s="219">
        <f>IF(N1039="základní",J1039,0)</f>
        <v>0</v>
      </c>
      <c r="BF1039" s="219">
        <f>IF(N1039="snížená",J1039,0)</f>
        <v>0</v>
      </c>
      <c r="BG1039" s="219">
        <f>IF(N1039="zákl. přenesená",J1039,0)</f>
        <v>0</v>
      </c>
      <c r="BH1039" s="219">
        <f>IF(N1039="sníž. přenesená",J1039,0)</f>
        <v>0</v>
      </c>
      <c r="BI1039" s="219">
        <f>IF(N1039="nulová",J1039,0)</f>
        <v>0</v>
      </c>
      <c r="BJ1039" s="20" t="s">
        <v>80</v>
      </c>
      <c r="BK1039" s="219">
        <f>ROUND(I1039*H1039,2)</f>
        <v>0</v>
      </c>
      <c r="BL1039" s="20" t="s">
        <v>258</v>
      </c>
      <c r="BM1039" s="218" t="s">
        <v>1631</v>
      </c>
    </row>
    <row r="1040" s="2" customFormat="1">
      <c r="A1040" s="41"/>
      <c r="B1040" s="42"/>
      <c r="C1040" s="43"/>
      <c r="D1040" s="220" t="s">
        <v>157</v>
      </c>
      <c r="E1040" s="43"/>
      <c r="F1040" s="221" t="s">
        <v>1630</v>
      </c>
      <c r="G1040" s="43"/>
      <c r="H1040" s="43"/>
      <c r="I1040" s="222"/>
      <c r="J1040" s="43"/>
      <c r="K1040" s="43"/>
      <c r="L1040" s="47"/>
      <c r="M1040" s="223"/>
      <c r="N1040" s="224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157</v>
      </c>
      <c r="AU1040" s="20" t="s">
        <v>84</v>
      </c>
    </row>
    <row r="1041" s="2" customFormat="1" ht="16.5" customHeight="1">
      <c r="A1041" s="41"/>
      <c r="B1041" s="42"/>
      <c r="C1041" s="207" t="s">
        <v>1632</v>
      </c>
      <c r="D1041" s="207" t="s">
        <v>151</v>
      </c>
      <c r="E1041" s="208" t="s">
        <v>1633</v>
      </c>
      <c r="F1041" s="209" t="s">
        <v>1634</v>
      </c>
      <c r="G1041" s="210" t="s">
        <v>154</v>
      </c>
      <c r="H1041" s="211">
        <v>2</v>
      </c>
      <c r="I1041" s="212"/>
      <c r="J1041" s="213">
        <f>ROUND(I1041*H1041,2)</f>
        <v>0</v>
      </c>
      <c r="K1041" s="209" t="s">
        <v>155</v>
      </c>
      <c r="L1041" s="47"/>
      <c r="M1041" s="214" t="s">
        <v>19</v>
      </c>
      <c r="N1041" s="215" t="s">
        <v>46</v>
      </c>
      <c r="O1041" s="87"/>
      <c r="P1041" s="216">
        <f>O1041*H1041</f>
        <v>0</v>
      </c>
      <c r="Q1041" s="216">
        <v>0</v>
      </c>
      <c r="R1041" s="216">
        <f>Q1041*H1041</f>
        <v>0</v>
      </c>
      <c r="S1041" s="216">
        <v>0</v>
      </c>
      <c r="T1041" s="217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18" t="s">
        <v>258</v>
      </c>
      <c r="AT1041" s="218" t="s">
        <v>151</v>
      </c>
      <c r="AU1041" s="218" t="s">
        <v>84</v>
      </c>
      <c r="AY1041" s="20" t="s">
        <v>149</v>
      </c>
      <c r="BE1041" s="219">
        <f>IF(N1041="základní",J1041,0)</f>
        <v>0</v>
      </c>
      <c r="BF1041" s="219">
        <f>IF(N1041="snížená",J1041,0)</f>
        <v>0</v>
      </c>
      <c r="BG1041" s="219">
        <f>IF(N1041="zákl. přenesená",J1041,0)</f>
        <v>0</v>
      </c>
      <c r="BH1041" s="219">
        <f>IF(N1041="sníž. přenesená",J1041,0)</f>
        <v>0</v>
      </c>
      <c r="BI1041" s="219">
        <f>IF(N1041="nulová",J1041,0)</f>
        <v>0</v>
      </c>
      <c r="BJ1041" s="20" t="s">
        <v>80</v>
      </c>
      <c r="BK1041" s="219">
        <f>ROUND(I1041*H1041,2)</f>
        <v>0</v>
      </c>
      <c r="BL1041" s="20" t="s">
        <v>258</v>
      </c>
      <c r="BM1041" s="218" t="s">
        <v>1635</v>
      </c>
    </row>
    <row r="1042" s="2" customFormat="1">
      <c r="A1042" s="41"/>
      <c r="B1042" s="42"/>
      <c r="C1042" s="43"/>
      <c r="D1042" s="220" t="s">
        <v>157</v>
      </c>
      <c r="E1042" s="43"/>
      <c r="F1042" s="221" t="s">
        <v>1636</v>
      </c>
      <c r="G1042" s="43"/>
      <c r="H1042" s="43"/>
      <c r="I1042" s="222"/>
      <c r="J1042" s="43"/>
      <c r="K1042" s="43"/>
      <c r="L1042" s="47"/>
      <c r="M1042" s="223"/>
      <c r="N1042" s="224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20" t="s">
        <v>157</v>
      </c>
      <c r="AU1042" s="20" t="s">
        <v>84</v>
      </c>
    </row>
    <row r="1043" s="2" customFormat="1">
      <c r="A1043" s="41"/>
      <c r="B1043" s="42"/>
      <c r="C1043" s="43"/>
      <c r="D1043" s="225" t="s">
        <v>159</v>
      </c>
      <c r="E1043" s="43"/>
      <c r="F1043" s="226" t="s">
        <v>1637</v>
      </c>
      <c r="G1043" s="43"/>
      <c r="H1043" s="43"/>
      <c r="I1043" s="222"/>
      <c r="J1043" s="43"/>
      <c r="K1043" s="43"/>
      <c r="L1043" s="47"/>
      <c r="M1043" s="223"/>
      <c r="N1043" s="224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20" t="s">
        <v>159</v>
      </c>
      <c r="AU1043" s="20" t="s">
        <v>84</v>
      </c>
    </row>
    <row r="1044" s="2" customFormat="1" ht="16.5" customHeight="1">
      <c r="A1044" s="41"/>
      <c r="B1044" s="42"/>
      <c r="C1044" s="270" t="s">
        <v>1638</v>
      </c>
      <c r="D1044" s="270" t="s">
        <v>395</v>
      </c>
      <c r="E1044" s="271" t="s">
        <v>1639</v>
      </c>
      <c r="F1044" s="272" t="s">
        <v>1640</v>
      </c>
      <c r="G1044" s="273" t="s">
        <v>154</v>
      </c>
      <c r="H1044" s="274">
        <v>2</v>
      </c>
      <c r="I1044" s="275"/>
      <c r="J1044" s="276">
        <f>ROUND(I1044*H1044,2)</f>
        <v>0</v>
      </c>
      <c r="K1044" s="272" t="s">
        <v>155</v>
      </c>
      <c r="L1044" s="277"/>
      <c r="M1044" s="278" t="s">
        <v>19</v>
      </c>
      <c r="N1044" s="279" t="s">
        <v>46</v>
      </c>
      <c r="O1044" s="87"/>
      <c r="P1044" s="216">
        <f>O1044*H1044</f>
        <v>0</v>
      </c>
      <c r="Q1044" s="216">
        <v>0.00050000000000000001</v>
      </c>
      <c r="R1044" s="216">
        <f>Q1044*H1044</f>
        <v>0.001</v>
      </c>
      <c r="S1044" s="216">
        <v>0</v>
      </c>
      <c r="T1044" s="217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18" t="s">
        <v>374</v>
      </c>
      <c r="AT1044" s="218" t="s">
        <v>395</v>
      </c>
      <c r="AU1044" s="218" t="s">
        <v>84</v>
      </c>
      <c r="AY1044" s="20" t="s">
        <v>149</v>
      </c>
      <c r="BE1044" s="219">
        <f>IF(N1044="základní",J1044,0)</f>
        <v>0</v>
      </c>
      <c r="BF1044" s="219">
        <f>IF(N1044="snížená",J1044,0)</f>
        <v>0</v>
      </c>
      <c r="BG1044" s="219">
        <f>IF(N1044="zákl. přenesená",J1044,0)</f>
        <v>0</v>
      </c>
      <c r="BH1044" s="219">
        <f>IF(N1044="sníž. přenesená",J1044,0)</f>
        <v>0</v>
      </c>
      <c r="BI1044" s="219">
        <f>IF(N1044="nulová",J1044,0)</f>
        <v>0</v>
      </c>
      <c r="BJ1044" s="20" t="s">
        <v>80</v>
      </c>
      <c r="BK1044" s="219">
        <f>ROUND(I1044*H1044,2)</f>
        <v>0</v>
      </c>
      <c r="BL1044" s="20" t="s">
        <v>258</v>
      </c>
      <c r="BM1044" s="218" t="s">
        <v>1641</v>
      </c>
    </row>
    <row r="1045" s="2" customFormat="1">
      <c r="A1045" s="41"/>
      <c r="B1045" s="42"/>
      <c r="C1045" s="43"/>
      <c r="D1045" s="220" t="s">
        <v>157</v>
      </c>
      <c r="E1045" s="43"/>
      <c r="F1045" s="221" t="s">
        <v>1640</v>
      </c>
      <c r="G1045" s="43"/>
      <c r="H1045" s="43"/>
      <c r="I1045" s="222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157</v>
      </c>
      <c r="AU1045" s="20" t="s">
        <v>84</v>
      </c>
    </row>
    <row r="1046" s="2" customFormat="1" ht="16.5" customHeight="1">
      <c r="A1046" s="41"/>
      <c r="B1046" s="42"/>
      <c r="C1046" s="207" t="s">
        <v>1642</v>
      </c>
      <c r="D1046" s="207" t="s">
        <v>151</v>
      </c>
      <c r="E1046" s="208" t="s">
        <v>1643</v>
      </c>
      <c r="F1046" s="209" t="s">
        <v>1644</v>
      </c>
      <c r="G1046" s="210" t="s">
        <v>154</v>
      </c>
      <c r="H1046" s="211">
        <v>1</v>
      </c>
      <c r="I1046" s="212"/>
      <c r="J1046" s="213">
        <f>ROUND(I1046*H1046,2)</f>
        <v>0</v>
      </c>
      <c r="K1046" s="209" t="s">
        <v>155</v>
      </c>
      <c r="L1046" s="47"/>
      <c r="M1046" s="214" t="s">
        <v>19</v>
      </c>
      <c r="N1046" s="215" t="s">
        <v>46</v>
      </c>
      <c r="O1046" s="87"/>
      <c r="P1046" s="216">
        <f>O1046*H1046</f>
        <v>0</v>
      </c>
      <c r="Q1046" s="216">
        <v>0</v>
      </c>
      <c r="R1046" s="216">
        <f>Q1046*H1046</f>
        <v>0</v>
      </c>
      <c r="S1046" s="216">
        <v>0</v>
      </c>
      <c r="T1046" s="217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18" t="s">
        <v>258</v>
      </c>
      <c r="AT1046" s="218" t="s">
        <v>151</v>
      </c>
      <c r="AU1046" s="218" t="s">
        <v>84</v>
      </c>
      <c r="AY1046" s="20" t="s">
        <v>149</v>
      </c>
      <c r="BE1046" s="219">
        <f>IF(N1046="základní",J1046,0)</f>
        <v>0</v>
      </c>
      <c r="BF1046" s="219">
        <f>IF(N1046="snížená",J1046,0)</f>
        <v>0</v>
      </c>
      <c r="BG1046" s="219">
        <f>IF(N1046="zákl. přenesená",J1046,0)</f>
        <v>0</v>
      </c>
      <c r="BH1046" s="219">
        <f>IF(N1046="sníž. přenesená",J1046,0)</f>
        <v>0</v>
      </c>
      <c r="BI1046" s="219">
        <f>IF(N1046="nulová",J1046,0)</f>
        <v>0</v>
      </c>
      <c r="BJ1046" s="20" t="s">
        <v>80</v>
      </c>
      <c r="BK1046" s="219">
        <f>ROUND(I1046*H1046,2)</f>
        <v>0</v>
      </c>
      <c r="BL1046" s="20" t="s">
        <v>258</v>
      </c>
      <c r="BM1046" s="218" t="s">
        <v>1645</v>
      </c>
    </row>
    <row r="1047" s="2" customFormat="1">
      <c r="A1047" s="41"/>
      <c r="B1047" s="42"/>
      <c r="C1047" s="43"/>
      <c r="D1047" s="220" t="s">
        <v>157</v>
      </c>
      <c r="E1047" s="43"/>
      <c r="F1047" s="221" t="s">
        <v>1646</v>
      </c>
      <c r="G1047" s="43"/>
      <c r="H1047" s="43"/>
      <c r="I1047" s="222"/>
      <c r="J1047" s="43"/>
      <c r="K1047" s="43"/>
      <c r="L1047" s="47"/>
      <c r="M1047" s="223"/>
      <c r="N1047" s="224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T1047" s="20" t="s">
        <v>157</v>
      </c>
      <c r="AU1047" s="20" t="s">
        <v>84</v>
      </c>
    </row>
    <row r="1048" s="2" customFormat="1">
      <c r="A1048" s="41"/>
      <c r="B1048" s="42"/>
      <c r="C1048" s="43"/>
      <c r="D1048" s="225" t="s">
        <v>159</v>
      </c>
      <c r="E1048" s="43"/>
      <c r="F1048" s="226" t="s">
        <v>1647</v>
      </c>
      <c r="G1048" s="43"/>
      <c r="H1048" s="43"/>
      <c r="I1048" s="222"/>
      <c r="J1048" s="43"/>
      <c r="K1048" s="43"/>
      <c r="L1048" s="47"/>
      <c r="M1048" s="223"/>
      <c r="N1048" s="224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159</v>
      </c>
      <c r="AU1048" s="20" t="s">
        <v>84</v>
      </c>
    </row>
    <row r="1049" s="2" customFormat="1" ht="24.15" customHeight="1">
      <c r="A1049" s="41"/>
      <c r="B1049" s="42"/>
      <c r="C1049" s="270" t="s">
        <v>1648</v>
      </c>
      <c r="D1049" s="270" t="s">
        <v>395</v>
      </c>
      <c r="E1049" s="271" t="s">
        <v>1649</v>
      </c>
      <c r="F1049" s="272" t="s">
        <v>1650</v>
      </c>
      <c r="G1049" s="273" t="s">
        <v>154</v>
      </c>
      <c r="H1049" s="274">
        <v>1</v>
      </c>
      <c r="I1049" s="275"/>
      <c r="J1049" s="276">
        <f>ROUND(I1049*H1049,2)</f>
        <v>0</v>
      </c>
      <c r="K1049" s="272" t="s">
        <v>155</v>
      </c>
      <c r="L1049" s="277"/>
      <c r="M1049" s="278" t="s">
        <v>19</v>
      </c>
      <c r="N1049" s="279" t="s">
        <v>46</v>
      </c>
      <c r="O1049" s="87"/>
      <c r="P1049" s="216">
        <f>O1049*H1049</f>
        <v>0</v>
      </c>
      <c r="Q1049" s="216">
        <v>0.00050000000000000001</v>
      </c>
      <c r="R1049" s="216">
        <f>Q1049*H1049</f>
        <v>0.00050000000000000001</v>
      </c>
      <c r="S1049" s="216">
        <v>0</v>
      </c>
      <c r="T1049" s="217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18" t="s">
        <v>374</v>
      </c>
      <c r="AT1049" s="218" t="s">
        <v>395</v>
      </c>
      <c r="AU1049" s="218" t="s">
        <v>84</v>
      </c>
      <c r="AY1049" s="20" t="s">
        <v>149</v>
      </c>
      <c r="BE1049" s="219">
        <f>IF(N1049="základní",J1049,0)</f>
        <v>0</v>
      </c>
      <c r="BF1049" s="219">
        <f>IF(N1049="snížená",J1049,0)</f>
        <v>0</v>
      </c>
      <c r="BG1049" s="219">
        <f>IF(N1049="zákl. přenesená",J1049,0)</f>
        <v>0</v>
      </c>
      <c r="BH1049" s="219">
        <f>IF(N1049="sníž. přenesená",J1049,0)</f>
        <v>0</v>
      </c>
      <c r="BI1049" s="219">
        <f>IF(N1049="nulová",J1049,0)</f>
        <v>0</v>
      </c>
      <c r="BJ1049" s="20" t="s">
        <v>80</v>
      </c>
      <c r="BK1049" s="219">
        <f>ROUND(I1049*H1049,2)</f>
        <v>0</v>
      </c>
      <c r="BL1049" s="20" t="s">
        <v>258</v>
      </c>
      <c r="BM1049" s="218" t="s">
        <v>1651</v>
      </c>
    </row>
    <row r="1050" s="2" customFormat="1">
      <c r="A1050" s="41"/>
      <c r="B1050" s="42"/>
      <c r="C1050" s="43"/>
      <c r="D1050" s="220" t="s">
        <v>157</v>
      </c>
      <c r="E1050" s="43"/>
      <c r="F1050" s="221" t="s">
        <v>1650</v>
      </c>
      <c r="G1050" s="43"/>
      <c r="H1050" s="43"/>
      <c r="I1050" s="222"/>
      <c r="J1050" s="43"/>
      <c r="K1050" s="43"/>
      <c r="L1050" s="47"/>
      <c r="M1050" s="223"/>
      <c r="N1050" s="224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157</v>
      </c>
      <c r="AU1050" s="20" t="s">
        <v>84</v>
      </c>
    </row>
    <row r="1051" s="2" customFormat="1" ht="16.5" customHeight="1">
      <c r="A1051" s="41"/>
      <c r="B1051" s="42"/>
      <c r="C1051" s="207" t="s">
        <v>1652</v>
      </c>
      <c r="D1051" s="207" t="s">
        <v>151</v>
      </c>
      <c r="E1051" s="208" t="s">
        <v>1653</v>
      </c>
      <c r="F1051" s="209" t="s">
        <v>1654</v>
      </c>
      <c r="G1051" s="210" t="s">
        <v>154</v>
      </c>
      <c r="H1051" s="211">
        <v>2</v>
      </c>
      <c r="I1051" s="212"/>
      <c r="J1051" s="213">
        <f>ROUND(I1051*H1051,2)</f>
        <v>0</v>
      </c>
      <c r="K1051" s="209" t="s">
        <v>155</v>
      </c>
      <c r="L1051" s="47"/>
      <c r="M1051" s="214" t="s">
        <v>19</v>
      </c>
      <c r="N1051" s="215" t="s">
        <v>46</v>
      </c>
      <c r="O1051" s="87"/>
      <c r="P1051" s="216">
        <f>O1051*H1051</f>
        <v>0</v>
      </c>
      <c r="Q1051" s="216">
        <v>0</v>
      </c>
      <c r="R1051" s="216">
        <f>Q1051*H1051</f>
        <v>0</v>
      </c>
      <c r="S1051" s="216">
        <v>0</v>
      </c>
      <c r="T1051" s="217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18" t="s">
        <v>258</v>
      </c>
      <c r="AT1051" s="218" t="s">
        <v>151</v>
      </c>
      <c r="AU1051" s="218" t="s">
        <v>84</v>
      </c>
      <c r="AY1051" s="20" t="s">
        <v>149</v>
      </c>
      <c r="BE1051" s="219">
        <f>IF(N1051="základní",J1051,0)</f>
        <v>0</v>
      </c>
      <c r="BF1051" s="219">
        <f>IF(N1051="snížená",J1051,0)</f>
        <v>0</v>
      </c>
      <c r="BG1051" s="219">
        <f>IF(N1051="zákl. přenesená",J1051,0)</f>
        <v>0</v>
      </c>
      <c r="BH1051" s="219">
        <f>IF(N1051="sníž. přenesená",J1051,0)</f>
        <v>0</v>
      </c>
      <c r="BI1051" s="219">
        <f>IF(N1051="nulová",J1051,0)</f>
        <v>0</v>
      </c>
      <c r="BJ1051" s="20" t="s">
        <v>80</v>
      </c>
      <c r="BK1051" s="219">
        <f>ROUND(I1051*H1051,2)</f>
        <v>0</v>
      </c>
      <c r="BL1051" s="20" t="s">
        <v>258</v>
      </c>
      <c r="BM1051" s="218" t="s">
        <v>1655</v>
      </c>
    </row>
    <row r="1052" s="2" customFormat="1">
      <c r="A1052" s="41"/>
      <c r="B1052" s="42"/>
      <c r="C1052" s="43"/>
      <c r="D1052" s="220" t="s">
        <v>157</v>
      </c>
      <c r="E1052" s="43"/>
      <c r="F1052" s="221" t="s">
        <v>1656</v>
      </c>
      <c r="G1052" s="43"/>
      <c r="H1052" s="43"/>
      <c r="I1052" s="222"/>
      <c r="J1052" s="43"/>
      <c r="K1052" s="43"/>
      <c r="L1052" s="47"/>
      <c r="M1052" s="223"/>
      <c r="N1052" s="224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157</v>
      </c>
      <c r="AU1052" s="20" t="s">
        <v>84</v>
      </c>
    </row>
    <row r="1053" s="2" customFormat="1">
      <c r="A1053" s="41"/>
      <c r="B1053" s="42"/>
      <c r="C1053" s="43"/>
      <c r="D1053" s="225" t="s">
        <v>159</v>
      </c>
      <c r="E1053" s="43"/>
      <c r="F1053" s="226" t="s">
        <v>1657</v>
      </c>
      <c r="G1053" s="43"/>
      <c r="H1053" s="43"/>
      <c r="I1053" s="222"/>
      <c r="J1053" s="43"/>
      <c r="K1053" s="43"/>
      <c r="L1053" s="47"/>
      <c r="M1053" s="223"/>
      <c r="N1053" s="224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159</v>
      </c>
      <c r="AU1053" s="20" t="s">
        <v>84</v>
      </c>
    </row>
    <row r="1054" s="2" customFormat="1" ht="21.75" customHeight="1">
      <c r="A1054" s="41"/>
      <c r="B1054" s="42"/>
      <c r="C1054" s="270" t="s">
        <v>1658</v>
      </c>
      <c r="D1054" s="270" t="s">
        <v>395</v>
      </c>
      <c r="E1054" s="271" t="s">
        <v>1659</v>
      </c>
      <c r="F1054" s="272" t="s">
        <v>1660</v>
      </c>
      <c r="G1054" s="273" t="s">
        <v>154</v>
      </c>
      <c r="H1054" s="274">
        <v>2</v>
      </c>
      <c r="I1054" s="275"/>
      <c r="J1054" s="276">
        <f>ROUND(I1054*H1054,2)</f>
        <v>0</v>
      </c>
      <c r="K1054" s="272" t="s">
        <v>155</v>
      </c>
      <c r="L1054" s="277"/>
      <c r="M1054" s="278" t="s">
        <v>19</v>
      </c>
      <c r="N1054" s="279" t="s">
        <v>46</v>
      </c>
      <c r="O1054" s="87"/>
      <c r="P1054" s="216">
        <f>O1054*H1054</f>
        <v>0</v>
      </c>
      <c r="Q1054" s="216">
        <v>0.00069999999999999999</v>
      </c>
      <c r="R1054" s="216">
        <f>Q1054*H1054</f>
        <v>0.0014</v>
      </c>
      <c r="S1054" s="216">
        <v>0</v>
      </c>
      <c r="T1054" s="217">
        <f>S1054*H1054</f>
        <v>0</v>
      </c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R1054" s="218" t="s">
        <v>374</v>
      </c>
      <c r="AT1054" s="218" t="s">
        <v>395</v>
      </c>
      <c r="AU1054" s="218" t="s">
        <v>84</v>
      </c>
      <c r="AY1054" s="20" t="s">
        <v>149</v>
      </c>
      <c r="BE1054" s="219">
        <f>IF(N1054="základní",J1054,0)</f>
        <v>0</v>
      </c>
      <c r="BF1054" s="219">
        <f>IF(N1054="snížená",J1054,0)</f>
        <v>0</v>
      </c>
      <c r="BG1054" s="219">
        <f>IF(N1054="zákl. přenesená",J1054,0)</f>
        <v>0</v>
      </c>
      <c r="BH1054" s="219">
        <f>IF(N1054="sníž. přenesená",J1054,0)</f>
        <v>0</v>
      </c>
      <c r="BI1054" s="219">
        <f>IF(N1054="nulová",J1054,0)</f>
        <v>0</v>
      </c>
      <c r="BJ1054" s="20" t="s">
        <v>80</v>
      </c>
      <c r="BK1054" s="219">
        <f>ROUND(I1054*H1054,2)</f>
        <v>0</v>
      </c>
      <c r="BL1054" s="20" t="s">
        <v>258</v>
      </c>
      <c r="BM1054" s="218" t="s">
        <v>1661</v>
      </c>
    </row>
    <row r="1055" s="2" customFormat="1">
      <c r="A1055" s="41"/>
      <c r="B1055" s="42"/>
      <c r="C1055" s="43"/>
      <c r="D1055" s="220" t="s">
        <v>157</v>
      </c>
      <c r="E1055" s="43"/>
      <c r="F1055" s="221" t="s">
        <v>1660</v>
      </c>
      <c r="G1055" s="43"/>
      <c r="H1055" s="43"/>
      <c r="I1055" s="222"/>
      <c r="J1055" s="43"/>
      <c r="K1055" s="43"/>
      <c r="L1055" s="47"/>
      <c r="M1055" s="223"/>
      <c r="N1055" s="224"/>
      <c r="O1055" s="87"/>
      <c r="P1055" s="87"/>
      <c r="Q1055" s="87"/>
      <c r="R1055" s="87"/>
      <c r="S1055" s="87"/>
      <c r="T1055" s="88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T1055" s="20" t="s">
        <v>157</v>
      </c>
      <c r="AU1055" s="20" t="s">
        <v>84</v>
      </c>
    </row>
    <row r="1056" s="2" customFormat="1" ht="16.5" customHeight="1">
      <c r="A1056" s="41"/>
      <c r="B1056" s="42"/>
      <c r="C1056" s="207" t="s">
        <v>1662</v>
      </c>
      <c r="D1056" s="207" t="s">
        <v>151</v>
      </c>
      <c r="E1056" s="208" t="s">
        <v>1663</v>
      </c>
      <c r="F1056" s="209" t="s">
        <v>1664</v>
      </c>
      <c r="G1056" s="210" t="s">
        <v>154</v>
      </c>
      <c r="H1056" s="211">
        <v>2</v>
      </c>
      <c r="I1056" s="212"/>
      <c r="J1056" s="213">
        <f>ROUND(I1056*H1056,2)</f>
        <v>0</v>
      </c>
      <c r="K1056" s="209" t="s">
        <v>155</v>
      </c>
      <c r="L1056" s="47"/>
      <c r="M1056" s="214" t="s">
        <v>19</v>
      </c>
      <c r="N1056" s="215" t="s">
        <v>46</v>
      </c>
      <c r="O1056" s="87"/>
      <c r="P1056" s="216">
        <f>O1056*H1056</f>
        <v>0</v>
      </c>
      <c r="Q1056" s="216">
        <v>0</v>
      </c>
      <c r="R1056" s="216">
        <f>Q1056*H1056</f>
        <v>0</v>
      </c>
      <c r="S1056" s="216">
        <v>0</v>
      </c>
      <c r="T1056" s="217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18" t="s">
        <v>258</v>
      </c>
      <c r="AT1056" s="218" t="s">
        <v>151</v>
      </c>
      <c r="AU1056" s="218" t="s">
        <v>84</v>
      </c>
      <c r="AY1056" s="20" t="s">
        <v>149</v>
      </c>
      <c r="BE1056" s="219">
        <f>IF(N1056="základní",J1056,0)</f>
        <v>0</v>
      </c>
      <c r="BF1056" s="219">
        <f>IF(N1056="snížená",J1056,0)</f>
        <v>0</v>
      </c>
      <c r="BG1056" s="219">
        <f>IF(N1056="zákl. přenesená",J1056,0)</f>
        <v>0</v>
      </c>
      <c r="BH1056" s="219">
        <f>IF(N1056="sníž. přenesená",J1056,0)</f>
        <v>0</v>
      </c>
      <c r="BI1056" s="219">
        <f>IF(N1056="nulová",J1056,0)</f>
        <v>0</v>
      </c>
      <c r="BJ1056" s="20" t="s">
        <v>80</v>
      </c>
      <c r="BK1056" s="219">
        <f>ROUND(I1056*H1056,2)</f>
        <v>0</v>
      </c>
      <c r="BL1056" s="20" t="s">
        <v>258</v>
      </c>
      <c r="BM1056" s="218" t="s">
        <v>1665</v>
      </c>
    </row>
    <row r="1057" s="2" customFormat="1">
      <c r="A1057" s="41"/>
      <c r="B1057" s="42"/>
      <c r="C1057" s="43"/>
      <c r="D1057" s="220" t="s">
        <v>157</v>
      </c>
      <c r="E1057" s="43"/>
      <c r="F1057" s="221" t="s">
        <v>1666</v>
      </c>
      <c r="G1057" s="43"/>
      <c r="H1057" s="43"/>
      <c r="I1057" s="222"/>
      <c r="J1057" s="43"/>
      <c r="K1057" s="43"/>
      <c r="L1057" s="47"/>
      <c r="M1057" s="223"/>
      <c r="N1057" s="224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157</v>
      </c>
      <c r="AU1057" s="20" t="s">
        <v>84</v>
      </c>
    </row>
    <row r="1058" s="2" customFormat="1">
      <c r="A1058" s="41"/>
      <c r="B1058" s="42"/>
      <c r="C1058" s="43"/>
      <c r="D1058" s="225" t="s">
        <v>159</v>
      </c>
      <c r="E1058" s="43"/>
      <c r="F1058" s="226" t="s">
        <v>1667</v>
      </c>
      <c r="G1058" s="43"/>
      <c r="H1058" s="43"/>
      <c r="I1058" s="222"/>
      <c r="J1058" s="43"/>
      <c r="K1058" s="43"/>
      <c r="L1058" s="47"/>
      <c r="M1058" s="223"/>
      <c r="N1058" s="224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159</v>
      </c>
      <c r="AU1058" s="20" t="s">
        <v>84</v>
      </c>
    </row>
    <row r="1059" s="2" customFormat="1" ht="16.5" customHeight="1">
      <c r="A1059" s="41"/>
      <c r="B1059" s="42"/>
      <c r="C1059" s="270" t="s">
        <v>1668</v>
      </c>
      <c r="D1059" s="270" t="s">
        <v>395</v>
      </c>
      <c r="E1059" s="271" t="s">
        <v>1669</v>
      </c>
      <c r="F1059" s="272" t="s">
        <v>1670</v>
      </c>
      <c r="G1059" s="273" t="s">
        <v>154</v>
      </c>
      <c r="H1059" s="274">
        <v>2</v>
      </c>
      <c r="I1059" s="275"/>
      <c r="J1059" s="276">
        <f>ROUND(I1059*H1059,2)</f>
        <v>0</v>
      </c>
      <c r="K1059" s="272" t="s">
        <v>155</v>
      </c>
      <c r="L1059" s="277"/>
      <c r="M1059" s="278" t="s">
        <v>19</v>
      </c>
      <c r="N1059" s="279" t="s">
        <v>46</v>
      </c>
      <c r="O1059" s="87"/>
      <c r="P1059" s="216">
        <f>O1059*H1059</f>
        <v>0</v>
      </c>
      <c r="Q1059" s="216">
        <v>0.00012</v>
      </c>
      <c r="R1059" s="216">
        <f>Q1059*H1059</f>
        <v>0.00024000000000000001</v>
      </c>
      <c r="S1059" s="216">
        <v>0</v>
      </c>
      <c r="T1059" s="217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18" t="s">
        <v>374</v>
      </c>
      <c r="AT1059" s="218" t="s">
        <v>395</v>
      </c>
      <c r="AU1059" s="218" t="s">
        <v>84</v>
      </c>
      <c r="AY1059" s="20" t="s">
        <v>149</v>
      </c>
      <c r="BE1059" s="219">
        <f>IF(N1059="základní",J1059,0)</f>
        <v>0</v>
      </c>
      <c r="BF1059" s="219">
        <f>IF(N1059="snížená",J1059,0)</f>
        <v>0</v>
      </c>
      <c r="BG1059" s="219">
        <f>IF(N1059="zákl. přenesená",J1059,0)</f>
        <v>0</v>
      </c>
      <c r="BH1059" s="219">
        <f>IF(N1059="sníž. přenesená",J1059,0)</f>
        <v>0</v>
      </c>
      <c r="BI1059" s="219">
        <f>IF(N1059="nulová",J1059,0)</f>
        <v>0</v>
      </c>
      <c r="BJ1059" s="20" t="s">
        <v>80</v>
      </c>
      <c r="BK1059" s="219">
        <f>ROUND(I1059*H1059,2)</f>
        <v>0</v>
      </c>
      <c r="BL1059" s="20" t="s">
        <v>258</v>
      </c>
      <c r="BM1059" s="218" t="s">
        <v>1671</v>
      </c>
    </row>
    <row r="1060" s="2" customFormat="1">
      <c r="A1060" s="41"/>
      <c r="B1060" s="42"/>
      <c r="C1060" s="43"/>
      <c r="D1060" s="220" t="s">
        <v>157</v>
      </c>
      <c r="E1060" s="43"/>
      <c r="F1060" s="221" t="s">
        <v>1670</v>
      </c>
      <c r="G1060" s="43"/>
      <c r="H1060" s="43"/>
      <c r="I1060" s="222"/>
      <c r="J1060" s="43"/>
      <c r="K1060" s="43"/>
      <c r="L1060" s="47"/>
      <c r="M1060" s="223"/>
      <c r="N1060" s="224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157</v>
      </c>
      <c r="AU1060" s="20" t="s">
        <v>84</v>
      </c>
    </row>
    <row r="1061" s="2" customFormat="1" ht="16.5" customHeight="1">
      <c r="A1061" s="41"/>
      <c r="B1061" s="42"/>
      <c r="C1061" s="207" t="s">
        <v>1672</v>
      </c>
      <c r="D1061" s="207" t="s">
        <v>151</v>
      </c>
      <c r="E1061" s="208" t="s">
        <v>1673</v>
      </c>
      <c r="F1061" s="209" t="s">
        <v>1674</v>
      </c>
      <c r="G1061" s="210" t="s">
        <v>154</v>
      </c>
      <c r="H1061" s="211">
        <v>3</v>
      </c>
      <c r="I1061" s="212"/>
      <c r="J1061" s="213">
        <f>ROUND(I1061*H1061,2)</f>
        <v>0</v>
      </c>
      <c r="K1061" s="209" t="s">
        <v>155</v>
      </c>
      <c r="L1061" s="47"/>
      <c r="M1061" s="214" t="s">
        <v>19</v>
      </c>
      <c r="N1061" s="215" t="s">
        <v>46</v>
      </c>
      <c r="O1061" s="87"/>
      <c r="P1061" s="216">
        <f>O1061*H1061</f>
        <v>0</v>
      </c>
      <c r="Q1061" s="216">
        <v>0</v>
      </c>
      <c r="R1061" s="216">
        <f>Q1061*H1061</f>
        <v>0</v>
      </c>
      <c r="S1061" s="216">
        <v>0</v>
      </c>
      <c r="T1061" s="217">
        <f>S1061*H1061</f>
        <v>0</v>
      </c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R1061" s="218" t="s">
        <v>258</v>
      </c>
      <c r="AT1061" s="218" t="s">
        <v>151</v>
      </c>
      <c r="AU1061" s="218" t="s">
        <v>84</v>
      </c>
      <c r="AY1061" s="20" t="s">
        <v>149</v>
      </c>
      <c r="BE1061" s="219">
        <f>IF(N1061="základní",J1061,0)</f>
        <v>0</v>
      </c>
      <c r="BF1061" s="219">
        <f>IF(N1061="snížená",J1061,0)</f>
        <v>0</v>
      </c>
      <c r="BG1061" s="219">
        <f>IF(N1061="zákl. přenesená",J1061,0)</f>
        <v>0</v>
      </c>
      <c r="BH1061" s="219">
        <f>IF(N1061="sníž. přenesená",J1061,0)</f>
        <v>0</v>
      </c>
      <c r="BI1061" s="219">
        <f>IF(N1061="nulová",J1061,0)</f>
        <v>0</v>
      </c>
      <c r="BJ1061" s="20" t="s">
        <v>80</v>
      </c>
      <c r="BK1061" s="219">
        <f>ROUND(I1061*H1061,2)</f>
        <v>0</v>
      </c>
      <c r="BL1061" s="20" t="s">
        <v>258</v>
      </c>
      <c r="BM1061" s="218" t="s">
        <v>1675</v>
      </c>
    </row>
    <row r="1062" s="2" customFormat="1">
      <c r="A1062" s="41"/>
      <c r="B1062" s="42"/>
      <c r="C1062" s="43"/>
      <c r="D1062" s="220" t="s">
        <v>157</v>
      </c>
      <c r="E1062" s="43"/>
      <c r="F1062" s="221" t="s">
        <v>1676</v>
      </c>
      <c r="G1062" s="43"/>
      <c r="H1062" s="43"/>
      <c r="I1062" s="222"/>
      <c r="J1062" s="43"/>
      <c r="K1062" s="43"/>
      <c r="L1062" s="47"/>
      <c r="M1062" s="223"/>
      <c r="N1062" s="224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T1062" s="20" t="s">
        <v>157</v>
      </c>
      <c r="AU1062" s="20" t="s">
        <v>84</v>
      </c>
    </row>
    <row r="1063" s="2" customFormat="1">
      <c r="A1063" s="41"/>
      <c r="B1063" s="42"/>
      <c r="C1063" s="43"/>
      <c r="D1063" s="225" t="s">
        <v>159</v>
      </c>
      <c r="E1063" s="43"/>
      <c r="F1063" s="226" t="s">
        <v>1677</v>
      </c>
      <c r="G1063" s="43"/>
      <c r="H1063" s="43"/>
      <c r="I1063" s="222"/>
      <c r="J1063" s="43"/>
      <c r="K1063" s="43"/>
      <c r="L1063" s="47"/>
      <c r="M1063" s="223"/>
      <c r="N1063" s="224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159</v>
      </c>
      <c r="AU1063" s="20" t="s">
        <v>84</v>
      </c>
    </row>
    <row r="1064" s="2" customFormat="1" ht="24.15" customHeight="1">
      <c r="A1064" s="41"/>
      <c r="B1064" s="42"/>
      <c r="C1064" s="270" t="s">
        <v>1678</v>
      </c>
      <c r="D1064" s="270" t="s">
        <v>395</v>
      </c>
      <c r="E1064" s="271" t="s">
        <v>1679</v>
      </c>
      <c r="F1064" s="272" t="s">
        <v>1680</v>
      </c>
      <c r="G1064" s="273" t="s">
        <v>154</v>
      </c>
      <c r="H1064" s="274">
        <v>3</v>
      </c>
      <c r="I1064" s="275"/>
      <c r="J1064" s="276">
        <f>ROUND(I1064*H1064,2)</f>
        <v>0</v>
      </c>
      <c r="K1064" s="272" t="s">
        <v>155</v>
      </c>
      <c r="L1064" s="277"/>
      <c r="M1064" s="278" t="s">
        <v>19</v>
      </c>
      <c r="N1064" s="279" t="s">
        <v>46</v>
      </c>
      <c r="O1064" s="87"/>
      <c r="P1064" s="216">
        <f>O1064*H1064</f>
        <v>0</v>
      </c>
      <c r="Q1064" s="216">
        <v>0.00020000000000000001</v>
      </c>
      <c r="R1064" s="216">
        <f>Q1064*H1064</f>
        <v>0.00060000000000000006</v>
      </c>
      <c r="S1064" s="216">
        <v>0</v>
      </c>
      <c r="T1064" s="217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18" t="s">
        <v>374</v>
      </c>
      <c r="AT1064" s="218" t="s">
        <v>395</v>
      </c>
      <c r="AU1064" s="218" t="s">
        <v>84</v>
      </c>
      <c r="AY1064" s="20" t="s">
        <v>149</v>
      </c>
      <c r="BE1064" s="219">
        <f>IF(N1064="základní",J1064,0)</f>
        <v>0</v>
      </c>
      <c r="BF1064" s="219">
        <f>IF(N1064="snížená",J1064,0)</f>
        <v>0</v>
      </c>
      <c r="BG1064" s="219">
        <f>IF(N1064="zákl. přenesená",J1064,0)</f>
        <v>0</v>
      </c>
      <c r="BH1064" s="219">
        <f>IF(N1064="sníž. přenesená",J1064,0)</f>
        <v>0</v>
      </c>
      <c r="BI1064" s="219">
        <f>IF(N1064="nulová",J1064,0)</f>
        <v>0</v>
      </c>
      <c r="BJ1064" s="20" t="s">
        <v>80</v>
      </c>
      <c r="BK1064" s="219">
        <f>ROUND(I1064*H1064,2)</f>
        <v>0</v>
      </c>
      <c r="BL1064" s="20" t="s">
        <v>258</v>
      </c>
      <c r="BM1064" s="218" t="s">
        <v>1681</v>
      </c>
    </row>
    <row r="1065" s="2" customFormat="1">
      <c r="A1065" s="41"/>
      <c r="B1065" s="42"/>
      <c r="C1065" s="43"/>
      <c r="D1065" s="220" t="s">
        <v>157</v>
      </c>
      <c r="E1065" s="43"/>
      <c r="F1065" s="221" t="s">
        <v>1680</v>
      </c>
      <c r="G1065" s="43"/>
      <c r="H1065" s="43"/>
      <c r="I1065" s="222"/>
      <c r="J1065" s="43"/>
      <c r="K1065" s="43"/>
      <c r="L1065" s="47"/>
      <c r="M1065" s="223"/>
      <c r="N1065" s="224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157</v>
      </c>
      <c r="AU1065" s="20" t="s">
        <v>84</v>
      </c>
    </row>
    <row r="1066" s="2" customFormat="1" ht="24.15" customHeight="1">
      <c r="A1066" s="41"/>
      <c r="B1066" s="42"/>
      <c r="C1066" s="207" t="s">
        <v>1682</v>
      </c>
      <c r="D1066" s="207" t="s">
        <v>151</v>
      </c>
      <c r="E1066" s="208" t="s">
        <v>1683</v>
      </c>
      <c r="F1066" s="209" t="s">
        <v>1684</v>
      </c>
      <c r="G1066" s="210" t="s">
        <v>1612</v>
      </c>
      <c r="H1066" s="211">
        <v>6</v>
      </c>
      <c r="I1066" s="212"/>
      <c r="J1066" s="213">
        <f>ROUND(I1066*H1066,2)</f>
        <v>0</v>
      </c>
      <c r="K1066" s="209" t="s">
        <v>155</v>
      </c>
      <c r="L1066" s="47"/>
      <c r="M1066" s="214" t="s">
        <v>19</v>
      </c>
      <c r="N1066" s="215" t="s">
        <v>46</v>
      </c>
      <c r="O1066" s="87"/>
      <c r="P1066" s="216">
        <f>O1066*H1066</f>
        <v>0</v>
      </c>
      <c r="Q1066" s="216">
        <v>0.00024000000000000001</v>
      </c>
      <c r="R1066" s="216">
        <f>Q1066*H1066</f>
        <v>0.0014400000000000001</v>
      </c>
      <c r="S1066" s="216">
        <v>0</v>
      </c>
      <c r="T1066" s="217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18" t="s">
        <v>258</v>
      </c>
      <c r="AT1066" s="218" t="s">
        <v>151</v>
      </c>
      <c r="AU1066" s="218" t="s">
        <v>84</v>
      </c>
      <c r="AY1066" s="20" t="s">
        <v>149</v>
      </c>
      <c r="BE1066" s="219">
        <f>IF(N1066="základní",J1066,0)</f>
        <v>0</v>
      </c>
      <c r="BF1066" s="219">
        <f>IF(N1066="snížená",J1066,0)</f>
        <v>0</v>
      </c>
      <c r="BG1066" s="219">
        <f>IF(N1066="zákl. přenesená",J1066,0)</f>
        <v>0</v>
      </c>
      <c r="BH1066" s="219">
        <f>IF(N1066="sníž. přenesená",J1066,0)</f>
        <v>0</v>
      </c>
      <c r="BI1066" s="219">
        <f>IF(N1066="nulová",J1066,0)</f>
        <v>0</v>
      </c>
      <c r="BJ1066" s="20" t="s">
        <v>80</v>
      </c>
      <c r="BK1066" s="219">
        <f>ROUND(I1066*H1066,2)</f>
        <v>0</v>
      </c>
      <c r="BL1066" s="20" t="s">
        <v>258</v>
      </c>
      <c r="BM1066" s="218" t="s">
        <v>1685</v>
      </c>
    </row>
    <row r="1067" s="2" customFormat="1">
      <c r="A1067" s="41"/>
      <c r="B1067" s="42"/>
      <c r="C1067" s="43"/>
      <c r="D1067" s="220" t="s">
        <v>157</v>
      </c>
      <c r="E1067" s="43"/>
      <c r="F1067" s="221" t="s">
        <v>1686</v>
      </c>
      <c r="G1067" s="43"/>
      <c r="H1067" s="43"/>
      <c r="I1067" s="222"/>
      <c r="J1067" s="43"/>
      <c r="K1067" s="43"/>
      <c r="L1067" s="47"/>
      <c r="M1067" s="223"/>
      <c r="N1067" s="224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157</v>
      </c>
      <c r="AU1067" s="20" t="s">
        <v>84</v>
      </c>
    </row>
    <row r="1068" s="2" customFormat="1">
      <c r="A1068" s="41"/>
      <c r="B1068" s="42"/>
      <c r="C1068" s="43"/>
      <c r="D1068" s="225" t="s">
        <v>159</v>
      </c>
      <c r="E1068" s="43"/>
      <c r="F1068" s="226" t="s">
        <v>1687</v>
      </c>
      <c r="G1068" s="43"/>
      <c r="H1068" s="43"/>
      <c r="I1068" s="222"/>
      <c r="J1068" s="43"/>
      <c r="K1068" s="43"/>
      <c r="L1068" s="47"/>
      <c r="M1068" s="223"/>
      <c r="N1068" s="224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20" t="s">
        <v>159</v>
      </c>
      <c r="AU1068" s="20" t="s">
        <v>84</v>
      </c>
    </row>
    <row r="1069" s="14" customFormat="1">
      <c r="A1069" s="14"/>
      <c r="B1069" s="237"/>
      <c r="C1069" s="238"/>
      <c r="D1069" s="220" t="s">
        <v>183</v>
      </c>
      <c r="E1069" s="239" t="s">
        <v>19</v>
      </c>
      <c r="F1069" s="240" t="s">
        <v>1688</v>
      </c>
      <c r="G1069" s="238"/>
      <c r="H1069" s="241">
        <v>6</v>
      </c>
      <c r="I1069" s="242"/>
      <c r="J1069" s="238"/>
      <c r="K1069" s="238"/>
      <c r="L1069" s="243"/>
      <c r="M1069" s="244"/>
      <c r="N1069" s="245"/>
      <c r="O1069" s="245"/>
      <c r="P1069" s="245"/>
      <c r="Q1069" s="245"/>
      <c r="R1069" s="245"/>
      <c r="S1069" s="245"/>
      <c r="T1069" s="24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7" t="s">
        <v>183</v>
      </c>
      <c r="AU1069" s="247" t="s">
        <v>84</v>
      </c>
      <c r="AV1069" s="14" t="s">
        <v>84</v>
      </c>
      <c r="AW1069" s="14" t="s">
        <v>36</v>
      </c>
      <c r="AX1069" s="14" t="s">
        <v>80</v>
      </c>
      <c r="AY1069" s="247" t="s">
        <v>149</v>
      </c>
    </row>
    <row r="1070" s="2" customFormat="1" ht="24.15" customHeight="1">
      <c r="A1070" s="41"/>
      <c r="B1070" s="42"/>
      <c r="C1070" s="270" t="s">
        <v>1689</v>
      </c>
      <c r="D1070" s="270" t="s">
        <v>395</v>
      </c>
      <c r="E1070" s="271" t="s">
        <v>1690</v>
      </c>
      <c r="F1070" s="272" t="s">
        <v>1691</v>
      </c>
      <c r="G1070" s="273" t="s">
        <v>595</v>
      </c>
      <c r="H1070" s="274">
        <v>3</v>
      </c>
      <c r="I1070" s="275"/>
      <c r="J1070" s="276">
        <f>ROUND(I1070*H1070,2)</f>
        <v>0</v>
      </c>
      <c r="K1070" s="272" t="s">
        <v>155</v>
      </c>
      <c r="L1070" s="277"/>
      <c r="M1070" s="278" t="s">
        <v>19</v>
      </c>
      <c r="N1070" s="279" t="s">
        <v>46</v>
      </c>
      <c r="O1070" s="87"/>
      <c r="P1070" s="216">
        <f>O1070*H1070</f>
        <v>0</v>
      </c>
      <c r="Q1070" s="216">
        <v>0.00018000000000000001</v>
      </c>
      <c r="R1070" s="216">
        <f>Q1070*H1070</f>
        <v>0.00054000000000000001</v>
      </c>
      <c r="S1070" s="216">
        <v>0</v>
      </c>
      <c r="T1070" s="217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18" t="s">
        <v>374</v>
      </c>
      <c r="AT1070" s="218" t="s">
        <v>395</v>
      </c>
      <c r="AU1070" s="218" t="s">
        <v>84</v>
      </c>
      <c r="AY1070" s="20" t="s">
        <v>149</v>
      </c>
      <c r="BE1070" s="219">
        <f>IF(N1070="základní",J1070,0)</f>
        <v>0</v>
      </c>
      <c r="BF1070" s="219">
        <f>IF(N1070="snížená",J1070,0)</f>
        <v>0</v>
      </c>
      <c r="BG1070" s="219">
        <f>IF(N1070="zákl. přenesená",J1070,0)</f>
        <v>0</v>
      </c>
      <c r="BH1070" s="219">
        <f>IF(N1070="sníž. přenesená",J1070,0)</f>
        <v>0</v>
      </c>
      <c r="BI1070" s="219">
        <f>IF(N1070="nulová",J1070,0)</f>
        <v>0</v>
      </c>
      <c r="BJ1070" s="20" t="s">
        <v>80</v>
      </c>
      <c r="BK1070" s="219">
        <f>ROUND(I1070*H1070,2)</f>
        <v>0</v>
      </c>
      <c r="BL1070" s="20" t="s">
        <v>258</v>
      </c>
      <c r="BM1070" s="218" t="s">
        <v>1692</v>
      </c>
    </row>
    <row r="1071" s="2" customFormat="1">
      <c r="A1071" s="41"/>
      <c r="B1071" s="42"/>
      <c r="C1071" s="43"/>
      <c r="D1071" s="220" t="s">
        <v>157</v>
      </c>
      <c r="E1071" s="43"/>
      <c r="F1071" s="221" t="s">
        <v>1691</v>
      </c>
      <c r="G1071" s="43"/>
      <c r="H1071" s="43"/>
      <c r="I1071" s="222"/>
      <c r="J1071" s="43"/>
      <c r="K1071" s="43"/>
      <c r="L1071" s="47"/>
      <c r="M1071" s="223"/>
      <c r="N1071" s="224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157</v>
      </c>
      <c r="AU1071" s="20" t="s">
        <v>84</v>
      </c>
    </row>
    <row r="1072" s="14" customFormat="1">
      <c r="A1072" s="14"/>
      <c r="B1072" s="237"/>
      <c r="C1072" s="238"/>
      <c r="D1072" s="220" t="s">
        <v>183</v>
      </c>
      <c r="E1072" s="239" t="s">
        <v>19</v>
      </c>
      <c r="F1072" s="240" t="s">
        <v>1693</v>
      </c>
      <c r="G1072" s="238"/>
      <c r="H1072" s="241">
        <v>3</v>
      </c>
      <c r="I1072" s="242"/>
      <c r="J1072" s="238"/>
      <c r="K1072" s="238"/>
      <c r="L1072" s="243"/>
      <c r="M1072" s="244"/>
      <c r="N1072" s="245"/>
      <c r="O1072" s="245"/>
      <c r="P1072" s="245"/>
      <c r="Q1072" s="245"/>
      <c r="R1072" s="245"/>
      <c r="S1072" s="245"/>
      <c r="T1072" s="24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7" t="s">
        <v>183</v>
      </c>
      <c r="AU1072" s="247" t="s">
        <v>84</v>
      </c>
      <c r="AV1072" s="14" t="s">
        <v>84</v>
      </c>
      <c r="AW1072" s="14" t="s">
        <v>36</v>
      </c>
      <c r="AX1072" s="14" t="s">
        <v>80</v>
      </c>
      <c r="AY1072" s="247" t="s">
        <v>149</v>
      </c>
    </row>
    <row r="1073" s="2" customFormat="1" ht="21.75" customHeight="1">
      <c r="A1073" s="41"/>
      <c r="B1073" s="42"/>
      <c r="C1073" s="207" t="s">
        <v>1694</v>
      </c>
      <c r="D1073" s="207" t="s">
        <v>151</v>
      </c>
      <c r="E1073" s="208" t="s">
        <v>1695</v>
      </c>
      <c r="F1073" s="209" t="s">
        <v>1696</v>
      </c>
      <c r="G1073" s="210" t="s">
        <v>1612</v>
      </c>
      <c r="H1073" s="211">
        <v>2</v>
      </c>
      <c r="I1073" s="212"/>
      <c r="J1073" s="213">
        <f>ROUND(I1073*H1073,2)</f>
        <v>0</v>
      </c>
      <c r="K1073" s="209" t="s">
        <v>155</v>
      </c>
      <c r="L1073" s="47"/>
      <c r="M1073" s="214" t="s">
        <v>19</v>
      </c>
      <c r="N1073" s="215" t="s">
        <v>46</v>
      </c>
      <c r="O1073" s="87"/>
      <c r="P1073" s="216">
        <f>O1073*H1073</f>
        <v>0</v>
      </c>
      <c r="Q1073" s="216">
        <v>0.0018</v>
      </c>
      <c r="R1073" s="216">
        <f>Q1073*H1073</f>
        <v>0.0035999999999999999</v>
      </c>
      <c r="S1073" s="216">
        <v>0</v>
      </c>
      <c r="T1073" s="217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18" t="s">
        <v>258</v>
      </c>
      <c r="AT1073" s="218" t="s">
        <v>151</v>
      </c>
      <c r="AU1073" s="218" t="s">
        <v>84</v>
      </c>
      <c r="AY1073" s="20" t="s">
        <v>149</v>
      </c>
      <c r="BE1073" s="219">
        <f>IF(N1073="základní",J1073,0)</f>
        <v>0</v>
      </c>
      <c r="BF1073" s="219">
        <f>IF(N1073="snížená",J1073,0)</f>
        <v>0</v>
      </c>
      <c r="BG1073" s="219">
        <f>IF(N1073="zákl. přenesená",J1073,0)</f>
        <v>0</v>
      </c>
      <c r="BH1073" s="219">
        <f>IF(N1073="sníž. přenesená",J1073,0)</f>
        <v>0</v>
      </c>
      <c r="BI1073" s="219">
        <f>IF(N1073="nulová",J1073,0)</f>
        <v>0</v>
      </c>
      <c r="BJ1073" s="20" t="s">
        <v>80</v>
      </c>
      <c r="BK1073" s="219">
        <f>ROUND(I1073*H1073,2)</f>
        <v>0</v>
      </c>
      <c r="BL1073" s="20" t="s">
        <v>258</v>
      </c>
      <c r="BM1073" s="218" t="s">
        <v>1697</v>
      </c>
    </row>
    <row r="1074" s="2" customFormat="1">
      <c r="A1074" s="41"/>
      <c r="B1074" s="42"/>
      <c r="C1074" s="43"/>
      <c r="D1074" s="220" t="s">
        <v>157</v>
      </c>
      <c r="E1074" s="43"/>
      <c r="F1074" s="221" t="s">
        <v>1698</v>
      </c>
      <c r="G1074" s="43"/>
      <c r="H1074" s="43"/>
      <c r="I1074" s="222"/>
      <c r="J1074" s="43"/>
      <c r="K1074" s="43"/>
      <c r="L1074" s="47"/>
      <c r="M1074" s="223"/>
      <c r="N1074" s="224"/>
      <c r="O1074" s="87"/>
      <c r="P1074" s="87"/>
      <c r="Q1074" s="87"/>
      <c r="R1074" s="87"/>
      <c r="S1074" s="87"/>
      <c r="T1074" s="88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T1074" s="20" t="s">
        <v>157</v>
      </c>
      <c r="AU1074" s="20" t="s">
        <v>84</v>
      </c>
    </row>
    <row r="1075" s="2" customFormat="1">
      <c r="A1075" s="41"/>
      <c r="B1075" s="42"/>
      <c r="C1075" s="43"/>
      <c r="D1075" s="225" t="s">
        <v>159</v>
      </c>
      <c r="E1075" s="43"/>
      <c r="F1075" s="226" t="s">
        <v>1699</v>
      </c>
      <c r="G1075" s="43"/>
      <c r="H1075" s="43"/>
      <c r="I1075" s="222"/>
      <c r="J1075" s="43"/>
      <c r="K1075" s="43"/>
      <c r="L1075" s="47"/>
      <c r="M1075" s="223"/>
      <c r="N1075" s="224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159</v>
      </c>
      <c r="AU1075" s="20" t="s">
        <v>84</v>
      </c>
    </row>
    <row r="1076" s="2" customFormat="1" ht="16.5" customHeight="1">
      <c r="A1076" s="41"/>
      <c r="B1076" s="42"/>
      <c r="C1076" s="207" t="s">
        <v>1700</v>
      </c>
      <c r="D1076" s="207" t="s">
        <v>151</v>
      </c>
      <c r="E1076" s="208" t="s">
        <v>1701</v>
      </c>
      <c r="F1076" s="209" t="s">
        <v>1702</v>
      </c>
      <c r="G1076" s="210" t="s">
        <v>154</v>
      </c>
      <c r="H1076" s="211">
        <v>2</v>
      </c>
      <c r="I1076" s="212"/>
      <c r="J1076" s="213">
        <f>ROUND(I1076*H1076,2)</f>
        <v>0</v>
      </c>
      <c r="K1076" s="209" t="s">
        <v>155</v>
      </c>
      <c r="L1076" s="47"/>
      <c r="M1076" s="214" t="s">
        <v>19</v>
      </c>
      <c r="N1076" s="215" t="s">
        <v>46</v>
      </c>
      <c r="O1076" s="87"/>
      <c r="P1076" s="216">
        <f>O1076*H1076</f>
        <v>0</v>
      </c>
      <c r="Q1076" s="216">
        <v>0.00024000000000000001</v>
      </c>
      <c r="R1076" s="216">
        <f>Q1076*H1076</f>
        <v>0.00048000000000000001</v>
      </c>
      <c r="S1076" s="216">
        <v>0</v>
      </c>
      <c r="T1076" s="217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18" t="s">
        <v>258</v>
      </c>
      <c r="AT1076" s="218" t="s">
        <v>151</v>
      </c>
      <c r="AU1076" s="218" t="s">
        <v>84</v>
      </c>
      <c r="AY1076" s="20" t="s">
        <v>149</v>
      </c>
      <c r="BE1076" s="219">
        <f>IF(N1076="základní",J1076,0)</f>
        <v>0</v>
      </c>
      <c r="BF1076" s="219">
        <f>IF(N1076="snížená",J1076,0)</f>
        <v>0</v>
      </c>
      <c r="BG1076" s="219">
        <f>IF(N1076="zákl. přenesená",J1076,0)</f>
        <v>0</v>
      </c>
      <c r="BH1076" s="219">
        <f>IF(N1076="sníž. přenesená",J1076,0)</f>
        <v>0</v>
      </c>
      <c r="BI1076" s="219">
        <f>IF(N1076="nulová",J1076,0)</f>
        <v>0</v>
      </c>
      <c r="BJ1076" s="20" t="s">
        <v>80</v>
      </c>
      <c r="BK1076" s="219">
        <f>ROUND(I1076*H1076,2)</f>
        <v>0</v>
      </c>
      <c r="BL1076" s="20" t="s">
        <v>258</v>
      </c>
      <c r="BM1076" s="218" t="s">
        <v>1703</v>
      </c>
    </row>
    <row r="1077" s="2" customFormat="1">
      <c r="A1077" s="41"/>
      <c r="B1077" s="42"/>
      <c r="C1077" s="43"/>
      <c r="D1077" s="220" t="s">
        <v>157</v>
      </c>
      <c r="E1077" s="43"/>
      <c r="F1077" s="221" t="s">
        <v>1704</v>
      </c>
      <c r="G1077" s="43"/>
      <c r="H1077" s="43"/>
      <c r="I1077" s="222"/>
      <c r="J1077" s="43"/>
      <c r="K1077" s="43"/>
      <c r="L1077" s="47"/>
      <c r="M1077" s="223"/>
      <c r="N1077" s="224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157</v>
      </c>
      <c r="AU1077" s="20" t="s">
        <v>84</v>
      </c>
    </row>
    <row r="1078" s="2" customFormat="1">
      <c r="A1078" s="41"/>
      <c r="B1078" s="42"/>
      <c r="C1078" s="43"/>
      <c r="D1078" s="225" t="s">
        <v>159</v>
      </c>
      <c r="E1078" s="43"/>
      <c r="F1078" s="226" t="s">
        <v>1705</v>
      </c>
      <c r="G1078" s="43"/>
      <c r="H1078" s="43"/>
      <c r="I1078" s="222"/>
      <c r="J1078" s="43"/>
      <c r="K1078" s="43"/>
      <c r="L1078" s="47"/>
      <c r="M1078" s="223"/>
      <c r="N1078" s="224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20" t="s">
        <v>159</v>
      </c>
      <c r="AU1078" s="20" t="s">
        <v>84</v>
      </c>
    </row>
    <row r="1079" s="2" customFormat="1" ht="16.5" customHeight="1">
      <c r="A1079" s="41"/>
      <c r="B1079" s="42"/>
      <c r="C1079" s="207" t="s">
        <v>1706</v>
      </c>
      <c r="D1079" s="207" t="s">
        <v>151</v>
      </c>
      <c r="E1079" s="208" t="s">
        <v>1707</v>
      </c>
      <c r="F1079" s="209" t="s">
        <v>1708</v>
      </c>
      <c r="G1079" s="210" t="s">
        <v>154</v>
      </c>
      <c r="H1079" s="211">
        <v>1</v>
      </c>
      <c r="I1079" s="212"/>
      <c r="J1079" s="213">
        <f>ROUND(I1079*H1079,2)</f>
        <v>0</v>
      </c>
      <c r="K1079" s="209" t="s">
        <v>155</v>
      </c>
      <c r="L1079" s="47"/>
      <c r="M1079" s="214" t="s">
        <v>19</v>
      </c>
      <c r="N1079" s="215" t="s">
        <v>46</v>
      </c>
      <c r="O1079" s="87"/>
      <c r="P1079" s="216">
        <f>O1079*H1079</f>
        <v>0</v>
      </c>
      <c r="Q1079" s="216">
        <v>0.00031</v>
      </c>
      <c r="R1079" s="216">
        <f>Q1079*H1079</f>
        <v>0.00031</v>
      </c>
      <c r="S1079" s="216">
        <v>0</v>
      </c>
      <c r="T1079" s="217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18" t="s">
        <v>258</v>
      </c>
      <c r="AT1079" s="218" t="s">
        <v>151</v>
      </c>
      <c r="AU1079" s="218" t="s">
        <v>84</v>
      </c>
      <c r="AY1079" s="20" t="s">
        <v>149</v>
      </c>
      <c r="BE1079" s="219">
        <f>IF(N1079="základní",J1079,0)</f>
        <v>0</v>
      </c>
      <c r="BF1079" s="219">
        <f>IF(N1079="snížená",J1079,0)</f>
        <v>0</v>
      </c>
      <c r="BG1079" s="219">
        <f>IF(N1079="zákl. přenesená",J1079,0)</f>
        <v>0</v>
      </c>
      <c r="BH1079" s="219">
        <f>IF(N1079="sníž. přenesená",J1079,0)</f>
        <v>0</v>
      </c>
      <c r="BI1079" s="219">
        <f>IF(N1079="nulová",J1079,0)</f>
        <v>0</v>
      </c>
      <c r="BJ1079" s="20" t="s">
        <v>80</v>
      </c>
      <c r="BK1079" s="219">
        <f>ROUND(I1079*H1079,2)</f>
        <v>0</v>
      </c>
      <c r="BL1079" s="20" t="s">
        <v>258</v>
      </c>
      <c r="BM1079" s="218" t="s">
        <v>1709</v>
      </c>
    </row>
    <row r="1080" s="2" customFormat="1">
      <c r="A1080" s="41"/>
      <c r="B1080" s="42"/>
      <c r="C1080" s="43"/>
      <c r="D1080" s="220" t="s">
        <v>157</v>
      </c>
      <c r="E1080" s="43"/>
      <c r="F1080" s="221" t="s">
        <v>1708</v>
      </c>
      <c r="G1080" s="43"/>
      <c r="H1080" s="43"/>
      <c r="I1080" s="222"/>
      <c r="J1080" s="43"/>
      <c r="K1080" s="43"/>
      <c r="L1080" s="47"/>
      <c r="M1080" s="223"/>
      <c r="N1080" s="224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20" t="s">
        <v>157</v>
      </c>
      <c r="AU1080" s="20" t="s">
        <v>84</v>
      </c>
    </row>
    <row r="1081" s="2" customFormat="1">
      <c r="A1081" s="41"/>
      <c r="B1081" s="42"/>
      <c r="C1081" s="43"/>
      <c r="D1081" s="225" t="s">
        <v>159</v>
      </c>
      <c r="E1081" s="43"/>
      <c r="F1081" s="226" t="s">
        <v>1710</v>
      </c>
      <c r="G1081" s="43"/>
      <c r="H1081" s="43"/>
      <c r="I1081" s="222"/>
      <c r="J1081" s="43"/>
      <c r="K1081" s="43"/>
      <c r="L1081" s="47"/>
      <c r="M1081" s="223"/>
      <c r="N1081" s="224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159</v>
      </c>
      <c r="AU1081" s="20" t="s">
        <v>84</v>
      </c>
    </row>
    <row r="1082" s="2" customFormat="1" ht="24.15" customHeight="1">
      <c r="A1082" s="41"/>
      <c r="B1082" s="42"/>
      <c r="C1082" s="207" t="s">
        <v>1711</v>
      </c>
      <c r="D1082" s="207" t="s">
        <v>151</v>
      </c>
      <c r="E1082" s="208" t="s">
        <v>1712</v>
      </c>
      <c r="F1082" s="209" t="s">
        <v>1713</v>
      </c>
      <c r="G1082" s="210" t="s">
        <v>347</v>
      </c>
      <c r="H1082" s="211">
        <v>0.11600000000000001</v>
      </c>
      <c r="I1082" s="212"/>
      <c r="J1082" s="213">
        <f>ROUND(I1082*H1082,2)</f>
        <v>0</v>
      </c>
      <c r="K1082" s="209" t="s">
        <v>155</v>
      </c>
      <c r="L1082" s="47"/>
      <c r="M1082" s="214" t="s">
        <v>19</v>
      </c>
      <c r="N1082" s="215" t="s">
        <v>46</v>
      </c>
      <c r="O1082" s="87"/>
      <c r="P1082" s="216">
        <f>O1082*H1082</f>
        <v>0</v>
      </c>
      <c r="Q1082" s="216">
        <v>0</v>
      </c>
      <c r="R1082" s="216">
        <f>Q1082*H1082</f>
        <v>0</v>
      </c>
      <c r="S1082" s="216">
        <v>0</v>
      </c>
      <c r="T1082" s="217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18" t="s">
        <v>258</v>
      </c>
      <c r="AT1082" s="218" t="s">
        <v>151</v>
      </c>
      <c r="AU1082" s="218" t="s">
        <v>84</v>
      </c>
      <c r="AY1082" s="20" t="s">
        <v>149</v>
      </c>
      <c r="BE1082" s="219">
        <f>IF(N1082="základní",J1082,0)</f>
        <v>0</v>
      </c>
      <c r="BF1082" s="219">
        <f>IF(N1082="snížená",J1082,0)</f>
        <v>0</v>
      </c>
      <c r="BG1082" s="219">
        <f>IF(N1082="zákl. přenesená",J1082,0)</f>
        <v>0</v>
      </c>
      <c r="BH1082" s="219">
        <f>IF(N1082="sníž. přenesená",J1082,0)</f>
        <v>0</v>
      </c>
      <c r="BI1082" s="219">
        <f>IF(N1082="nulová",J1082,0)</f>
        <v>0</v>
      </c>
      <c r="BJ1082" s="20" t="s">
        <v>80</v>
      </c>
      <c r="BK1082" s="219">
        <f>ROUND(I1082*H1082,2)</f>
        <v>0</v>
      </c>
      <c r="BL1082" s="20" t="s">
        <v>258</v>
      </c>
      <c r="BM1082" s="218" t="s">
        <v>1714</v>
      </c>
    </row>
    <row r="1083" s="2" customFormat="1">
      <c r="A1083" s="41"/>
      <c r="B1083" s="42"/>
      <c r="C1083" s="43"/>
      <c r="D1083" s="220" t="s">
        <v>157</v>
      </c>
      <c r="E1083" s="43"/>
      <c r="F1083" s="221" t="s">
        <v>1715</v>
      </c>
      <c r="G1083" s="43"/>
      <c r="H1083" s="43"/>
      <c r="I1083" s="222"/>
      <c r="J1083" s="43"/>
      <c r="K1083" s="43"/>
      <c r="L1083" s="47"/>
      <c r="M1083" s="223"/>
      <c r="N1083" s="224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157</v>
      </c>
      <c r="AU1083" s="20" t="s">
        <v>84</v>
      </c>
    </row>
    <row r="1084" s="2" customFormat="1">
      <c r="A1084" s="41"/>
      <c r="B1084" s="42"/>
      <c r="C1084" s="43"/>
      <c r="D1084" s="225" t="s">
        <v>159</v>
      </c>
      <c r="E1084" s="43"/>
      <c r="F1084" s="226" t="s">
        <v>1716</v>
      </c>
      <c r="G1084" s="43"/>
      <c r="H1084" s="43"/>
      <c r="I1084" s="222"/>
      <c r="J1084" s="43"/>
      <c r="K1084" s="43"/>
      <c r="L1084" s="47"/>
      <c r="M1084" s="223"/>
      <c r="N1084" s="224"/>
      <c r="O1084" s="87"/>
      <c r="P1084" s="87"/>
      <c r="Q1084" s="87"/>
      <c r="R1084" s="87"/>
      <c r="S1084" s="87"/>
      <c r="T1084" s="88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T1084" s="20" t="s">
        <v>159</v>
      </c>
      <c r="AU1084" s="20" t="s">
        <v>84</v>
      </c>
    </row>
    <row r="1085" s="12" customFormat="1" ht="22.8" customHeight="1">
      <c r="A1085" s="12"/>
      <c r="B1085" s="191"/>
      <c r="C1085" s="192"/>
      <c r="D1085" s="193" t="s">
        <v>74</v>
      </c>
      <c r="E1085" s="205" t="s">
        <v>1717</v>
      </c>
      <c r="F1085" s="205" t="s">
        <v>1718</v>
      </c>
      <c r="G1085" s="192"/>
      <c r="H1085" s="192"/>
      <c r="I1085" s="195"/>
      <c r="J1085" s="206">
        <f>BK1085</f>
        <v>0</v>
      </c>
      <c r="K1085" s="192"/>
      <c r="L1085" s="197"/>
      <c r="M1085" s="198"/>
      <c r="N1085" s="199"/>
      <c r="O1085" s="199"/>
      <c r="P1085" s="200">
        <f>SUM(P1086:P1094)</f>
        <v>0</v>
      </c>
      <c r="Q1085" s="199"/>
      <c r="R1085" s="200">
        <f>SUM(R1086:R1094)</f>
        <v>0</v>
      </c>
      <c r="S1085" s="199"/>
      <c r="T1085" s="201">
        <f>SUM(T1086:T1094)</f>
        <v>0</v>
      </c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R1085" s="202" t="s">
        <v>84</v>
      </c>
      <c r="AT1085" s="203" t="s">
        <v>74</v>
      </c>
      <c r="AU1085" s="203" t="s">
        <v>80</v>
      </c>
      <c r="AY1085" s="202" t="s">
        <v>149</v>
      </c>
      <c r="BK1085" s="204">
        <f>SUM(BK1086:BK1094)</f>
        <v>0</v>
      </c>
    </row>
    <row r="1086" s="2" customFormat="1" ht="24.15" customHeight="1">
      <c r="A1086" s="41"/>
      <c r="B1086" s="42"/>
      <c r="C1086" s="207" t="s">
        <v>1719</v>
      </c>
      <c r="D1086" s="207" t="s">
        <v>151</v>
      </c>
      <c r="E1086" s="208" t="s">
        <v>1720</v>
      </c>
      <c r="F1086" s="209" t="s">
        <v>1721</v>
      </c>
      <c r="G1086" s="210" t="s">
        <v>154</v>
      </c>
      <c r="H1086" s="211">
        <v>1</v>
      </c>
      <c r="I1086" s="212"/>
      <c r="J1086" s="213">
        <f>ROUND(I1086*H1086,2)</f>
        <v>0</v>
      </c>
      <c r="K1086" s="209" t="s">
        <v>155</v>
      </c>
      <c r="L1086" s="47"/>
      <c r="M1086" s="214" t="s">
        <v>19</v>
      </c>
      <c r="N1086" s="215" t="s">
        <v>46</v>
      </c>
      <c r="O1086" s="87"/>
      <c r="P1086" s="216">
        <f>O1086*H1086</f>
        <v>0</v>
      </c>
      <c r="Q1086" s="216">
        <v>0</v>
      </c>
      <c r="R1086" s="216">
        <f>Q1086*H1086</f>
        <v>0</v>
      </c>
      <c r="S1086" s="216">
        <v>0</v>
      </c>
      <c r="T1086" s="217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18" t="s">
        <v>258</v>
      </c>
      <c r="AT1086" s="218" t="s">
        <v>151</v>
      </c>
      <c r="AU1086" s="218" t="s">
        <v>84</v>
      </c>
      <c r="AY1086" s="20" t="s">
        <v>149</v>
      </c>
      <c r="BE1086" s="219">
        <f>IF(N1086="základní",J1086,0)</f>
        <v>0</v>
      </c>
      <c r="BF1086" s="219">
        <f>IF(N1086="snížená",J1086,0)</f>
        <v>0</v>
      </c>
      <c r="BG1086" s="219">
        <f>IF(N1086="zákl. přenesená",J1086,0)</f>
        <v>0</v>
      </c>
      <c r="BH1086" s="219">
        <f>IF(N1086="sníž. přenesená",J1086,0)</f>
        <v>0</v>
      </c>
      <c r="BI1086" s="219">
        <f>IF(N1086="nulová",J1086,0)</f>
        <v>0</v>
      </c>
      <c r="BJ1086" s="20" t="s">
        <v>80</v>
      </c>
      <c r="BK1086" s="219">
        <f>ROUND(I1086*H1086,2)</f>
        <v>0</v>
      </c>
      <c r="BL1086" s="20" t="s">
        <v>258</v>
      </c>
      <c r="BM1086" s="218" t="s">
        <v>1722</v>
      </c>
    </row>
    <row r="1087" s="2" customFormat="1">
      <c r="A1087" s="41"/>
      <c r="B1087" s="42"/>
      <c r="C1087" s="43"/>
      <c r="D1087" s="220" t="s">
        <v>157</v>
      </c>
      <c r="E1087" s="43"/>
      <c r="F1087" s="221" t="s">
        <v>1723</v>
      </c>
      <c r="G1087" s="43"/>
      <c r="H1087" s="43"/>
      <c r="I1087" s="222"/>
      <c r="J1087" s="43"/>
      <c r="K1087" s="43"/>
      <c r="L1087" s="47"/>
      <c r="M1087" s="223"/>
      <c r="N1087" s="224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157</v>
      </c>
      <c r="AU1087" s="20" t="s">
        <v>84</v>
      </c>
    </row>
    <row r="1088" s="2" customFormat="1">
      <c r="A1088" s="41"/>
      <c r="B1088" s="42"/>
      <c r="C1088" s="43"/>
      <c r="D1088" s="225" t="s">
        <v>159</v>
      </c>
      <c r="E1088" s="43"/>
      <c r="F1088" s="226" t="s">
        <v>1724</v>
      </c>
      <c r="G1088" s="43"/>
      <c r="H1088" s="43"/>
      <c r="I1088" s="222"/>
      <c r="J1088" s="43"/>
      <c r="K1088" s="43"/>
      <c r="L1088" s="47"/>
      <c r="M1088" s="223"/>
      <c r="N1088" s="224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159</v>
      </c>
      <c r="AU1088" s="20" t="s">
        <v>84</v>
      </c>
    </row>
    <row r="1089" s="2" customFormat="1" ht="21.75" customHeight="1">
      <c r="A1089" s="41"/>
      <c r="B1089" s="42"/>
      <c r="C1089" s="207" t="s">
        <v>1725</v>
      </c>
      <c r="D1089" s="207" t="s">
        <v>151</v>
      </c>
      <c r="E1089" s="208" t="s">
        <v>1726</v>
      </c>
      <c r="F1089" s="209" t="s">
        <v>1727</v>
      </c>
      <c r="G1089" s="210" t="s">
        <v>518</v>
      </c>
      <c r="H1089" s="211">
        <v>2</v>
      </c>
      <c r="I1089" s="212"/>
      <c r="J1089" s="213">
        <f>ROUND(I1089*H1089,2)</f>
        <v>0</v>
      </c>
      <c r="K1089" s="209" t="s">
        <v>19</v>
      </c>
      <c r="L1089" s="47"/>
      <c r="M1089" s="214" t="s">
        <v>19</v>
      </c>
      <c r="N1089" s="215" t="s">
        <v>46</v>
      </c>
      <c r="O1089" s="87"/>
      <c r="P1089" s="216">
        <f>O1089*H1089</f>
        <v>0</v>
      </c>
      <c r="Q1089" s="216">
        <v>0</v>
      </c>
      <c r="R1089" s="216">
        <f>Q1089*H1089</f>
        <v>0</v>
      </c>
      <c r="S1089" s="216">
        <v>0</v>
      </c>
      <c r="T1089" s="217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18" t="s">
        <v>258</v>
      </c>
      <c r="AT1089" s="218" t="s">
        <v>151</v>
      </c>
      <c r="AU1089" s="218" t="s">
        <v>84</v>
      </c>
      <c r="AY1089" s="20" t="s">
        <v>149</v>
      </c>
      <c r="BE1089" s="219">
        <f>IF(N1089="základní",J1089,0)</f>
        <v>0</v>
      </c>
      <c r="BF1089" s="219">
        <f>IF(N1089="snížená",J1089,0)</f>
        <v>0</v>
      </c>
      <c r="BG1089" s="219">
        <f>IF(N1089="zákl. přenesená",J1089,0)</f>
        <v>0</v>
      </c>
      <c r="BH1089" s="219">
        <f>IF(N1089="sníž. přenesená",J1089,0)</f>
        <v>0</v>
      </c>
      <c r="BI1089" s="219">
        <f>IF(N1089="nulová",J1089,0)</f>
        <v>0</v>
      </c>
      <c r="BJ1089" s="20" t="s">
        <v>80</v>
      </c>
      <c r="BK1089" s="219">
        <f>ROUND(I1089*H1089,2)</f>
        <v>0</v>
      </c>
      <c r="BL1089" s="20" t="s">
        <v>258</v>
      </c>
      <c r="BM1089" s="218" t="s">
        <v>1728</v>
      </c>
    </row>
    <row r="1090" s="2" customFormat="1">
      <c r="A1090" s="41"/>
      <c r="B1090" s="42"/>
      <c r="C1090" s="43"/>
      <c r="D1090" s="220" t="s">
        <v>157</v>
      </c>
      <c r="E1090" s="43"/>
      <c r="F1090" s="221" t="s">
        <v>1729</v>
      </c>
      <c r="G1090" s="43"/>
      <c r="H1090" s="43"/>
      <c r="I1090" s="222"/>
      <c r="J1090" s="43"/>
      <c r="K1090" s="43"/>
      <c r="L1090" s="47"/>
      <c r="M1090" s="223"/>
      <c r="N1090" s="224"/>
      <c r="O1090" s="87"/>
      <c r="P1090" s="87"/>
      <c r="Q1090" s="87"/>
      <c r="R1090" s="87"/>
      <c r="S1090" s="87"/>
      <c r="T1090" s="88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T1090" s="20" t="s">
        <v>157</v>
      </c>
      <c r="AU1090" s="20" t="s">
        <v>84</v>
      </c>
    </row>
    <row r="1091" s="2" customFormat="1">
      <c r="A1091" s="41"/>
      <c r="B1091" s="42"/>
      <c r="C1091" s="43"/>
      <c r="D1091" s="220" t="s">
        <v>531</v>
      </c>
      <c r="E1091" s="43"/>
      <c r="F1091" s="280" t="s">
        <v>1730</v>
      </c>
      <c r="G1091" s="43"/>
      <c r="H1091" s="43"/>
      <c r="I1091" s="222"/>
      <c r="J1091" s="43"/>
      <c r="K1091" s="43"/>
      <c r="L1091" s="47"/>
      <c r="M1091" s="223"/>
      <c r="N1091" s="224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531</v>
      </c>
      <c r="AU1091" s="20" t="s">
        <v>84</v>
      </c>
    </row>
    <row r="1092" s="14" customFormat="1">
      <c r="A1092" s="14"/>
      <c r="B1092" s="237"/>
      <c r="C1092" s="238"/>
      <c r="D1092" s="220" t="s">
        <v>183</v>
      </c>
      <c r="E1092" s="239" t="s">
        <v>19</v>
      </c>
      <c r="F1092" s="240" t="s">
        <v>84</v>
      </c>
      <c r="G1092" s="238"/>
      <c r="H1092" s="241">
        <v>2</v>
      </c>
      <c r="I1092" s="242"/>
      <c r="J1092" s="238"/>
      <c r="K1092" s="238"/>
      <c r="L1092" s="243"/>
      <c r="M1092" s="244"/>
      <c r="N1092" s="245"/>
      <c r="O1092" s="245"/>
      <c r="P1092" s="245"/>
      <c r="Q1092" s="245"/>
      <c r="R1092" s="245"/>
      <c r="S1092" s="245"/>
      <c r="T1092" s="246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7" t="s">
        <v>183</v>
      </c>
      <c r="AU1092" s="247" t="s">
        <v>84</v>
      </c>
      <c r="AV1092" s="14" t="s">
        <v>84</v>
      </c>
      <c r="AW1092" s="14" t="s">
        <v>36</v>
      </c>
      <c r="AX1092" s="14" t="s">
        <v>80</v>
      </c>
      <c r="AY1092" s="247" t="s">
        <v>149</v>
      </c>
    </row>
    <row r="1093" s="2" customFormat="1" ht="24.15" customHeight="1">
      <c r="A1093" s="41"/>
      <c r="B1093" s="42"/>
      <c r="C1093" s="207" t="s">
        <v>1731</v>
      </c>
      <c r="D1093" s="207" t="s">
        <v>151</v>
      </c>
      <c r="E1093" s="208" t="s">
        <v>1732</v>
      </c>
      <c r="F1093" s="209" t="s">
        <v>1733</v>
      </c>
      <c r="G1093" s="210" t="s">
        <v>595</v>
      </c>
      <c r="H1093" s="211">
        <v>40</v>
      </c>
      <c r="I1093" s="212"/>
      <c r="J1093" s="213">
        <f>ROUND(I1093*H1093,2)</f>
        <v>0</v>
      </c>
      <c r="K1093" s="209" t="s">
        <v>19</v>
      </c>
      <c r="L1093" s="47"/>
      <c r="M1093" s="214" t="s">
        <v>19</v>
      </c>
      <c r="N1093" s="215" t="s">
        <v>46</v>
      </c>
      <c r="O1093" s="87"/>
      <c r="P1093" s="216">
        <f>O1093*H1093</f>
        <v>0</v>
      </c>
      <c r="Q1093" s="216">
        <v>0</v>
      </c>
      <c r="R1093" s="216">
        <f>Q1093*H1093</f>
        <v>0</v>
      </c>
      <c r="S1093" s="216">
        <v>0</v>
      </c>
      <c r="T1093" s="217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18" t="s">
        <v>258</v>
      </c>
      <c r="AT1093" s="218" t="s">
        <v>151</v>
      </c>
      <c r="AU1093" s="218" t="s">
        <v>84</v>
      </c>
      <c r="AY1093" s="20" t="s">
        <v>149</v>
      </c>
      <c r="BE1093" s="219">
        <f>IF(N1093="základní",J1093,0)</f>
        <v>0</v>
      </c>
      <c r="BF1093" s="219">
        <f>IF(N1093="snížená",J1093,0)</f>
        <v>0</v>
      </c>
      <c r="BG1093" s="219">
        <f>IF(N1093="zákl. přenesená",J1093,0)</f>
        <v>0</v>
      </c>
      <c r="BH1093" s="219">
        <f>IF(N1093="sníž. přenesená",J1093,0)</f>
        <v>0</v>
      </c>
      <c r="BI1093" s="219">
        <f>IF(N1093="nulová",J1093,0)</f>
        <v>0</v>
      </c>
      <c r="BJ1093" s="20" t="s">
        <v>80</v>
      </c>
      <c r="BK1093" s="219">
        <f>ROUND(I1093*H1093,2)</f>
        <v>0</v>
      </c>
      <c r="BL1093" s="20" t="s">
        <v>258</v>
      </c>
      <c r="BM1093" s="218" t="s">
        <v>1734</v>
      </c>
    </row>
    <row r="1094" s="2" customFormat="1">
      <c r="A1094" s="41"/>
      <c r="B1094" s="42"/>
      <c r="C1094" s="43"/>
      <c r="D1094" s="220" t="s">
        <v>157</v>
      </c>
      <c r="E1094" s="43"/>
      <c r="F1094" s="221" t="s">
        <v>1733</v>
      </c>
      <c r="G1094" s="43"/>
      <c r="H1094" s="43"/>
      <c r="I1094" s="222"/>
      <c r="J1094" s="43"/>
      <c r="K1094" s="43"/>
      <c r="L1094" s="47"/>
      <c r="M1094" s="223"/>
      <c r="N1094" s="224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157</v>
      </c>
      <c r="AU1094" s="20" t="s">
        <v>84</v>
      </c>
    </row>
    <row r="1095" s="12" customFormat="1" ht="22.8" customHeight="1">
      <c r="A1095" s="12"/>
      <c r="B1095" s="191"/>
      <c r="C1095" s="192"/>
      <c r="D1095" s="193" t="s">
        <v>74</v>
      </c>
      <c r="E1095" s="205" t="s">
        <v>1735</v>
      </c>
      <c r="F1095" s="205" t="s">
        <v>1736</v>
      </c>
      <c r="G1095" s="192"/>
      <c r="H1095" s="192"/>
      <c r="I1095" s="195"/>
      <c r="J1095" s="206">
        <f>BK1095</f>
        <v>0</v>
      </c>
      <c r="K1095" s="192"/>
      <c r="L1095" s="197"/>
      <c r="M1095" s="198"/>
      <c r="N1095" s="199"/>
      <c r="O1095" s="199"/>
      <c r="P1095" s="200">
        <f>SUM(P1096:P1131)</f>
        <v>0</v>
      </c>
      <c r="Q1095" s="199"/>
      <c r="R1095" s="200">
        <f>SUM(R1096:R1131)</f>
        <v>3.2323617200000001</v>
      </c>
      <c r="S1095" s="199"/>
      <c r="T1095" s="201">
        <f>SUM(T1096:T1131)</f>
        <v>0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02" t="s">
        <v>84</v>
      </c>
      <c r="AT1095" s="203" t="s">
        <v>74</v>
      </c>
      <c r="AU1095" s="203" t="s">
        <v>80</v>
      </c>
      <c r="AY1095" s="202" t="s">
        <v>149</v>
      </c>
      <c r="BK1095" s="204">
        <f>SUM(BK1096:BK1131)</f>
        <v>0</v>
      </c>
    </row>
    <row r="1096" s="2" customFormat="1" ht="33" customHeight="1">
      <c r="A1096" s="41"/>
      <c r="B1096" s="42"/>
      <c r="C1096" s="207" t="s">
        <v>1737</v>
      </c>
      <c r="D1096" s="207" t="s">
        <v>151</v>
      </c>
      <c r="E1096" s="208" t="s">
        <v>1738</v>
      </c>
      <c r="F1096" s="209" t="s">
        <v>1739</v>
      </c>
      <c r="G1096" s="210" t="s">
        <v>201</v>
      </c>
      <c r="H1096" s="211">
        <v>1.6699999999999999</v>
      </c>
      <c r="I1096" s="212"/>
      <c r="J1096" s="213">
        <f>ROUND(I1096*H1096,2)</f>
        <v>0</v>
      </c>
      <c r="K1096" s="209" t="s">
        <v>155</v>
      </c>
      <c r="L1096" s="47"/>
      <c r="M1096" s="214" t="s">
        <v>19</v>
      </c>
      <c r="N1096" s="215" t="s">
        <v>46</v>
      </c>
      <c r="O1096" s="87"/>
      <c r="P1096" s="216">
        <f>O1096*H1096</f>
        <v>0</v>
      </c>
      <c r="Q1096" s="216">
        <v>0.00108</v>
      </c>
      <c r="R1096" s="216">
        <f>Q1096*H1096</f>
        <v>0.0018036</v>
      </c>
      <c r="S1096" s="216">
        <v>0</v>
      </c>
      <c r="T1096" s="217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18" t="s">
        <v>258</v>
      </c>
      <c r="AT1096" s="218" t="s">
        <v>151</v>
      </c>
      <c r="AU1096" s="218" t="s">
        <v>84</v>
      </c>
      <c r="AY1096" s="20" t="s">
        <v>149</v>
      </c>
      <c r="BE1096" s="219">
        <f>IF(N1096="základní",J1096,0)</f>
        <v>0</v>
      </c>
      <c r="BF1096" s="219">
        <f>IF(N1096="snížená",J1096,0)</f>
        <v>0</v>
      </c>
      <c r="BG1096" s="219">
        <f>IF(N1096="zákl. přenesená",J1096,0)</f>
        <v>0</v>
      </c>
      <c r="BH1096" s="219">
        <f>IF(N1096="sníž. přenesená",J1096,0)</f>
        <v>0</v>
      </c>
      <c r="BI1096" s="219">
        <f>IF(N1096="nulová",J1096,0)</f>
        <v>0</v>
      </c>
      <c r="BJ1096" s="20" t="s">
        <v>80</v>
      </c>
      <c r="BK1096" s="219">
        <f>ROUND(I1096*H1096,2)</f>
        <v>0</v>
      </c>
      <c r="BL1096" s="20" t="s">
        <v>258</v>
      </c>
      <c r="BM1096" s="218" t="s">
        <v>1740</v>
      </c>
    </row>
    <row r="1097" s="2" customFormat="1">
      <c r="A1097" s="41"/>
      <c r="B1097" s="42"/>
      <c r="C1097" s="43"/>
      <c r="D1097" s="220" t="s">
        <v>157</v>
      </c>
      <c r="E1097" s="43"/>
      <c r="F1097" s="221" t="s">
        <v>1741</v>
      </c>
      <c r="G1097" s="43"/>
      <c r="H1097" s="43"/>
      <c r="I1097" s="222"/>
      <c r="J1097" s="43"/>
      <c r="K1097" s="43"/>
      <c r="L1097" s="47"/>
      <c r="M1097" s="223"/>
      <c r="N1097" s="224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157</v>
      </c>
      <c r="AU1097" s="20" t="s">
        <v>84</v>
      </c>
    </row>
    <row r="1098" s="2" customFormat="1">
      <c r="A1098" s="41"/>
      <c r="B1098" s="42"/>
      <c r="C1098" s="43"/>
      <c r="D1098" s="225" t="s">
        <v>159</v>
      </c>
      <c r="E1098" s="43"/>
      <c r="F1098" s="226" t="s">
        <v>1742</v>
      </c>
      <c r="G1098" s="43"/>
      <c r="H1098" s="43"/>
      <c r="I1098" s="222"/>
      <c r="J1098" s="43"/>
      <c r="K1098" s="43"/>
      <c r="L1098" s="47"/>
      <c r="M1098" s="223"/>
      <c r="N1098" s="224"/>
      <c r="O1098" s="87"/>
      <c r="P1098" s="87"/>
      <c r="Q1098" s="87"/>
      <c r="R1098" s="87"/>
      <c r="S1098" s="87"/>
      <c r="T1098" s="88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T1098" s="20" t="s">
        <v>159</v>
      </c>
      <c r="AU1098" s="20" t="s">
        <v>84</v>
      </c>
    </row>
    <row r="1099" s="2" customFormat="1" ht="33" customHeight="1">
      <c r="A1099" s="41"/>
      <c r="B1099" s="42"/>
      <c r="C1099" s="207" t="s">
        <v>1743</v>
      </c>
      <c r="D1099" s="207" t="s">
        <v>151</v>
      </c>
      <c r="E1099" s="208" t="s">
        <v>1744</v>
      </c>
      <c r="F1099" s="209" t="s">
        <v>1745</v>
      </c>
      <c r="G1099" s="210" t="s">
        <v>595</v>
      </c>
      <c r="H1099" s="211">
        <v>92.799999999999997</v>
      </c>
      <c r="I1099" s="212"/>
      <c r="J1099" s="213">
        <f>ROUND(I1099*H1099,2)</f>
        <v>0</v>
      </c>
      <c r="K1099" s="209" t="s">
        <v>155</v>
      </c>
      <c r="L1099" s="47"/>
      <c r="M1099" s="214" t="s">
        <v>19</v>
      </c>
      <c r="N1099" s="215" t="s">
        <v>46</v>
      </c>
      <c r="O1099" s="87"/>
      <c r="P1099" s="216">
        <f>O1099*H1099</f>
        <v>0</v>
      </c>
      <c r="Q1099" s="216">
        <v>0</v>
      </c>
      <c r="R1099" s="216">
        <f>Q1099*H1099</f>
        <v>0</v>
      </c>
      <c r="S1099" s="216">
        <v>0</v>
      </c>
      <c r="T1099" s="217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18" t="s">
        <v>258</v>
      </c>
      <c r="AT1099" s="218" t="s">
        <v>151</v>
      </c>
      <c r="AU1099" s="218" t="s">
        <v>84</v>
      </c>
      <c r="AY1099" s="20" t="s">
        <v>149</v>
      </c>
      <c r="BE1099" s="219">
        <f>IF(N1099="základní",J1099,0)</f>
        <v>0</v>
      </c>
      <c r="BF1099" s="219">
        <f>IF(N1099="snížená",J1099,0)</f>
        <v>0</v>
      </c>
      <c r="BG1099" s="219">
        <f>IF(N1099="zákl. přenesená",J1099,0)</f>
        <v>0</v>
      </c>
      <c r="BH1099" s="219">
        <f>IF(N1099="sníž. přenesená",J1099,0)</f>
        <v>0</v>
      </c>
      <c r="BI1099" s="219">
        <f>IF(N1099="nulová",J1099,0)</f>
        <v>0</v>
      </c>
      <c r="BJ1099" s="20" t="s">
        <v>80</v>
      </c>
      <c r="BK1099" s="219">
        <f>ROUND(I1099*H1099,2)</f>
        <v>0</v>
      </c>
      <c r="BL1099" s="20" t="s">
        <v>258</v>
      </c>
      <c r="BM1099" s="218" t="s">
        <v>1746</v>
      </c>
    </row>
    <row r="1100" s="2" customFormat="1">
      <c r="A1100" s="41"/>
      <c r="B1100" s="42"/>
      <c r="C1100" s="43"/>
      <c r="D1100" s="220" t="s">
        <v>157</v>
      </c>
      <c r="E1100" s="43"/>
      <c r="F1100" s="221" t="s">
        <v>1747</v>
      </c>
      <c r="G1100" s="43"/>
      <c r="H1100" s="43"/>
      <c r="I1100" s="222"/>
      <c r="J1100" s="43"/>
      <c r="K1100" s="43"/>
      <c r="L1100" s="47"/>
      <c r="M1100" s="223"/>
      <c r="N1100" s="224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157</v>
      </c>
      <c r="AU1100" s="20" t="s">
        <v>84</v>
      </c>
    </row>
    <row r="1101" s="2" customFormat="1">
      <c r="A1101" s="41"/>
      <c r="B1101" s="42"/>
      <c r="C1101" s="43"/>
      <c r="D1101" s="225" t="s">
        <v>159</v>
      </c>
      <c r="E1101" s="43"/>
      <c r="F1101" s="226" t="s">
        <v>1748</v>
      </c>
      <c r="G1101" s="43"/>
      <c r="H1101" s="43"/>
      <c r="I1101" s="222"/>
      <c r="J1101" s="43"/>
      <c r="K1101" s="43"/>
      <c r="L1101" s="47"/>
      <c r="M1101" s="223"/>
      <c r="N1101" s="224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159</v>
      </c>
      <c r="AU1101" s="20" t="s">
        <v>84</v>
      </c>
    </row>
    <row r="1102" s="14" customFormat="1">
      <c r="A1102" s="14"/>
      <c r="B1102" s="237"/>
      <c r="C1102" s="238"/>
      <c r="D1102" s="220" t="s">
        <v>183</v>
      </c>
      <c r="E1102" s="239" t="s">
        <v>19</v>
      </c>
      <c r="F1102" s="240" t="s">
        <v>1369</v>
      </c>
      <c r="G1102" s="238"/>
      <c r="H1102" s="241">
        <v>92.799999999999997</v>
      </c>
      <c r="I1102" s="242"/>
      <c r="J1102" s="238"/>
      <c r="K1102" s="238"/>
      <c r="L1102" s="243"/>
      <c r="M1102" s="244"/>
      <c r="N1102" s="245"/>
      <c r="O1102" s="245"/>
      <c r="P1102" s="245"/>
      <c r="Q1102" s="245"/>
      <c r="R1102" s="245"/>
      <c r="S1102" s="245"/>
      <c r="T1102" s="24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7" t="s">
        <v>183</v>
      </c>
      <c r="AU1102" s="247" t="s">
        <v>84</v>
      </c>
      <c r="AV1102" s="14" t="s">
        <v>84</v>
      </c>
      <c r="AW1102" s="14" t="s">
        <v>36</v>
      </c>
      <c r="AX1102" s="14" t="s">
        <v>80</v>
      </c>
      <c r="AY1102" s="247" t="s">
        <v>149</v>
      </c>
    </row>
    <row r="1103" s="2" customFormat="1" ht="21.75" customHeight="1">
      <c r="A1103" s="41"/>
      <c r="B1103" s="42"/>
      <c r="C1103" s="270" t="s">
        <v>1749</v>
      </c>
      <c r="D1103" s="270" t="s">
        <v>395</v>
      </c>
      <c r="E1103" s="271" t="s">
        <v>1750</v>
      </c>
      <c r="F1103" s="272" t="s">
        <v>1751</v>
      </c>
      <c r="G1103" s="273" t="s">
        <v>201</v>
      </c>
      <c r="H1103" s="274">
        <v>1.837</v>
      </c>
      <c r="I1103" s="275"/>
      <c r="J1103" s="276">
        <f>ROUND(I1103*H1103,2)</f>
        <v>0</v>
      </c>
      <c r="K1103" s="272" t="s">
        <v>155</v>
      </c>
      <c r="L1103" s="277"/>
      <c r="M1103" s="278" t="s">
        <v>19</v>
      </c>
      <c r="N1103" s="279" t="s">
        <v>46</v>
      </c>
      <c r="O1103" s="87"/>
      <c r="P1103" s="216">
        <f>O1103*H1103</f>
        <v>0</v>
      </c>
      <c r="Q1103" s="216">
        <v>0.55000000000000004</v>
      </c>
      <c r="R1103" s="216">
        <f>Q1103*H1103</f>
        <v>1.0103500000000001</v>
      </c>
      <c r="S1103" s="216">
        <v>0</v>
      </c>
      <c r="T1103" s="217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18" t="s">
        <v>374</v>
      </c>
      <c r="AT1103" s="218" t="s">
        <v>395</v>
      </c>
      <c r="AU1103" s="218" t="s">
        <v>84</v>
      </c>
      <c r="AY1103" s="20" t="s">
        <v>149</v>
      </c>
      <c r="BE1103" s="219">
        <f>IF(N1103="základní",J1103,0)</f>
        <v>0</v>
      </c>
      <c r="BF1103" s="219">
        <f>IF(N1103="snížená",J1103,0)</f>
        <v>0</v>
      </c>
      <c r="BG1103" s="219">
        <f>IF(N1103="zákl. přenesená",J1103,0)</f>
        <v>0</v>
      </c>
      <c r="BH1103" s="219">
        <f>IF(N1103="sníž. přenesená",J1103,0)</f>
        <v>0</v>
      </c>
      <c r="BI1103" s="219">
        <f>IF(N1103="nulová",J1103,0)</f>
        <v>0</v>
      </c>
      <c r="BJ1103" s="20" t="s">
        <v>80</v>
      </c>
      <c r="BK1103" s="219">
        <f>ROUND(I1103*H1103,2)</f>
        <v>0</v>
      </c>
      <c r="BL1103" s="20" t="s">
        <v>258</v>
      </c>
      <c r="BM1103" s="218" t="s">
        <v>1752</v>
      </c>
    </row>
    <row r="1104" s="2" customFormat="1">
      <c r="A1104" s="41"/>
      <c r="B1104" s="42"/>
      <c r="C1104" s="43"/>
      <c r="D1104" s="220" t="s">
        <v>157</v>
      </c>
      <c r="E1104" s="43"/>
      <c r="F1104" s="221" t="s">
        <v>1751</v>
      </c>
      <c r="G1104" s="43"/>
      <c r="H1104" s="43"/>
      <c r="I1104" s="222"/>
      <c r="J1104" s="43"/>
      <c r="K1104" s="43"/>
      <c r="L1104" s="47"/>
      <c r="M1104" s="223"/>
      <c r="N1104" s="224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157</v>
      </c>
      <c r="AU1104" s="20" t="s">
        <v>84</v>
      </c>
    </row>
    <row r="1105" s="14" customFormat="1">
      <c r="A1105" s="14"/>
      <c r="B1105" s="237"/>
      <c r="C1105" s="238"/>
      <c r="D1105" s="220" t="s">
        <v>183</v>
      </c>
      <c r="E1105" s="239" t="s">
        <v>19</v>
      </c>
      <c r="F1105" s="240" t="s">
        <v>1753</v>
      </c>
      <c r="G1105" s="238"/>
      <c r="H1105" s="241">
        <v>1.6699999999999999</v>
      </c>
      <c r="I1105" s="242"/>
      <c r="J1105" s="238"/>
      <c r="K1105" s="238"/>
      <c r="L1105" s="243"/>
      <c r="M1105" s="244"/>
      <c r="N1105" s="245"/>
      <c r="O1105" s="245"/>
      <c r="P1105" s="245"/>
      <c r="Q1105" s="245"/>
      <c r="R1105" s="245"/>
      <c r="S1105" s="245"/>
      <c r="T1105" s="246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7" t="s">
        <v>183</v>
      </c>
      <c r="AU1105" s="247" t="s">
        <v>84</v>
      </c>
      <c r="AV1105" s="14" t="s">
        <v>84</v>
      </c>
      <c r="AW1105" s="14" t="s">
        <v>36</v>
      </c>
      <c r="AX1105" s="14" t="s">
        <v>80</v>
      </c>
      <c r="AY1105" s="247" t="s">
        <v>149</v>
      </c>
    </row>
    <row r="1106" s="14" customFormat="1">
      <c r="A1106" s="14"/>
      <c r="B1106" s="237"/>
      <c r="C1106" s="238"/>
      <c r="D1106" s="220" t="s">
        <v>183</v>
      </c>
      <c r="E1106" s="238"/>
      <c r="F1106" s="240" t="s">
        <v>1754</v>
      </c>
      <c r="G1106" s="238"/>
      <c r="H1106" s="241">
        <v>1.837</v>
      </c>
      <c r="I1106" s="242"/>
      <c r="J1106" s="238"/>
      <c r="K1106" s="238"/>
      <c r="L1106" s="243"/>
      <c r="M1106" s="244"/>
      <c r="N1106" s="245"/>
      <c r="O1106" s="245"/>
      <c r="P1106" s="245"/>
      <c r="Q1106" s="245"/>
      <c r="R1106" s="245"/>
      <c r="S1106" s="245"/>
      <c r="T1106" s="24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7" t="s">
        <v>183</v>
      </c>
      <c r="AU1106" s="247" t="s">
        <v>84</v>
      </c>
      <c r="AV1106" s="14" t="s">
        <v>84</v>
      </c>
      <c r="AW1106" s="14" t="s">
        <v>4</v>
      </c>
      <c r="AX1106" s="14" t="s">
        <v>80</v>
      </c>
      <c r="AY1106" s="247" t="s">
        <v>149</v>
      </c>
    </row>
    <row r="1107" s="2" customFormat="1" ht="24.15" customHeight="1">
      <c r="A1107" s="41"/>
      <c r="B1107" s="42"/>
      <c r="C1107" s="207" t="s">
        <v>1755</v>
      </c>
      <c r="D1107" s="207" t="s">
        <v>151</v>
      </c>
      <c r="E1107" s="208" t="s">
        <v>1756</v>
      </c>
      <c r="F1107" s="209" t="s">
        <v>1757</v>
      </c>
      <c r="G1107" s="210" t="s">
        <v>201</v>
      </c>
      <c r="H1107" s="211">
        <v>1.6699999999999999</v>
      </c>
      <c r="I1107" s="212"/>
      <c r="J1107" s="213">
        <f>ROUND(I1107*H1107,2)</f>
        <v>0</v>
      </c>
      <c r="K1107" s="209" t="s">
        <v>155</v>
      </c>
      <c r="L1107" s="47"/>
      <c r="M1107" s="214" t="s">
        <v>19</v>
      </c>
      <c r="N1107" s="215" t="s">
        <v>46</v>
      </c>
      <c r="O1107" s="87"/>
      <c r="P1107" s="216">
        <f>O1107*H1107</f>
        <v>0</v>
      </c>
      <c r="Q1107" s="216">
        <v>0.023300000000000001</v>
      </c>
      <c r="R1107" s="216">
        <f>Q1107*H1107</f>
        <v>0.038911000000000001</v>
      </c>
      <c r="S1107" s="216">
        <v>0</v>
      </c>
      <c r="T1107" s="217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18" t="s">
        <v>258</v>
      </c>
      <c r="AT1107" s="218" t="s">
        <v>151</v>
      </c>
      <c r="AU1107" s="218" t="s">
        <v>84</v>
      </c>
      <c r="AY1107" s="20" t="s">
        <v>149</v>
      </c>
      <c r="BE1107" s="219">
        <f>IF(N1107="základní",J1107,0)</f>
        <v>0</v>
      </c>
      <c r="BF1107" s="219">
        <f>IF(N1107="snížená",J1107,0)</f>
        <v>0</v>
      </c>
      <c r="BG1107" s="219">
        <f>IF(N1107="zákl. přenesená",J1107,0)</f>
        <v>0</v>
      </c>
      <c r="BH1107" s="219">
        <f>IF(N1107="sníž. přenesená",J1107,0)</f>
        <v>0</v>
      </c>
      <c r="BI1107" s="219">
        <f>IF(N1107="nulová",J1107,0)</f>
        <v>0</v>
      </c>
      <c r="BJ1107" s="20" t="s">
        <v>80</v>
      </c>
      <c r="BK1107" s="219">
        <f>ROUND(I1107*H1107,2)</f>
        <v>0</v>
      </c>
      <c r="BL1107" s="20" t="s">
        <v>258</v>
      </c>
      <c r="BM1107" s="218" t="s">
        <v>1758</v>
      </c>
    </row>
    <row r="1108" s="2" customFormat="1">
      <c r="A1108" s="41"/>
      <c r="B1108" s="42"/>
      <c r="C1108" s="43"/>
      <c r="D1108" s="220" t="s">
        <v>157</v>
      </c>
      <c r="E1108" s="43"/>
      <c r="F1108" s="221" t="s">
        <v>1759</v>
      </c>
      <c r="G1108" s="43"/>
      <c r="H1108" s="43"/>
      <c r="I1108" s="222"/>
      <c r="J1108" s="43"/>
      <c r="K1108" s="43"/>
      <c r="L1108" s="47"/>
      <c r="M1108" s="223"/>
      <c r="N1108" s="224"/>
      <c r="O1108" s="87"/>
      <c r="P1108" s="87"/>
      <c r="Q1108" s="87"/>
      <c r="R1108" s="87"/>
      <c r="S1108" s="87"/>
      <c r="T1108" s="88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T1108" s="20" t="s">
        <v>157</v>
      </c>
      <c r="AU1108" s="20" t="s">
        <v>84</v>
      </c>
    </row>
    <row r="1109" s="2" customFormat="1">
      <c r="A1109" s="41"/>
      <c r="B1109" s="42"/>
      <c r="C1109" s="43"/>
      <c r="D1109" s="225" t="s">
        <v>159</v>
      </c>
      <c r="E1109" s="43"/>
      <c r="F1109" s="226" t="s">
        <v>1760</v>
      </c>
      <c r="G1109" s="43"/>
      <c r="H1109" s="43"/>
      <c r="I1109" s="222"/>
      <c r="J1109" s="43"/>
      <c r="K1109" s="43"/>
      <c r="L1109" s="47"/>
      <c r="M1109" s="223"/>
      <c r="N1109" s="224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159</v>
      </c>
      <c r="AU1109" s="20" t="s">
        <v>84</v>
      </c>
    </row>
    <row r="1110" s="2" customFormat="1" ht="24.15" customHeight="1">
      <c r="A1110" s="41"/>
      <c r="B1110" s="42"/>
      <c r="C1110" s="207" t="s">
        <v>1761</v>
      </c>
      <c r="D1110" s="207" t="s">
        <v>151</v>
      </c>
      <c r="E1110" s="208" t="s">
        <v>1762</v>
      </c>
      <c r="F1110" s="209" t="s">
        <v>1763</v>
      </c>
      <c r="G1110" s="210" t="s">
        <v>179</v>
      </c>
      <c r="H1110" s="211">
        <v>70.715999999999994</v>
      </c>
      <c r="I1110" s="212"/>
      <c r="J1110" s="213">
        <f>ROUND(I1110*H1110,2)</f>
        <v>0</v>
      </c>
      <c r="K1110" s="209" t="s">
        <v>155</v>
      </c>
      <c r="L1110" s="47"/>
      <c r="M1110" s="214" t="s">
        <v>19</v>
      </c>
      <c r="N1110" s="215" t="s">
        <v>46</v>
      </c>
      <c r="O1110" s="87"/>
      <c r="P1110" s="216">
        <f>O1110*H1110</f>
        <v>0</v>
      </c>
      <c r="Q1110" s="216">
        <v>0.01874</v>
      </c>
      <c r="R1110" s="216">
        <f>Q1110*H1110</f>
        <v>1.3252178399999999</v>
      </c>
      <c r="S1110" s="216">
        <v>0</v>
      </c>
      <c r="T1110" s="217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18" t="s">
        <v>258</v>
      </c>
      <c r="AT1110" s="218" t="s">
        <v>151</v>
      </c>
      <c r="AU1110" s="218" t="s">
        <v>84</v>
      </c>
      <c r="AY1110" s="20" t="s">
        <v>149</v>
      </c>
      <c r="BE1110" s="219">
        <f>IF(N1110="základní",J1110,0)</f>
        <v>0</v>
      </c>
      <c r="BF1110" s="219">
        <f>IF(N1110="snížená",J1110,0)</f>
        <v>0</v>
      </c>
      <c r="BG1110" s="219">
        <f>IF(N1110="zákl. přenesená",J1110,0)</f>
        <v>0</v>
      </c>
      <c r="BH1110" s="219">
        <f>IF(N1110="sníž. přenesená",J1110,0)</f>
        <v>0</v>
      </c>
      <c r="BI1110" s="219">
        <f>IF(N1110="nulová",J1110,0)</f>
        <v>0</v>
      </c>
      <c r="BJ1110" s="20" t="s">
        <v>80</v>
      </c>
      <c r="BK1110" s="219">
        <f>ROUND(I1110*H1110,2)</f>
        <v>0</v>
      </c>
      <c r="BL1110" s="20" t="s">
        <v>258</v>
      </c>
      <c r="BM1110" s="218" t="s">
        <v>1764</v>
      </c>
    </row>
    <row r="1111" s="2" customFormat="1">
      <c r="A1111" s="41"/>
      <c r="B1111" s="42"/>
      <c r="C1111" s="43"/>
      <c r="D1111" s="220" t="s">
        <v>157</v>
      </c>
      <c r="E1111" s="43"/>
      <c r="F1111" s="221" t="s">
        <v>1765</v>
      </c>
      <c r="G1111" s="43"/>
      <c r="H1111" s="43"/>
      <c r="I1111" s="222"/>
      <c r="J1111" s="43"/>
      <c r="K1111" s="43"/>
      <c r="L1111" s="47"/>
      <c r="M1111" s="223"/>
      <c r="N1111" s="224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157</v>
      </c>
      <c r="AU1111" s="20" t="s">
        <v>84</v>
      </c>
    </row>
    <row r="1112" s="2" customFormat="1">
      <c r="A1112" s="41"/>
      <c r="B1112" s="42"/>
      <c r="C1112" s="43"/>
      <c r="D1112" s="225" t="s">
        <v>159</v>
      </c>
      <c r="E1112" s="43"/>
      <c r="F1112" s="226" t="s">
        <v>1766</v>
      </c>
      <c r="G1112" s="43"/>
      <c r="H1112" s="43"/>
      <c r="I1112" s="222"/>
      <c r="J1112" s="43"/>
      <c r="K1112" s="43"/>
      <c r="L1112" s="47"/>
      <c r="M1112" s="223"/>
      <c r="N1112" s="224"/>
      <c r="O1112" s="87"/>
      <c r="P1112" s="87"/>
      <c r="Q1112" s="87"/>
      <c r="R1112" s="87"/>
      <c r="S1112" s="87"/>
      <c r="T1112" s="88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T1112" s="20" t="s">
        <v>159</v>
      </c>
      <c r="AU1112" s="20" t="s">
        <v>84</v>
      </c>
    </row>
    <row r="1113" s="13" customFormat="1">
      <c r="A1113" s="13"/>
      <c r="B1113" s="227"/>
      <c r="C1113" s="228"/>
      <c r="D1113" s="220" t="s">
        <v>183</v>
      </c>
      <c r="E1113" s="229" t="s">
        <v>19</v>
      </c>
      <c r="F1113" s="230" t="s">
        <v>707</v>
      </c>
      <c r="G1113" s="228"/>
      <c r="H1113" s="229" t="s">
        <v>19</v>
      </c>
      <c r="I1113" s="231"/>
      <c r="J1113" s="228"/>
      <c r="K1113" s="228"/>
      <c r="L1113" s="232"/>
      <c r="M1113" s="233"/>
      <c r="N1113" s="234"/>
      <c r="O1113" s="234"/>
      <c r="P1113" s="234"/>
      <c r="Q1113" s="234"/>
      <c r="R1113" s="234"/>
      <c r="S1113" s="234"/>
      <c r="T1113" s="235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6" t="s">
        <v>183</v>
      </c>
      <c r="AU1113" s="236" t="s">
        <v>84</v>
      </c>
      <c r="AV1113" s="13" t="s">
        <v>80</v>
      </c>
      <c r="AW1113" s="13" t="s">
        <v>36</v>
      </c>
      <c r="AX1113" s="13" t="s">
        <v>75</v>
      </c>
      <c r="AY1113" s="236" t="s">
        <v>149</v>
      </c>
    </row>
    <row r="1114" s="14" customFormat="1">
      <c r="A1114" s="14"/>
      <c r="B1114" s="237"/>
      <c r="C1114" s="238"/>
      <c r="D1114" s="220" t="s">
        <v>183</v>
      </c>
      <c r="E1114" s="239" t="s">
        <v>19</v>
      </c>
      <c r="F1114" s="240" t="s">
        <v>708</v>
      </c>
      <c r="G1114" s="238"/>
      <c r="H1114" s="241">
        <v>64.769999999999996</v>
      </c>
      <c r="I1114" s="242"/>
      <c r="J1114" s="238"/>
      <c r="K1114" s="238"/>
      <c r="L1114" s="243"/>
      <c r="M1114" s="244"/>
      <c r="N1114" s="245"/>
      <c r="O1114" s="245"/>
      <c r="P1114" s="245"/>
      <c r="Q1114" s="245"/>
      <c r="R1114" s="245"/>
      <c r="S1114" s="245"/>
      <c r="T1114" s="246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7" t="s">
        <v>183</v>
      </c>
      <c r="AU1114" s="247" t="s">
        <v>84</v>
      </c>
      <c r="AV1114" s="14" t="s">
        <v>84</v>
      </c>
      <c r="AW1114" s="14" t="s">
        <v>36</v>
      </c>
      <c r="AX1114" s="14" t="s">
        <v>75</v>
      </c>
      <c r="AY1114" s="247" t="s">
        <v>149</v>
      </c>
    </row>
    <row r="1115" s="13" customFormat="1">
      <c r="A1115" s="13"/>
      <c r="B1115" s="227"/>
      <c r="C1115" s="228"/>
      <c r="D1115" s="220" t="s">
        <v>183</v>
      </c>
      <c r="E1115" s="229" t="s">
        <v>19</v>
      </c>
      <c r="F1115" s="230" t="s">
        <v>709</v>
      </c>
      <c r="G1115" s="228"/>
      <c r="H1115" s="229" t="s">
        <v>19</v>
      </c>
      <c r="I1115" s="231"/>
      <c r="J1115" s="228"/>
      <c r="K1115" s="228"/>
      <c r="L1115" s="232"/>
      <c r="M1115" s="233"/>
      <c r="N1115" s="234"/>
      <c r="O1115" s="234"/>
      <c r="P1115" s="234"/>
      <c r="Q1115" s="234"/>
      <c r="R1115" s="234"/>
      <c r="S1115" s="234"/>
      <c r="T1115" s="23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6" t="s">
        <v>183</v>
      </c>
      <c r="AU1115" s="236" t="s">
        <v>84</v>
      </c>
      <c r="AV1115" s="13" t="s">
        <v>80</v>
      </c>
      <c r="AW1115" s="13" t="s">
        <v>36</v>
      </c>
      <c r="AX1115" s="13" t="s">
        <v>75</v>
      </c>
      <c r="AY1115" s="236" t="s">
        <v>149</v>
      </c>
    </row>
    <row r="1116" s="14" customFormat="1">
      <c r="A1116" s="14"/>
      <c r="B1116" s="237"/>
      <c r="C1116" s="238"/>
      <c r="D1116" s="220" t="s">
        <v>183</v>
      </c>
      <c r="E1116" s="239" t="s">
        <v>19</v>
      </c>
      <c r="F1116" s="240" t="s">
        <v>710</v>
      </c>
      <c r="G1116" s="238"/>
      <c r="H1116" s="241">
        <v>5.9459999999999997</v>
      </c>
      <c r="I1116" s="242"/>
      <c r="J1116" s="238"/>
      <c r="K1116" s="238"/>
      <c r="L1116" s="243"/>
      <c r="M1116" s="244"/>
      <c r="N1116" s="245"/>
      <c r="O1116" s="245"/>
      <c r="P1116" s="245"/>
      <c r="Q1116" s="245"/>
      <c r="R1116" s="245"/>
      <c r="S1116" s="245"/>
      <c r="T1116" s="246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7" t="s">
        <v>183</v>
      </c>
      <c r="AU1116" s="247" t="s">
        <v>84</v>
      </c>
      <c r="AV1116" s="14" t="s">
        <v>84</v>
      </c>
      <c r="AW1116" s="14" t="s">
        <v>36</v>
      </c>
      <c r="AX1116" s="14" t="s">
        <v>75</v>
      </c>
      <c r="AY1116" s="247" t="s">
        <v>149</v>
      </c>
    </row>
    <row r="1117" s="15" customFormat="1">
      <c r="A1117" s="15"/>
      <c r="B1117" s="248"/>
      <c r="C1117" s="249"/>
      <c r="D1117" s="220" t="s">
        <v>183</v>
      </c>
      <c r="E1117" s="250" t="s">
        <v>19</v>
      </c>
      <c r="F1117" s="251" t="s">
        <v>221</v>
      </c>
      <c r="G1117" s="249"/>
      <c r="H1117" s="252">
        <v>70.715999999999994</v>
      </c>
      <c r="I1117" s="253"/>
      <c r="J1117" s="249"/>
      <c r="K1117" s="249"/>
      <c r="L1117" s="254"/>
      <c r="M1117" s="255"/>
      <c r="N1117" s="256"/>
      <c r="O1117" s="256"/>
      <c r="P1117" s="256"/>
      <c r="Q1117" s="256"/>
      <c r="R1117" s="256"/>
      <c r="S1117" s="256"/>
      <c r="T1117" s="257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58" t="s">
        <v>183</v>
      </c>
      <c r="AU1117" s="258" t="s">
        <v>84</v>
      </c>
      <c r="AV1117" s="15" t="s">
        <v>90</v>
      </c>
      <c r="AW1117" s="15" t="s">
        <v>36</v>
      </c>
      <c r="AX1117" s="15" t="s">
        <v>80</v>
      </c>
      <c r="AY1117" s="258" t="s">
        <v>149</v>
      </c>
    </row>
    <row r="1118" s="2" customFormat="1" ht="33" customHeight="1">
      <c r="A1118" s="41"/>
      <c r="B1118" s="42"/>
      <c r="C1118" s="207" t="s">
        <v>1767</v>
      </c>
      <c r="D1118" s="207" t="s">
        <v>151</v>
      </c>
      <c r="E1118" s="208" t="s">
        <v>1768</v>
      </c>
      <c r="F1118" s="209" t="s">
        <v>1769</v>
      </c>
      <c r="G1118" s="210" t="s">
        <v>179</v>
      </c>
      <c r="H1118" s="211">
        <v>20.640000000000001</v>
      </c>
      <c r="I1118" s="212"/>
      <c r="J1118" s="213">
        <f>ROUND(I1118*H1118,2)</f>
        <v>0</v>
      </c>
      <c r="K1118" s="209" t="s">
        <v>155</v>
      </c>
      <c r="L1118" s="47"/>
      <c r="M1118" s="214" t="s">
        <v>19</v>
      </c>
      <c r="N1118" s="215" t="s">
        <v>46</v>
      </c>
      <c r="O1118" s="87"/>
      <c r="P1118" s="216">
        <f>O1118*H1118</f>
        <v>0</v>
      </c>
      <c r="Q1118" s="216">
        <v>0.040680000000000001</v>
      </c>
      <c r="R1118" s="216">
        <f>Q1118*H1118</f>
        <v>0.83963520000000003</v>
      </c>
      <c r="S1118" s="216">
        <v>0</v>
      </c>
      <c r="T1118" s="217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18" t="s">
        <v>258</v>
      </c>
      <c r="AT1118" s="218" t="s">
        <v>151</v>
      </c>
      <c r="AU1118" s="218" t="s">
        <v>84</v>
      </c>
      <c r="AY1118" s="20" t="s">
        <v>149</v>
      </c>
      <c r="BE1118" s="219">
        <f>IF(N1118="základní",J1118,0)</f>
        <v>0</v>
      </c>
      <c r="BF1118" s="219">
        <f>IF(N1118="snížená",J1118,0)</f>
        <v>0</v>
      </c>
      <c r="BG1118" s="219">
        <f>IF(N1118="zákl. přenesená",J1118,0)</f>
        <v>0</v>
      </c>
      <c r="BH1118" s="219">
        <f>IF(N1118="sníž. přenesená",J1118,0)</f>
        <v>0</v>
      </c>
      <c r="BI1118" s="219">
        <f>IF(N1118="nulová",J1118,0)</f>
        <v>0</v>
      </c>
      <c r="BJ1118" s="20" t="s">
        <v>80</v>
      </c>
      <c r="BK1118" s="219">
        <f>ROUND(I1118*H1118,2)</f>
        <v>0</v>
      </c>
      <c r="BL1118" s="20" t="s">
        <v>258</v>
      </c>
      <c r="BM1118" s="218" t="s">
        <v>1770</v>
      </c>
    </row>
    <row r="1119" s="2" customFormat="1">
      <c r="A1119" s="41"/>
      <c r="B1119" s="42"/>
      <c r="C1119" s="43"/>
      <c r="D1119" s="220" t="s">
        <v>157</v>
      </c>
      <c r="E1119" s="43"/>
      <c r="F1119" s="221" t="s">
        <v>1771</v>
      </c>
      <c r="G1119" s="43"/>
      <c r="H1119" s="43"/>
      <c r="I1119" s="222"/>
      <c r="J1119" s="43"/>
      <c r="K1119" s="43"/>
      <c r="L1119" s="47"/>
      <c r="M1119" s="223"/>
      <c r="N1119" s="224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20" t="s">
        <v>157</v>
      </c>
      <c r="AU1119" s="20" t="s">
        <v>84</v>
      </c>
    </row>
    <row r="1120" s="2" customFormat="1">
      <c r="A1120" s="41"/>
      <c r="B1120" s="42"/>
      <c r="C1120" s="43"/>
      <c r="D1120" s="225" t="s">
        <v>159</v>
      </c>
      <c r="E1120" s="43"/>
      <c r="F1120" s="226" t="s">
        <v>1772</v>
      </c>
      <c r="G1120" s="43"/>
      <c r="H1120" s="43"/>
      <c r="I1120" s="222"/>
      <c r="J1120" s="43"/>
      <c r="K1120" s="43"/>
      <c r="L1120" s="47"/>
      <c r="M1120" s="223"/>
      <c r="N1120" s="224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159</v>
      </c>
      <c r="AU1120" s="20" t="s">
        <v>84</v>
      </c>
    </row>
    <row r="1121" s="13" customFormat="1">
      <c r="A1121" s="13"/>
      <c r="B1121" s="227"/>
      <c r="C1121" s="228"/>
      <c r="D1121" s="220" t="s">
        <v>183</v>
      </c>
      <c r="E1121" s="229" t="s">
        <v>19</v>
      </c>
      <c r="F1121" s="230" t="s">
        <v>1773</v>
      </c>
      <c r="G1121" s="228"/>
      <c r="H1121" s="229" t="s">
        <v>19</v>
      </c>
      <c r="I1121" s="231"/>
      <c r="J1121" s="228"/>
      <c r="K1121" s="228"/>
      <c r="L1121" s="232"/>
      <c r="M1121" s="233"/>
      <c r="N1121" s="234"/>
      <c r="O1121" s="234"/>
      <c r="P1121" s="234"/>
      <c r="Q1121" s="234"/>
      <c r="R1121" s="234"/>
      <c r="S1121" s="234"/>
      <c r="T1121" s="23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6" t="s">
        <v>183</v>
      </c>
      <c r="AU1121" s="236" t="s">
        <v>84</v>
      </c>
      <c r="AV1121" s="13" t="s">
        <v>80</v>
      </c>
      <c r="AW1121" s="13" t="s">
        <v>36</v>
      </c>
      <c r="AX1121" s="13" t="s">
        <v>75</v>
      </c>
      <c r="AY1121" s="236" t="s">
        <v>149</v>
      </c>
    </row>
    <row r="1122" s="14" customFormat="1">
      <c r="A1122" s="14"/>
      <c r="B1122" s="237"/>
      <c r="C1122" s="238"/>
      <c r="D1122" s="220" t="s">
        <v>183</v>
      </c>
      <c r="E1122" s="239" t="s">
        <v>19</v>
      </c>
      <c r="F1122" s="240" t="s">
        <v>1774</v>
      </c>
      <c r="G1122" s="238"/>
      <c r="H1122" s="241">
        <v>20.640000000000001</v>
      </c>
      <c r="I1122" s="242"/>
      <c r="J1122" s="238"/>
      <c r="K1122" s="238"/>
      <c r="L1122" s="243"/>
      <c r="M1122" s="244"/>
      <c r="N1122" s="245"/>
      <c r="O1122" s="245"/>
      <c r="P1122" s="245"/>
      <c r="Q1122" s="245"/>
      <c r="R1122" s="245"/>
      <c r="S1122" s="245"/>
      <c r="T1122" s="246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7" t="s">
        <v>183</v>
      </c>
      <c r="AU1122" s="247" t="s">
        <v>84</v>
      </c>
      <c r="AV1122" s="14" t="s">
        <v>84</v>
      </c>
      <c r="AW1122" s="14" t="s">
        <v>36</v>
      </c>
      <c r="AX1122" s="14" t="s">
        <v>80</v>
      </c>
      <c r="AY1122" s="247" t="s">
        <v>149</v>
      </c>
    </row>
    <row r="1123" s="2" customFormat="1" ht="24.15" customHeight="1">
      <c r="A1123" s="41"/>
      <c r="B1123" s="42"/>
      <c r="C1123" s="207" t="s">
        <v>1775</v>
      </c>
      <c r="D1123" s="207" t="s">
        <v>151</v>
      </c>
      <c r="E1123" s="208" t="s">
        <v>1776</v>
      </c>
      <c r="F1123" s="209" t="s">
        <v>1777</v>
      </c>
      <c r="G1123" s="210" t="s">
        <v>179</v>
      </c>
      <c r="H1123" s="211">
        <v>20.640000000000001</v>
      </c>
      <c r="I1123" s="212"/>
      <c r="J1123" s="213">
        <f>ROUND(I1123*H1123,2)</f>
        <v>0</v>
      </c>
      <c r="K1123" s="209" t="s">
        <v>155</v>
      </c>
      <c r="L1123" s="47"/>
      <c r="M1123" s="214" t="s">
        <v>19</v>
      </c>
      <c r="N1123" s="215" t="s">
        <v>46</v>
      </c>
      <c r="O1123" s="87"/>
      <c r="P1123" s="216">
        <f>O1123*H1123</f>
        <v>0</v>
      </c>
      <c r="Q1123" s="216">
        <v>0.00018000000000000001</v>
      </c>
      <c r="R1123" s="216">
        <f>Q1123*H1123</f>
        <v>0.0037152000000000005</v>
      </c>
      <c r="S1123" s="216">
        <v>0</v>
      </c>
      <c r="T1123" s="217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18" t="s">
        <v>258</v>
      </c>
      <c r="AT1123" s="218" t="s">
        <v>151</v>
      </c>
      <c r="AU1123" s="218" t="s">
        <v>84</v>
      </c>
      <c r="AY1123" s="20" t="s">
        <v>149</v>
      </c>
      <c r="BE1123" s="219">
        <f>IF(N1123="základní",J1123,0)</f>
        <v>0</v>
      </c>
      <c r="BF1123" s="219">
        <f>IF(N1123="snížená",J1123,0)</f>
        <v>0</v>
      </c>
      <c r="BG1123" s="219">
        <f>IF(N1123="zákl. přenesená",J1123,0)</f>
        <v>0</v>
      </c>
      <c r="BH1123" s="219">
        <f>IF(N1123="sníž. přenesená",J1123,0)</f>
        <v>0</v>
      </c>
      <c r="BI1123" s="219">
        <f>IF(N1123="nulová",J1123,0)</f>
        <v>0</v>
      </c>
      <c r="BJ1123" s="20" t="s">
        <v>80</v>
      </c>
      <c r="BK1123" s="219">
        <f>ROUND(I1123*H1123,2)</f>
        <v>0</v>
      </c>
      <c r="BL1123" s="20" t="s">
        <v>258</v>
      </c>
      <c r="BM1123" s="218" t="s">
        <v>1778</v>
      </c>
    </row>
    <row r="1124" s="2" customFormat="1">
      <c r="A1124" s="41"/>
      <c r="B1124" s="42"/>
      <c r="C1124" s="43"/>
      <c r="D1124" s="220" t="s">
        <v>157</v>
      </c>
      <c r="E1124" s="43"/>
      <c r="F1124" s="221" t="s">
        <v>1779</v>
      </c>
      <c r="G1124" s="43"/>
      <c r="H1124" s="43"/>
      <c r="I1124" s="222"/>
      <c r="J1124" s="43"/>
      <c r="K1124" s="43"/>
      <c r="L1124" s="47"/>
      <c r="M1124" s="223"/>
      <c r="N1124" s="224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157</v>
      </c>
      <c r="AU1124" s="20" t="s">
        <v>84</v>
      </c>
    </row>
    <row r="1125" s="2" customFormat="1">
      <c r="A1125" s="41"/>
      <c r="B1125" s="42"/>
      <c r="C1125" s="43"/>
      <c r="D1125" s="225" t="s">
        <v>159</v>
      </c>
      <c r="E1125" s="43"/>
      <c r="F1125" s="226" t="s">
        <v>1780</v>
      </c>
      <c r="G1125" s="43"/>
      <c r="H1125" s="43"/>
      <c r="I1125" s="222"/>
      <c r="J1125" s="43"/>
      <c r="K1125" s="43"/>
      <c r="L1125" s="47"/>
      <c r="M1125" s="223"/>
      <c r="N1125" s="224"/>
      <c r="O1125" s="87"/>
      <c r="P1125" s="87"/>
      <c r="Q1125" s="87"/>
      <c r="R1125" s="87"/>
      <c r="S1125" s="87"/>
      <c r="T1125" s="88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T1125" s="20" t="s">
        <v>159</v>
      </c>
      <c r="AU1125" s="20" t="s">
        <v>84</v>
      </c>
    </row>
    <row r="1126" s="2" customFormat="1" ht="24.15" customHeight="1">
      <c r="A1126" s="41"/>
      <c r="B1126" s="42"/>
      <c r="C1126" s="207" t="s">
        <v>1781</v>
      </c>
      <c r="D1126" s="207" t="s">
        <v>151</v>
      </c>
      <c r="E1126" s="208" t="s">
        <v>1776</v>
      </c>
      <c r="F1126" s="209" t="s">
        <v>1777</v>
      </c>
      <c r="G1126" s="210" t="s">
        <v>179</v>
      </c>
      <c r="H1126" s="211">
        <v>70.715999999999994</v>
      </c>
      <c r="I1126" s="212"/>
      <c r="J1126" s="213">
        <f>ROUND(I1126*H1126,2)</f>
        <v>0</v>
      </c>
      <c r="K1126" s="209" t="s">
        <v>155</v>
      </c>
      <c r="L1126" s="47"/>
      <c r="M1126" s="214" t="s">
        <v>19</v>
      </c>
      <c r="N1126" s="215" t="s">
        <v>46</v>
      </c>
      <c r="O1126" s="87"/>
      <c r="P1126" s="216">
        <f>O1126*H1126</f>
        <v>0</v>
      </c>
      <c r="Q1126" s="216">
        <v>0.00018000000000000001</v>
      </c>
      <c r="R1126" s="216">
        <f>Q1126*H1126</f>
        <v>0.01272888</v>
      </c>
      <c r="S1126" s="216">
        <v>0</v>
      </c>
      <c r="T1126" s="217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18" t="s">
        <v>258</v>
      </c>
      <c r="AT1126" s="218" t="s">
        <v>151</v>
      </c>
      <c r="AU1126" s="218" t="s">
        <v>84</v>
      </c>
      <c r="AY1126" s="20" t="s">
        <v>149</v>
      </c>
      <c r="BE1126" s="219">
        <f>IF(N1126="základní",J1126,0)</f>
        <v>0</v>
      </c>
      <c r="BF1126" s="219">
        <f>IF(N1126="snížená",J1126,0)</f>
        <v>0</v>
      </c>
      <c r="BG1126" s="219">
        <f>IF(N1126="zákl. přenesená",J1126,0)</f>
        <v>0</v>
      </c>
      <c r="BH1126" s="219">
        <f>IF(N1126="sníž. přenesená",J1126,0)</f>
        <v>0</v>
      </c>
      <c r="BI1126" s="219">
        <f>IF(N1126="nulová",J1126,0)</f>
        <v>0</v>
      </c>
      <c r="BJ1126" s="20" t="s">
        <v>80</v>
      </c>
      <c r="BK1126" s="219">
        <f>ROUND(I1126*H1126,2)</f>
        <v>0</v>
      </c>
      <c r="BL1126" s="20" t="s">
        <v>258</v>
      </c>
      <c r="BM1126" s="218" t="s">
        <v>1782</v>
      </c>
    </row>
    <row r="1127" s="2" customFormat="1">
      <c r="A1127" s="41"/>
      <c r="B1127" s="42"/>
      <c r="C1127" s="43"/>
      <c r="D1127" s="220" t="s">
        <v>157</v>
      </c>
      <c r="E1127" s="43"/>
      <c r="F1127" s="221" t="s">
        <v>1779</v>
      </c>
      <c r="G1127" s="43"/>
      <c r="H1127" s="43"/>
      <c r="I1127" s="222"/>
      <c r="J1127" s="43"/>
      <c r="K1127" s="43"/>
      <c r="L1127" s="47"/>
      <c r="M1127" s="223"/>
      <c r="N1127" s="224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157</v>
      </c>
      <c r="AU1127" s="20" t="s">
        <v>84</v>
      </c>
    </row>
    <row r="1128" s="2" customFormat="1">
      <c r="A1128" s="41"/>
      <c r="B1128" s="42"/>
      <c r="C1128" s="43"/>
      <c r="D1128" s="225" t="s">
        <v>159</v>
      </c>
      <c r="E1128" s="43"/>
      <c r="F1128" s="226" t="s">
        <v>1780</v>
      </c>
      <c r="G1128" s="43"/>
      <c r="H1128" s="43"/>
      <c r="I1128" s="222"/>
      <c r="J1128" s="43"/>
      <c r="K1128" s="43"/>
      <c r="L1128" s="47"/>
      <c r="M1128" s="223"/>
      <c r="N1128" s="224"/>
      <c r="O1128" s="87"/>
      <c r="P1128" s="87"/>
      <c r="Q1128" s="87"/>
      <c r="R1128" s="87"/>
      <c r="S1128" s="87"/>
      <c r="T1128" s="88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T1128" s="20" t="s">
        <v>159</v>
      </c>
      <c r="AU1128" s="20" t="s">
        <v>84</v>
      </c>
    </row>
    <row r="1129" s="2" customFormat="1" ht="24.15" customHeight="1">
      <c r="A1129" s="41"/>
      <c r="B1129" s="42"/>
      <c r="C1129" s="207" t="s">
        <v>1783</v>
      </c>
      <c r="D1129" s="207" t="s">
        <v>151</v>
      </c>
      <c r="E1129" s="208" t="s">
        <v>1784</v>
      </c>
      <c r="F1129" s="209" t="s">
        <v>1785</v>
      </c>
      <c r="G1129" s="210" t="s">
        <v>347</v>
      </c>
      <c r="H1129" s="211">
        <v>3.2320000000000002</v>
      </c>
      <c r="I1129" s="212"/>
      <c r="J1129" s="213">
        <f>ROUND(I1129*H1129,2)</f>
        <v>0</v>
      </c>
      <c r="K1129" s="209" t="s">
        <v>155</v>
      </c>
      <c r="L1129" s="47"/>
      <c r="M1129" s="214" t="s">
        <v>19</v>
      </c>
      <c r="N1129" s="215" t="s">
        <v>46</v>
      </c>
      <c r="O1129" s="87"/>
      <c r="P1129" s="216">
        <f>O1129*H1129</f>
        <v>0</v>
      </c>
      <c r="Q1129" s="216">
        <v>0</v>
      </c>
      <c r="R1129" s="216">
        <f>Q1129*H1129</f>
        <v>0</v>
      </c>
      <c r="S1129" s="216">
        <v>0</v>
      </c>
      <c r="T1129" s="217">
        <f>S1129*H1129</f>
        <v>0</v>
      </c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R1129" s="218" t="s">
        <v>258</v>
      </c>
      <c r="AT1129" s="218" t="s">
        <v>151</v>
      </c>
      <c r="AU1129" s="218" t="s">
        <v>84</v>
      </c>
      <c r="AY1129" s="20" t="s">
        <v>149</v>
      </c>
      <c r="BE1129" s="219">
        <f>IF(N1129="základní",J1129,0)</f>
        <v>0</v>
      </c>
      <c r="BF1129" s="219">
        <f>IF(N1129="snížená",J1129,0)</f>
        <v>0</v>
      </c>
      <c r="BG1129" s="219">
        <f>IF(N1129="zákl. přenesená",J1129,0)</f>
        <v>0</v>
      </c>
      <c r="BH1129" s="219">
        <f>IF(N1129="sníž. přenesená",J1129,0)</f>
        <v>0</v>
      </c>
      <c r="BI1129" s="219">
        <f>IF(N1129="nulová",J1129,0)</f>
        <v>0</v>
      </c>
      <c r="BJ1129" s="20" t="s">
        <v>80</v>
      </c>
      <c r="BK1129" s="219">
        <f>ROUND(I1129*H1129,2)</f>
        <v>0</v>
      </c>
      <c r="BL1129" s="20" t="s">
        <v>258</v>
      </c>
      <c r="BM1129" s="218" t="s">
        <v>1786</v>
      </c>
    </row>
    <row r="1130" s="2" customFormat="1">
      <c r="A1130" s="41"/>
      <c r="B1130" s="42"/>
      <c r="C1130" s="43"/>
      <c r="D1130" s="220" t="s">
        <v>157</v>
      </c>
      <c r="E1130" s="43"/>
      <c r="F1130" s="221" t="s">
        <v>1787</v>
      </c>
      <c r="G1130" s="43"/>
      <c r="H1130" s="43"/>
      <c r="I1130" s="222"/>
      <c r="J1130" s="43"/>
      <c r="K1130" s="43"/>
      <c r="L1130" s="47"/>
      <c r="M1130" s="223"/>
      <c r="N1130" s="224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157</v>
      </c>
      <c r="AU1130" s="20" t="s">
        <v>84</v>
      </c>
    </row>
    <row r="1131" s="2" customFormat="1">
      <c r="A1131" s="41"/>
      <c r="B1131" s="42"/>
      <c r="C1131" s="43"/>
      <c r="D1131" s="225" t="s">
        <v>159</v>
      </c>
      <c r="E1131" s="43"/>
      <c r="F1131" s="226" t="s">
        <v>1788</v>
      </c>
      <c r="G1131" s="43"/>
      <c r="H1131" s="43"/>
      <c r="I1131" s="222"/>
      <c r="J1131" s="43"/>
      <c r="K1131" s="43"/>
      <c r="L1131" s="47"/>
      <c r="M1131" s="223"/>
      <c r="N1131" s="224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159</v>
      </c>
      <c r="AU1131" s="20" t="s">
        <v>84</v>
      </c>
    </row>
    <row r="1132" s="12" customFormat="1" ht="22.8" customHeight="1">
      <c r="A1132" s="12"/>
      <c r="B1132" s="191"/>
      <c r="C1132" s="192"/>
      <c r="D1132" s="193" t="s">
        <v>74</v>
      </c>
      <c r="E1132" s="205" t="s">
        <v>1789</v>
      </c>
      <c r="F1132" s="205" t="s">
        <v>1790</v>
      </c>
      <c r="G1132" s="192"/>
      <c r="H1132" s="192"/>
      <c r="I1132" s="195"/>
      <c r="J1132" s="206">
        <f>BK1132</f>
        <v>0</v>
      </c>
      <c r="K1132" s="192"/>
      <c r="L1132" s="197"/>
      <c r="M1132" s="198"/>
      <c r="N1132" s="199"/>
      <c r="O1132" s="199"/>
      <c r="P1132" s="200">
        <f>SUM(P1133:P1201)</f>
        <v>0</v>
      </c>
      <c r="Q1132" s="199"/>
      <c r="R1132" s="200">
        <f>SUM(R1133:R1201)</f>
        <v>2.6515574699999997</v>
      </c>
      <c r="S1132" s="199"/>
      <c r="T1132" s="201">
        <f>SUM(T1133:T1201)</f>
        <v>0</v>
      </c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R1132" s="202" t="s">
        <v>84</v>
      </c>
      <c r="AT1132" s="203" t="s">
        <v>74</v>
      </c>
      <c r="AU1132" s="203" t="s">
        <v>80</v>
      </c>
      <c r="AY1132" s="202" t="s">
        <v>149</v>
      </c>
      <c r="BK1132" s="204">
        <f>SUM(BK1133:BK1201)</f>
        <v>0</v>
      </c>
    </row>
    <row r="1133" s="2" customFormat="1" ht="24.15" customHeight="1">
      <c r="A1133" s="41"/>
      <c r="B1133" s="42"/>
      <c r="C1133" s="207" t="s">
        <v>1791</v>
      </c>
      <c r="D1133" s="207" t="s">
        <v>151</v>
      </c>
      <c r="E1133" s="208" t="s">
        <v>1792</v>
      </c>
      <c r="F1133" s="209" t="s">
        <v>1793</v>
      </c>
      <c r="G1133" s="210" t="s">
        <v>179</v>
      </c>
      <c r="H1133" s="211">
        <v>8.7919999999999998</v>
      </c>
      <c r="I1133" s="212"/>
      <c r="J1133" s="213">
        <f>ROUND(I1133*H1133,2)</f>
        <v>0</v>
      </c>
      <c r="K1133" s="209" t="s">
        <v>155</v>
      </c>
      <c r="L1133" s="47"/>
      <c r="M1133" s="214" t="s">
        <v>19</v>
      </c>
      <c r="N1133" s="215" t="s">
        <v>46</v>
      </c>
      <c r="O1133" s="87"/>
      <c r="P1133" s="216">
        <f>O1133*H1133</f>
        <v>0</v>
      </c>
      <c r="Q1133" s="216">
        <v>0.02614</v>
      </c>
      <c r="R1133" s="216">
        <f>Q1133*H1133</f>
        <v>0.22982288000000001</v>
      </c>
      <c r="S1133" s="216">
        <v>0</v>
      </c>
      <c r="T1133" s="217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18" t="s">
        <v>258</v>
      </c>
      <c r="AT1133" s="218" t="s">
        <v>151</v>
      </c>
      <c r="AU1133" s="218" t="s">
        <v>84</v>
      </c>
      <c r="AY1133" s="20" t="s">
        <v>149</v>
      </c>
      <c r="BE1133" s="219">
        <f>IF(N1133="základní",J1133,0)</f>
        <v>0</v>
      </c>
      <c r="BF1133" s="219">
        <f>IF(N1133="snížená",J1133,0)</f>
        <v>0</v>
      </c>
      <c r="BG1133" s="219">
        <f>IF(N1133="zákl. přenesená",J1133,0)</f>
        <v>0</v>
      </c>
      <c r="BH1133" s="219">
        <f>IF(N1133="sníž. přenesená",J1133,0)</f>
        <v>0</v>
      </c>
      <c r="BI1133" s="219">
        <f>IF(N1133="nulová",J1133,0)</f>
        <v>0</v>
      </c>
      <c r="BJ1133" s="20" t="s">
        <v>80</v>
      </c>
      <c r="BK1133" s="219">
        <f>ROUND(I1133*H1133,2)</f>
        <v>0</v>
      </c>
      <c r="BL1133" s="20" t="s">
        <v>258</v>
      </c>
      <c r="BM1133" s="218" t="s">
        <v>1794</v>
      </c>
    </row>
    <row r="1134" s="2" customFormat="1">
      <c r="A1134" s="41"/>
      <c r="B1134" s="42"/>
      <c r="C1134" s="43"/>
      <c r="D1134" s="220" t="s">
        <v>157</v>
      </c>
      <c r="E1134" s="43"/>
      <c r="F1134" s="221" t="s">
        <v>1795</v>
      </c>
      <c r="G1134" s="43"/>
      <c r="H1134" s="43"/>
      <c r="I1134" s="222"/>
      <c r="J1134" s="43"/>
      <c r="K1134" s="43"/>
      <c r="L1134" s="47"/>
      <c r="M1134" s="223"/>
      <c r="N1134" s="224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157</v>
      </c>
      <c r="AU1134" s="20" t="s">
        <v>84</v>
      </c>
    </row>
    <row r="1135" s="2" customFormat="1">
      <c r="A1135" s="41"/>
      <c r="B1135" s="42"/>
      <c r="C1135" s="43"/>
      <c r="D1135" s="225" t="s">
        <v>159</v>
      </c>
      <c r="E1135" s="43"/>
      <c r="F1135" s="226" t="s">
        <v>1796</v>
      </c>
      <c r="G1135" s="43"/>
      <c r="H1135" s="43"/>
      <c r="I1135" s="222"/>
      <c r="J1135" s="43"/>
      <c r="K1135" s="43"/>
      <c r="L1135" s="47"/>
      <c r="M1135" s="223"/>
      <c r="N1135" s="224"/>
      <c r="O1135" s="87"/>
      <c r="P1135" s="87"/>
      <c r="Q1135" s="87"/>
      <c r="R1135" s="87"/>
      <c r="S1135" s="87"/>
      <c r="T1135" s="88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T1135" s="20" t="s">
        <v>159</v>
      </c>
      <c r="AU1135" s="20" t="s">
        <v>84</v>
      </c>
    </row>
    <row r="1136" s="14" customFormat="1">
      <c r="A1136" s="14"/>
      <c r="B1136" s="237"/>
      <c r="C1136" s="238"/>
      <c r="D1136" s="220" t="s">
        <v>183</v>
      </c>
      <c r="E1136" s="239" t="s">
        <v>19</v>
      </c>
      <c r="F1136" s="240" t="s">
        <v>1797</v>
      </c>
      <c r="G1136" s="238"/>
      <c r="H1136" s="241">
        <v>8.7919999999999998</v>
      </c>
      <c r="I1136" s="242"/>
      <c r="J1136" s="238"/>
      <c r="K1136" s="238"/>
      <c r="L1136" s="243"/>
      <c r="M1136" s="244"/>
      <c r="N1136" s="245"/>
      <c r="O1136" s="245"/>
      <c r="P1136" s="245"/>
      <c r="Q1136" s="245"/>
      <c r="R1136" s="245"/>
      <c r="S1136" s="245"/>
      <c r="T1136" s="246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7" t="s">
        <v>183</v>
      </c>
      <c r="AU1136" s="247" t="s">
        <v>84</v>
      </c>
      <c r="AV1136" s="14" t="s">
        <v>84</v>
      </c>
      <c r="AW1136" s="14" t="s">
        <v>36</v>
      </c>
      <c r="AX1136" s="14" t="s">
        <v>80</v>
      </c>
      <c r="AY1136" s="247" t="s">
        <v>149</v>
      </c>
    </row>
    <row r="1137" s="2" customFormat="1" ht="24.15" customHeight="1">
      <c r="A1137" s="41"/>
      <c r="B1137" s="42"/>
      <c r="C1137" s="207" t="s">
        <v>1798</v>
      </c>
      <c r="D1137" s="207" t="s">
        <v>151</v>
      </c>
      <c r="E1137" s="208" t="s">
        <v>1799</v>
      </c>
      <c r="F1137" s="209" t="s">
        <v>1800</v>
      </c>
      <c r="G1137" s="210" t="s">
        <v>179</v>
      </c>
      <c r="H1137" s="211">
        <v>15.584</v>
      </c>
      <c r="I1137" s="212"/>
      <c r="J1137" s="213">
        <f>ROUND(I1137*H1137,2)</f>
        <v>0</v>
      </c>
      <c r="K1137" s="209" t="s">
        <v>155</v>
      </c>
      <c r="L1137" s="47"/>
      <c r="M1137" s="214" t="s">
        <v>19</v>
      </c>
      <c r="N1137" s="215" t="s">
        <v>46</v>
      </c>
      <c r="O1137" s="87"/>
      <c r="P1137" s="216">
        <f>O1137*H1137</f>
        <v>0</v>
      </c>
      <c r="Q1137" s="216">
        <v>0.046960000000000002</v>
      </c>
      <c r="R1137" s="216">
        <f>Q1137*H1137</f>
        <v>0.73182464000000003</v>
      </c>
      <c r="S1137" s="216">
        <v>0</v>
      </c>
      <c r="T1137" s="217">
        <f>S1137*H1137</f>
        <v>0</v>
      </c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R1137" s="218" t="s">
        <v>258</v>
      </c>
      <c r="AT1137" s="218" t="s">
        <v>151</v>
      </c>
      <c r="AU1137" s="218" t="s">
        <v>84</v>
      </c>
      <c r="AY1137" s="20" t="s">
        <v>149</v>
      </c>
      <c r="BE1137" s="219">
        <f>IF(N1137="základní",J1137,0)</f>
        <v>0</v>
      </c>
      <c r="BF1137" s="219">
        <f>IF(N1137="snížená",J1137,0)</f>
        <v>0</v>
      </c>
      <c r="BG1137" s="219">
        <f>IF(N1137="zákl. přenesená",J1137,0)</f>
        <v>0</v>
      </c>
      <c r="BH1137" s="219">
        <f>IF(N1137="sníž. přenesená",J1137,0)</f>
        <v>0</v>
      </c>
      <c r="BI1137" s="219">
        <f>IF(N1137="nulová",J1137,0)</f>
        <v>0</v>
      </c>
      <c r="BJ1137" s="20" t="s">
        <v>80</v>
      </c>
      <c r="BK1137" s="219">
        <f>ROUND(I1137*H1137,2)</f>
        <v>0</v>
      </c>
      <c r="BL1137" s="20" t="s">
        <v>258</v>
      </c>
      <c r="BM1137" s="218" t="s">
        <v>1801</v>
      </c>
    </row>
    <row r="1138" s="2" customFormat="1">
      <c r="A1138" s="41"/>
      <c r="B1138" s="42"/>
      <c r="C1138" s="43"/>
      <c r="D1138" s="220" t="s">
        <v>157</v>
      </c>
      <c r="E1138" s="43"/>
      <c r="F1138" s="221" t="s">
        <v>1802</v>
      </c>
      <c r="G1138" s="43"/>
      <c r="H1138" s="43"/>
      <c r="I1138" s="222"/>
      <c r="J1138" s="43"/>
      <c r="K1138" s="43"/>
      <c r="L1138" s="47"/>
      <c r="M1138" s="223"/>
      <c r="N1138" s="224"/>
      <c r="O1138" s="87"/>
      <c r="P1138" s="87"/>
      <c r="Q1138" s="87"/>
      <c r="R1138" s="87"/>
      <c r="S1138" s="87"/>
      <c r="T1138" s="88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T1138" s="20" t="s">
        <v>157</v>
      </c>
      <c r="AU1138" s="20" t="s">
        <v>84</v>
      </c>
    </row>
    <row r="1139" s="2" customFormat="1">
      <c r="A1139" s="41"/>
      <c r="B1139" s="42"/>
      <c r="C1139" s="43"/>
      <c r="D1139" s="225" t="s">
        <v>159</v>
      </c>
      <c r="E1139" s="43"/>
      <c r="F1139" s="226" t="s">
        <v>1803</v>
      </c>
      <c r="G1139" s="43"/>
      <c r="H1139" s="43"/>
      <c r="I1139" s="222"/>
      <c r="J1139" s="43"/>
      <c r="K1139" s="43"/>
      <c r="L1139" s="47"/>
      <c r="M1139" s="223"/>
      <c r="N1139" s="224"/>
      <c r="O1139" s="87"/>
      <c r="P1139" s="87"/>
      <c r="Q1139" s="87"/>
      <c r="R1139" s="87"/>
      <c r="S1139" s="87"/>
      <c r="T1139" s="88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T1139" s="20" t="s">
        <v>159</v>
      </c>
      <c r="AU1139" s="20" t="s">
        <v>84</v>
      </c>
    </row>
    <row r="1140" s="14" customFormat="1">
      <c r="A1140" s="14"/>
      <c r="B1140" s="237"/>
      <c r="C1140" s="238"/>
      <c r="D1140" s="220" t="s">
        <v>183</v>
      </c>
      <c r="E1140" s="239" t="s">
        <v>19</v>
      </c>
      <c r="F1140" s="240" t="s">
        <v>1804</v>
      </c>
      <c r="G1140" s="238"/>
      <c r="H1140" s="241">
        <v>15.584</v>
      </c>
      <c r="I1140" s="242"/>
      <c r="J1140" s="238"/>
      <c r="K1140" s="238"/>
      <c r="L1140" s="243"/>
      <c r="M1140" s="244"/>
      <c r="N1140" s="245"/>
      <c r="O1140" s="245"/>
      <c r="P1140" s="245"/>
      <c r="Q1140" s="245"/>
      <c r="R1140" s="245"/>
      <c r="S1140" s="245"/>
      <c r="T1140" s="246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7" t="s">
        <v>183</v>
      </c>
      <c r="AU1140" s="247" t="s">
        <v>84</v>
      </c>
      <c r="AV1140" s="14" t="s">
        <v>84</v>
      </c>
      <c r="AW1140" s="14" t="s">
        <v>36</v>
      </c>
      <c r="AX1140" s="14" t="s">
        <v>80</v>
      </c>
      <c r="AY1140" s="247" t="s">
        <v>149</v>
      </c>
    </row>
    <row r="1141" s="2" customFormat="1" ht="21.75" customHeight="1">
      <c r="A1141" s="41"/>
      <c r="B1141" s="42"/>
      <c r="C1141" s="207" t="s">
        <v>1805</v>
      </c>
      <c r="D1141" s="207" t="s">
        <v>151</v>
      </c>
      <c r="E1141" s="208" t="s">
        <v>1806</v>
      </c>
      <c r="F1141" s="209" t="s">
        <v>1807</v>
      </c>
      <c r="G1141" s="210" t="s">
        <v>179</v>
      </c>
      <c r="H1141" s="211">
        <v>24.376000000000001</v>
      </c>
      <c r="I1141" s="212"/>
      <c r="J1141" s="213">
        <f>ROUND(I1141*H1141,2)</f>
        <v>0</v>
      </c>
      <c r="K1141" s="209" t="s">
        <v>155</v>
      </c>
      <c r="L1141" s="47"/>
      <c r="M1141" s="214" t="s">
        <v>19</v>
      </c>
      <c r="N1141" s="215" t="s">
        <v>46</v>
      </c>
      <c r="O1141" s="87"/>
      <c r="P1141" s="216">
        <f>O1141*H1141</f>
        <v>0</v>
      </c>
      <c r="Q1141" s="216">
        <v>0.00020000000000000001</v>
      </c>
      <c r="R1141" s="216">
        <f>Q1141*H1141</f>
        <v>0.0048752000000000005</v>
      </c>
      <c r="S1141" s="216">
        <v>0</v>
      </c>
      <c r="T1141" s="217">
        <f>S1141*H1141</f>
        <v>0</v>
      </c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R1141" s="218" t="s">
        <v>258</v>
      </c>
      <c r="AT1141" s="218" t="s">
        <v>151</v>
      </c>
      <c r="AU1141" s="218" t="s">
        <v>84</v>
      </c>
      <c r="AY1141" s="20" t="s">
        <v>149</v>
      </c>
      <c r="BE1141" s="219">
        <f>IF(N1141="základní",J1141,0)</f>
        <v>0</v>
      </c>
      <c r="BF1141" s="219">
        <f>IF(N1141="snížená",J1141,0)</f>
        <v>0</v>
      </c>
      <c r="BG1141" s="219">
        <f>IF(N1141="zákl. přenesená",J1141,0)</f>
        <v>0</v>
      </c>
      <c r="BH1141" s="219">
        <f>IF(N1141="sníž. přenesená",J1141,0)</f>
        <v>0</v>
      </c>
      <c r="BI1141" s="219">
        <f>IF(N1141="nulová",J1141,0)</f>
        <v>0</v>
      </c>
      <c r="BJ1141" s="20" t="s">
        <v>80</v>
      </c>
      <c r="BK1141" s="219">
        <f>ROUND(I1141*H1141,2)</f>
        <v>0</v>
      </c>
      <c r="BL1141" s="20" t="s">
        <v>258</v>
      </c>
      <c r="BM1141" s="218" t="s">
        <v>1808</v>
      </c>
    </row>
    <row r="1142" s="2" customFormat="1">
      <c r="A1142" s="41"/>
      <c r="B1142" s="42"/>
      <c r="C1142" s="43"/>
      <c r="D1142" s="220" t="s">
        <v>157</v>
      </c>
      <c r="E1142" s="43"/>
      <c r="F1142" s="221" t="s">
        <v>1809</v>
      </c>
      <c r="G1142" s="43"/>
      <c r="H1142" s="43"/>
      <c r="I1142" s="222"/>
      <c r="J1142" s="43"/>
      <c r="K1142" s="43"/>
      <c r="L1142" s="47"/>
      <c r="M1142" s="223"/>
      <c r="N1142" s="224"/>
      <c r="O1142" s="87"/>
      <c r="P1142" s="87"/>
      <c r="Q1142" s="87"/>
      <c r="R1142" s="87"/>
      <c r="S1142" s="87"/>
      <c r="T1142" s="88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T1142" s="20" t="s">
        <v>157</v>
      </c>
      <c r="AU1142" s="20" t="s">
        <v>84</v>
      </c>
    </row>
    <row r="1143" s="2" customFormat="1">
      <c r="A1143" s="41"/>
      <c r="B1143" s="42"/>
      <c r="C1143" s="43"/>
      <c r="D1143" s="225" t="s">
        <v>159</v>
      </c>
      <c r="E1143" s="43"/>
      <c r="F1143" s="226" t="s">
        <v>1810</v>
      </c>
      <c r="G1143" s="43"/>
      <c r="H1143" s="43"/>
      <c r="I1143" s="222"/>
      <c r="J1143" s="43"/>
      <c r="K1143" s="43"/>
      <c r="L1143" s="47"/>
      <c r="M1143" s="223"/>
      <c r="N1143" s="224"/>
      <c r="O1143" s="87"/>
      <c r="P1143" s="87"/>
      <c r="Q1143" s="87"/>
      <c r="R1143" s="87"/>
      <c r="S1143" s="87"/>
      <c r="T1143" s="88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T1143" s="20" t="s">
        <v>159</v>
      </c>
      <c r="AU1143" s="20" t="s">
        <v>84</v>
      </c>
    </row>
    <row r="1144" s="2" customFormat="1" ht="24.15" customHeight="1">
      <c r="A1144" s="41"/>
      <c r="B1144" s="42"/>
      <c r="C1144" s="207" t="s">
        <v>1811</v>
      </c>
      <c r="D1144" s="207" t="s">
        <v>151</v>
      </c>
      <c r="E1144" s="208" t="s">
        <v>1812</v>
      </c>
      <c r="F1144" s="209" t="s">
        <v>1813</v>
      </c>
      <c r="G1144" s="210" t="s">
        <v>595</v>
      </c>
      <c r="H1144" s="211">
        <v>8.6999999999999993</v>
      </c>
      <c r="I1144" s="212"/>
      <c r="J1144" s="213">
        <f>ROUND(I1144*H1144,2)</f>
        <v>0</v>
      </c>
      <c r="K1144" s="209" t="s">
        <v>155</v>
      </c>
      <c r="L1144" s="47"/>
      <c r="M1144" s="214" t="s">
        <v>19</v>
      </c>
      <c r="N1144" s="215" t="s">
        <v>46</v>
      </c>
      <c r="O1144" s="87"/>
      <c r="P1144" s="216">
        <f>O1144*H1144</f>
        <v>0</v>
      </c>
      <c r="Q1144" s="216">
        <v>0.00020000000000000001</v>
      </c>
      <c r="R1144" s="216">
        <f>Q1144*H1144</f>
        <v>0.00174</v>
      </c>
      <c r="S1144" s="216">
        <v>0</v>
      </c>
      <c r="T1144" s="217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18" t="s">
        <v>258</v>
      </c>
      <c r="AT1144" s="218" t="s">
        <v>151</v>
      </c>
      <c r="AU1144" s="218" t="s">
        <v>84</v>
      </c>
      <c r="AY1144" s="20" t="s">
        <v>149</v>
      </c>
      <c r="BE1144" s="219">
        <f>IF(N1144="základní",J1144,0)</f>
        <v>0</v>
      </c>
      <c r="BF1144" s="219">
        <f>IF(N1144="snížená",J1144,0)</f>
        <v>0</v>
      </c>
      <c r="BG1144" s="219">
        <f>IF(N1144="zákl. přenesená",J1144,0)</f>
        <v>0</v>
      </c>
      <c r="BH1144" s="219">
        <f>IF(N1144="sníž. přenesená",J1144,0)</f>
        <v>0</v>
      </c>
      <c r="BI1144" s="219">
        <f>IF(N1144="nulová",J1144,0)</f>
        <v>0</v>
      </c>
      <c r="BJ1144" s="20" t="s">
        <v>80</v>
      </c>
      <c r="BK1144" s="219">
        <f>ROUND(I1144*H1144,2)</f>
        <v>0</v>
      </c>
      <c r="BL1144" s="20" t="s">
        <v>258</v>
      </c>
      <c r="BM1144" s="218" t="s">
        <v>1814</v>
      </c>
    </row>
    <row r="1145" s="2" customFormat="1">
      <c r="A1145" s="41"/>
      <c r="B1145" s="42"/>
      <c r="C1145" s="43"/>
      <c r="D1145" s="220" t="s">
        <v>157</v>
      </c>
      <c r="E1145" s="43"/>
      <c r="F1145" s="221" t="s">
        <v>1815</v>
      </c>
      <c r="G1145" s="43"/>
      <c r="H1145" s="43"/>
      <c r="I1145" s="222"/>
      <c r="J1145" s="43"/>
      <c r="K1145" s="43"/>
      <c r="L1145" s="47"/>
      <c r="M1145" s="223"/>
      <c r="N1145" s="224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157</v>
      </c>
      <c r="AU1145" s="20" t="s">
        <v>84</v>
      </c>
    </row>
    <row r="1146" s="2" customFormat="1">
      <c r="A1146" s="41"/>
      <c r="B1146" s="42"/>
      <c r="C1146" s="43"/>
      <c r="D1146" s="225" t="s">
        <v>159</v>
      </c>
      <c r="E1146" s="43"/>
      <c r="F1146" s="226" t="s">
        <v>1816</v>
      </c>
      <c r="G1146" s="43"/>
      <c r="H1146" s="43"/>
      <c r="I1146" s="222"/>
      <c r="J1146" s="43"/>
      <c r="K1146" s="43"/>
      <c r="L1146" s="47"/>
      <c r="M1146" s="223"/>
      <c r="N1146" s="224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159</v>
      </c>
      <c r="AU1146" s="20" t="s">
        <v>84</v>
      </c>
    </row>
    <row r="1147" s="14" customFormat="1">
      <c r="A1147" s="14"/>
      <c r="B1147" s="237"/>
      <c r="C1147" s="238"/>
      <c r="D1147" s="220" t="s">
        <v>183</v>
      </c>
      <c r="E1147" s="239" t="s">
        <v>19</v>
      </c>
      <c r="F1147" s="240" t="s">
        <v>1817</v>
      </c>
      <c r="G1147" s="238"/>
      <c r="H1147" s="241">
        <v>3.5</v>
      </c>
      <c r="I1147" s="242"/>
      <c r="J1147" s="238"/>
      <c r="K1147" s="238"/>
      <c r="L1147" s="243"/>
      <c r="M1147" s="244"/>
      <c r="N1147" s="245"/>
      <c r="O1147" s="245"/>
      <c r="P1147" s="245"/>
      <c r="Q1147" s="245"/>
      <c r="R1147" s="245"/>
      <c r="S1147" s="245"/>
      <c r="T1147" s="246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7" t="s">
        <v>183</v>
      </c>
      <c r="AU1147" s="247" t="s">
        <v>84</v>
      </c>
      <c r="AV1147" s="14" t="s">
        <v>84</v>
      </c>
      <c r="AW1147" s="14" t="s">
        <v>36</v>
      </c>
      <c r="AX1147" s="14" t="s">
        <v>75</v>
      </c>
      <c r="AY1147" s="247" t="s">
        <v>149</v>
      </c>
    </row>
    <row r="1148" s="14" customFormat="1">
      <c r="A1148" s="14"/>
      <c r="B1148" s="237"/>
      <c r="C1148" s="238"/>
      <c r="D1148" s="220" t="s">
        <v>183</v>
      </c>
      <c r="E1148" s="239" t="s">
        <v>19</v>
      </c>
      <c r="F1148" s="240" t="s">
        <v>1818</v>
      </c>
      <c r="G1148" s="238"/>
      <c r="H1148" s="241">
        <v>5.2000000000000002</v>
      </c>
      <c r="I1148" s="242"/>
      <c r="J1148" s="238"/>
      <c r="K1148" s="238"/>
      <c r="L1148" s="243"/>
      <c r="M1148" s="244"/>
      <c r="N1148" s="245"/>
      <c r="O1148" s="245"/>
      <c r="P1148" s="245"/>
      <c r="Q1148" s="245"/>
      <c r="R1148" s="245"/>
      <c r="S1148" s="245"/>
      <c r="T1148" s="246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7" t="s">
        <v>183</v>
      </c>
      <c r="AU1148" s="247" t="s">
        <v>84</v>
      </c>
      <c r="AV1148" s="14" t="s">
        <v>84</v>
      </c>
      <c r="AW1148" s="14" t="s">
        <v>36</v>
      </c>
      <c r="AX1148" s="14" t="s">
        <v>75</v>
      </c>
      <c r="AY1148" s="247" t="s">
        <v>149</v>
      </c>
    </row>
    <row r="1149" s="15" customFormat="1">
      <c r="A1149" s="15"/>
      <c r="B1149" s="248"/>
      <c r="C1149" s="249"/>
      <c r="D1149" s="220" t="s">
        <v>183</v>
      </c>
      <c r="E1149" s="250" t="s">
        <v>19</v>
      </c>
      <c r="F1149" s="251" t="s">
        <v>221</v>
      </c>
      <c r="G1149" s="249"/>
      <c r="H1149" s="252">
        <v>8.6999999999999993</v>
      </c>
      <c r="I1149" s="253"/>
      <c r="J1149" s="249"/>
      <c r="K1149" s="249"/>
      <c r="L1149" s="254"/>
      <c r="M1149" s="255"/>
      <c r="N1149" s="256"/>
      <c r="O1149" s="256"/>
      <c r="P1149" s="256"/>
      <c r="Q1149" s="256"/>
      <c r="R1149" s="256"/>
      <c r="S1149" s="256"/>
      <c r="T1149" s="257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58" t="s">
        <v>183</v>
      </c>
      <c r="AU1149" s="258" t="s">
        <v>84</v>
      </c>
      <c r="AV1149" s="15" t="s">
        <v>90</v>
      </c>
      <c r="AW1149" s="15" t="s">
        <v>36</v>
      </c>
      <c r="AX1149" s="15" t="s">
        <v>80</v>
      </c>
      <c r="AY1149" s="258" t="s">
        <v>149</v>
      </c>
    </row>
    <row r="1150" s="2" customFormat="1" ht="16.5" customHeight="1">
      <c r="A1150" s="41"/>
      <c r="B1150" s="42"/>
      <c r="C1150" s="207" t="s">
        <v>1819</v>
      </c>
      <c r="D1150" s="207" t="s">
        <v>151</v>
      </c>
      <c r="E1150" s="208" t="s">
        <v>1820</v>
      </c>
      <c r="F1150" s="209" t="s">
        <v>1821</v>
      </c>
      <c r="G1150" s="210" t="s">
        <v>595</v>
      </c>
      <c r="H1150" s="211">
        <v>3.2999999999999998</v>
      </c>
      <c r="I1150" s="212"/>
      <c r="J1150" s="213">
        <f>ROUND(I1150*H1150,2)</f>
        <v>0</v>
      </c>
      <c r="K1150" s="209" t="s">
        <v>155</v>
      </c>
      <c r="L1150" s="47"/>
      <c r="M1150" s="214" t="s">
        <v>19</v>
      </c>
      <c r="N1150" s="215" t="s">
        <v>46</v>
      </c>
      <c r="O1150" s="87"/>
      <c r="P1150" s="216">
        <f>O1150*H1150</f>
        <v>0</v>
      </c>
      <c r="Q1150" s="216">
        <v>0.00036000000000000002</v>
      </c>
      <c r="R1150" s="216">
        <f>Q1150*H1150</f>
        <v>0.001188</v>
      </c>
      <c r="S1150" s="216">
        <v>0</v>
      </c>
      <c r="T1150" s="217">
        <f>S1150*H1150</f>
        <v>0</v>
      </c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R1150" s="218" t="s">
        <v>258</v>
      </c>
      <c r="AT1150" s="218" t="s">
        <v>151</v>
      </c>
      <c r="AU1150" s="218" t="s">
        <v>84</v>
      </c>
      <c r="AY1150" s="20" t="s">
        <v>149</v>
      </c>
      <c r="BE1150" s="219">
        <f>IF(N1150="základní",J1150,0)</f>
        <v>0</v>
      </c>
      <c r="BF1150" s="219">
        <f>IF(N1150="snížená",J1150,0)</f>
        <v>0</v>
      </c>
      <c r="BG1150" s="219">
        <f>IF(N1150="zákl. přenesená",J1150,0)</f>
        <v>0</v>
      </c>
      <c r="BH1150" s="219">
        <f>IF(N1150="sníž. přenesená",J1150,0)</f>
        <v>0</v>
      </c>
      <c r="BI1150" s="219">
        <f>IF(N1150="nulová",J1150,0)</f>
        <v>0</v>
      </c>
      <c r="BJ1150" s="20" t="s">
        <v>80</v>
      </c>
      <c r="BK1150" s="219">
        <f>ROUND(I1150*H1150,2)</f>
        <v>0</v>
      </c>
      <c r="BL1150" s="20" t="s">
        <v>258</v>
      </c>
      <c r="BM1150" s="218" t="s">
        <v>1822</v>
      </c>
    </row>
    <row r="1151" s="2" customFormat="1">
      <c r="A1151" s="41"/>
      <c r="B1151" s="42"/>
      <c r="C1151" s="43"/>
      <c r="D1151" s="220" t="s">
        <v>157</v>
      </c>
      <c r="E1151" s="43"/>
      <c r="F1151" s="221" t="s">
        <v>1823</v>
      </c>
      <c r="G1151" s="43"/>
      <c r="H1151" s="43"/>
      <c r="I1151" s="222"/>
      <c r="J1151" s="43"/>
      <c r="K1151" s="43"/>
      <c r="L1151" s="47"/>
      <c r="M1151" s="223"/>
      <c r="N1151" s="224"/>
      <c r="O1151" s="87"/>
      <c r="P1151" s="87"/>
      <c r="Q1151" s="87"/>
      <c r="R1151" s="87"/>
      <c r="S1151" s="87"/>
      <c r="T1151" s="88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T1151" s="20" t="s">
        <v>157</v>
      </c>
      <c r="AU1151" s="20" t="s">
        <v>84</v>
      </c>
    </row>
    <row r="1152" s="2" customFormat="1">
      <c r="A1152" s="41"/>
      <c r="B1152" s="42"/>
      <c r="C1152" s="43"/>
      <c r="D1152" s="225" t="s">
        <v>159</v>
      </c>
      <c r="E1152" s="43"/>
      <c r="F1152" s="226" t="s">
        <v>1824</v>
      </c>
      <c r="G1152" s="43"/>
      <c r="H1152" s="43"/>
      <c r="I1152" s="222"/>
      <c r="J1152" s="43"/>
      <c r="K1152" s="43"/>
      <c r="L1152" s="47"/>
      <c r="M1152" s="223"/>
      <c r="N1152" s="224"/>
      <c r="O1152" s="87"/>
      <c r="P1152" s="87"/>
      <c r="Q1152" s="87"/>
      <c r="R1152" s="87"/>
      <c r="S1152" s="87"/>
      <c r="T1152" s="88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20" t="s">
        <v>159</v>
      </c>
      <c r="AU1152" s="20" t="s">
        <v>84</v>
      </c>
    </row>
    <row r="1153" s="2" customFormat="1" ht="21.75" customHeight="1">
      <c r="A1153" s="41"/>
      <c r="B1153" s="42"/>
      <c r="C1153" s="207" t="s">
        <v>1825</v>
      </c>
      <c r="D1153" s="207" t="s">
        <v>151</v>
      </c>
      <c r="E1153" s="208" t="s">
        <v>1826</v>
      </c>
      <c r="F1153" s="209" t="s">
        <v>1827</v>
      </c>
      <c r="G1153" s="210" t="s">
        <v>179</v>
      </c>
      <c r="H1153" s="211">
        <v>8.7919999999999998</v>
      </c>
      <c r="I1153" s="212"/>
      <c r="J1153" s="213">
        <f>ROUND(I1153*H1153,2)</f>
        <v>0</v>
      </c>
      <c r="K1153" s="209" t="s">
        <v>155</v>
      </c>
      <c r="L1153" s="47"/>
      <c r="M1153" s="214" t="s">
        <v>19</v>
      </c>
      <c r="N1153" s="215" t="s">
        <v>46</v>
      </c>
      <c r="O1153" s="87"/>
      <c r="P1153" s="216">
        <f>O1153*H1153</f>
        <v>0</v>
      </c>
      <c r="Q1153" s="216">
        <v>0</v>
      </c>
      <c r="R1153" s="216">
        <f>Q1153*H1153</f>
        <v>0</v>
      </c>
      <c r="S1153" s="216">
        <v>0</v>
      </c>
      <c r="T1153" s="217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18" t="s">
        <v>258</v>
      </c>
      <c r="AT1153" s="218" t="s">
        <v>151</v>
      </c>
      <c r="AU1153" s="218" t="s">
        <v>84</v>
      </c>
      <c r="AY1153" s="20" t="s">
        <v>149</v>
      </c>
      <c r="BE1153" s="219">
        <f>IF(N1153="základní",J1153,0)</f>
        <v>0</v>
      </c>
      <c r="BF1153" s="219">
        <f>IF(N1153="snížená",J1153,0)</f>
        <v>0</v>
      </c>
      <c r="BG1153" s="219">
        <f>IF(N1153="zákl. přenesená",J1153,0)</f>
        <v>0</v>
      </c>
      <c r="BH1153" s="219">
        <f>IF(N1153="sníž. přenesená",J1153,0)</f>
        <v>0</v>
      </c>
      <c r="BI1153" s="219">
        <f>IF(N1153="nulová",J1153,0)</f>
        <v>0</v>
      </c>
      <c r="BJ1153" s="20" t="s">
        <v>80</v>
      </c>
      <c r="BK1153" s="219">
        <f>ROUND(I1153*H1153,2)</f>
        <v>0</v>
      </c>
      <c r="BL1153" s="20" t="s">
        <v>258</v>
      </c>
      <c r="BM1153" s="218" t="s">
        <v>1828</v>
      </c>
    </row>
    <row r="1154" s="2" customFormat="1">
      <c r="A1154" s="41"/>
      <c r="B1154" s="42"/>
      <c r="C1154" s="43"/>
      <c r="D1154" s="220" t="s">
        <v>157</v>
      </c>
      <c r="E1154" s="43"/>
      <c r="F1154" s="221" t="s">
        <v>1829</v>
      </c>
      <c r="G1154" s="43"/>
      <c r="H1154" s="43"/>
      <c r="I1154" s="222"/>
      <c r="J1154" s="43"/>
      <c r="K1154" s="43"/>
      <c r="L1154" s="47"/>
      <c r="M1154" s="223"/>
      <c r="N1154" s="224"/>
      <c r="O1154" s="87"/>
      <c r="P1154" s="87"/>
      <c r="Q1154" s="87"/>
      <c r="R1154" s="87"/>
      <c r="S1154" s="87"/>
      <c r="T1154" s="88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20" t="s">
        <v>157</v>
      </c>
      <c r="AU1154" s="20" t="s">
        <v>84</v>
      </c>
    </row>
    <row r="1155" s="2" customFormat="1">
      <c r="A1155" s="41"/>
      <c r="B1155" s="42"/>
      <c r="C1155" s="43"/>
      <c r="D1155" s="225" t="s">
        <v>159</v>
      </c>
      <c r="E1155" s="43"/>
      <c r="F1155" s="226" t="s">
        <v>1830</v>
      </c>
      <c r="G1155" s="43"/>
      <c r="H1155" s="43"/>
      <c r="I1155" s="222"/>
      <c r="J1155" s="43"/>
      <c r="K1155" s="43"/>
      <c r="L1155" s="47"/>
      <c r="M1155" s="223"/>
      <c r="N1155" s="224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159</v>
      </c>
      <c r="AU1155" s="20" t="s">
        <v>84</v>
      </c>
    </row>
    <row r="1156" s="2" customFormat="1" ht="16.5" customHeight="1">
      <c r="A1156" s="41"/>
      <c r="B1156" s="42"/>
      <c r="C1156" s="207" t="s">
        <v>1831</v>
      </c>
      <c r="D1156" s="207" t="s">
        <v>151</v>
      </c>
      <c r="E1156" s="208" t="s">
        <v>1832</v>
      </c>
      <c r="F1156" s="209" t="s">
        <v>1833</v>
      </c>
      <c r="G1156" s="210" t="s">
        <v>179</v>
      </c>
      <c r="H1156" s="211">
        <v>24.376000000000001</v>
      </c>
      <c r="I1156" s="212"/>
      <c r="J1156" s="213">
        <f>ROUND(I1156*H1156,2)</f>
        <v>0</v>
      </c>
      <c r="K1156" s="209" t="s">
        <v>155</v>
      </c>
      <c r="L1156" s="47"/>
      <c r="M1156" s="214" t="s">
        <v>19</v>
      </c>
      <c r="N1156" s="215" t="s">
        <v>46</v>
      </c>
      <c r="O1156" s="87"/>
      <c r="P1156" s="216">
        <f>O1156*H1156</f>
        <v>0</v>
      </c>
      <c r="Q1156" s="216">
        <v>0.0014</v>
      </c>
      <c r="R1156" s="216">
        <f>Q1156*H1156</f>
        <v>0.034126400000000001</v>
      </c>
      <c r="S1156" s="216">
        <v>0</v>
      </c>
      <c r="T1156" s="217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18" t="s">
        <v>258</v>
      </c>
      <c r="AT1156" s="218" t="s">
        <v>151</v>
      </c>
      <c r="AU1156" s="218" t="s">
        <v>84</v>
      </c>
      <c r="AY1156" s="20" t="s">
        <v>149</v>
      </c>
      <c r="BE1156" s="219">
        <f>IF(N1156="základní",J1156,0)</f>
        <v>0</v>
      </c>
      <c r="BF1156" s="219">
        <f>IF(N1156="snížená",J1156,0)</f>
        <v>0</v>
      </c>
      <c r="BG1156" s="219">
        <f>IF(N1156="zákl. přenesená",J1156,0)</f>
        <v>0</v>
      </c>
      <c r="BH1156" s="219">
        <f>IF(N1156="sníž. přenesená",J1156,0)</f>
        <v>0</v>
      </c>
      <c r="BI1156" s="219">
        <f>IF(N1156="nulová",J1156,0)</f>
        <v>0</v>
      </c>
      <c r="BJ1156" s="20" t="s">
        <v>80</v>
      </c>
      <c r="BK1156" s="219">
        <f>ROUND(I1156*H1156,2)</f>
        <v>0</v>
      </c>
      <c r="BL1156" s="20" t="s">
        <v>258</v>
      </c>
      <c r="BM1156" s="218" t="s">
        <v>1834</v>
      </c>
    </row>
    <row r="1157" s="2" customFormat="1">
      <c r="A1157" s="41"/>
      <c r="B1157" s="42"/>
      <c r="C1157" s="43"/>
      <c r="D1157" s="220" t="s">
        <v>157</v>
      </c>
      <c r="E1157" s="43"/>
      <c r="F1157" s="221" t="s">
        <v>1835</v>
      </c>
      <c r="G1157" s="43"/>
      <c r="H1157" s="43"/>
      <c r="I1157" s="222"/>
      <c r="J1157" s="43"/>
      <c r="K1157" s="43"/>
      <c r="L1157" s="47"/>
      <c r="M1157" s="223"/>
      <c r="N1157" s="224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157</v>
      </c>
      <c r="AU1157" s="20" t="s">
        <v>84</v>
      </c>
    </row>
    <row r="1158" s="2" customFormat="1">
      <c r="A1158" s="41"/>
      <c r="B1158" s="42"/>
      <c r="C1158" s="43"/>
      <c r="D1158" s="225" t="s">
        <v>159</v>
      </c>
      <c r="E1158" s="43"/>
      <c r="F1158" s="226" t="s">
        <v>1836</v>
      </c>
      <c r="G1158" s="43"/>
      <c r="H1158" s="43"/>
      <c r="I1158" s="222"/>
      <c r="J1158" s="43"/>
      <c r="K1158" s="43"/>
      <c r="L1158" s="47"/>
      <c r="M1158" s="223"/>
      <c r="N1158" s="224"/>
      <c r="O1158" s="87"/>
      <c r="P1158" s="87"/>
      <c r="Q1158" s="87"/>
      <c r="R1158" s="87"/>
      <c r="S1158" s="87"/>
      <c r="T1158" s="88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T1158" s="20" t="s">
        <v>159</v>
      </c>
      <c r="AU1158" s="20" t="s">
        <v>84</v>
      </c>
    </row>
    <row r="1159" s="2" customFormat="1" ht="24.15" customHeight="1">
      <c r="A1159" s="41"/>
      <c r="B1159" s="42"/>
      <c r="C1159" s="207" t="s">
        <v>1837</v>
      </c>
      <c r="D1159" s="207" t="s">
        <v>151</v>
      </c>
      <c r="E1159" s="208" t="s">
        <v>1838</v>
      </c>
      <c r="F1159" s="209" t="s">
        <v>1839</v>
      </c>
      <c r="G1159" s="210" t="s">
        <v>179</v>
      </c>
      <c r="H1159" s="211">
        <v>111.23</v>
      </c>
      <c r="I1159" s="212"/>
      <c r="J1159" s="213">
        <f>ROUND(I1159*H1159,2)</f>
        <v>0</v>
      </c>
      <c r="K1159" s="209" t="s">
        <v>155</v>
      </c>
      <c r="L1159" s="47"/>
      <c r="M1159" s="214" t="s">
        <v>19</v>
      </c>
      <c r="N1159" s="215" t="s">
        <v>46</v>
      </c>
      <c r="O1159" s="87"/>
      <c r="P1159" s="216">
        <f>O1159*H1159</f>
        <v>0</v>
      </c>
      <c r="Q1159" s="216">
        <v>0.01256</v>
      </c>
      <c r="R1159" s="216">
        <f>Q1159*H1159</f>
        <v>1.3970488000000001</v>
      </c>
      <c r="S1159" s="216">
        <v>0</v>
      </c>
      <c r="T1159" s="217">
        <f>S1159*H1159</f>
        <v>0</v>
      </c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R1159" s="218" t="s">
        <v>258</v>
      </c>
      <c r="AT1159" s="218" t="s">
        <v>151</v>
      </c>
      <c r="AU1159" s="218" t="s">
        <v>84</v>
      </c>
      <c r="AY1159" s="20" t="s">
        <v>149</v>
      </c>
      <c r="BE1159" s="219">
        <f>IF(N1159="základní",J1159,0)</f>
        <v>0</v>
      </c>
      <c r="BF1159" s="219">
        <f>IF(N1159="snížená",J1159,0)</f>
        <v>0</v>
      </c>
      <c r="BG1159" s="219">
        <f>IF(N1159="zákl. přenesená",J1159,0)</f>
        <v>0</v>
      </c>
      <c r="BH1159" s="219">
        <f>IF(N1159="sníž. přenesená",J1159,0)</f>
        <v>0</v>
      </c>
      <c r="BI1159" s="219">
        <f>IF(N1159="nulová",J1159,0)</f>
        <v>0</v>
      </c>
      <c r="BJ1159" s="20" t="s">
        <v>80</v>
      </c>
      <c r="BK1159" s="219">
        <f>ROUND(I1159*H1159,2)</f>
        <v>0</v>
      </c>
      <c r="BL1159" s="20" t="s">
        <v>258</v>
      </c>
      <c r="BM1159" s="218" t="s">
        <v>1840</v>
      </c>
    </row>
    <row r="1160" s="2" customFormat="1">
      <c r="A1160" s="41"/>
      <c r="B1160" s="42"/>
      <c r="C1160" s="43"/>
      <c r="D1160" s="220" t="s">
        <v>157</v>
      </c>
      <c r="E1160" s="43"/>
      <c r="F1160" s="221" t="s">
        <v>1841</v>
      </c>
      <c r="G1160" s="43"/>
      <c r="H1160" s="43"/>
      <c r="I1160" s="222"/>
      <c r="J1160" s="43"/>
      <c r="K1160" s="43"/>
      <c r="L1160" s="47"/>
      <c r="M1160" s="223"/>
      <c r="N1160" s="224"/>
      <c r="O1160" s="87"/>
      <c r="P1160" s="87"/>
      <c r="Q1160" s="87"/>
      <c r="R1160" s="87"/>
      <c r="S1160" s="87"/>
      <c r="T1160" s="88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T1160" s="20" t="s">
        <v>157</v>
      </c>
      <c r="AU1160" s="20" t="s">
        <v>84</v>
      </c>
    </row>
    <row r="1161" s="2" customFormat="1">
      <c r="A1161" s="41"/>
      <c r="B1161" s="42"/>
      <c r="C1161" s="43"/>
      <c r="D1161" s="225" t="s">
        <v>159</v>
      </c>
      <c r="E1161" s="43"/>
      <c r="F1161" s="226" t="s">
        <v>1842</v>
      </c>
      <c r="G1161" s="43"/>
      <c r="H1161" s="43"/>
      <c r="I1161" s="222"/>
      <c r="J1161" s="43"/>
      <c r="K1161" s="43"/>
      <c r="L1161" s="47"/>
      <c r="M1161" s="223"/>
      <c r="N1161" s="224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159</v>
      </c>
      <c r="AU1161" s="20" t="s">
        <v>84</v>
      </c>
    </row>
    <row r="1162" s="14" customFormat="1">
      <c r="A1162" s="14"/>
      <c r="B1162" s="237"/>
      <c r="C1162" s="238"/>
      <c r="D1162" s="220" t="s">
        <v>183</v>
      </c>
      <c r="E1162" s="239" t="s">
        <v>19</v>
      </c>
      <c r="F1162" s="240" t="s">
        <v>1843</v>
      </c>
      <c r="G1162" s="238"/>
      <c r="H1162" s="241">
        <v>112.955</v>
      </c>
      <c r="I1162" s="242"/>
      <c r="J1162" s="238"/>
      <c r="K1162" s="238"/>
      <c r="L1162" s="243"/>
      <c r="M1162" s="244"/>
      <c r="N1162" s="245"/>
      <c r="O1162" s="245"/>
      <c r="P1162" s="245"/>
      <c r="Q1162" s="245"/>
      <c r="R1162" s="245"/>
      <c r="S1162" s="245"/>
      <c r="T1162" s="246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7" t="s">
        <v>183</v>
      </c>
      <c r="AU1162" s="247" t="s">
        <v>84</v>
      </c>
      <c r="AV1162" s="14" t="s">
        <v>84</v>
      </c>
      <c r="AW1162" s="14" t="s">
        <v>36</v>
      </c>
      <c r="AX1162" s="14" t="s">
        <v>75</v>
      </c>
      <c r="AY1162" s="247" t="s">
        <v>149</v>
      </c>
    </row>
    <row r="1163" s="14" customFormat="1">
      <c r="A1163" s="14"/>
      <c r="B1163" s="237"/>
      <c r="C1163" s="238"/>
      <c r="D1163" s="220" t="s">
        <v>183</v>
      </c>
      <c r="E1163" s="239" t="s">
        <v>19</v>
      </c>
      <c r="F1163" s="240" t="s">
        <v>1844</v>
      </c>
      <c r="G1163" s="238"/>
      <c r="H1163" s="241">
        <v>-17.324999999999999</v>
      </c>
      <c r="I1163" s="242"/>
      <c r="J1163" s="238"/>
      <c r="K1163" s="238"/>
      <c r="L1163" s="243"/>
      <c r="M1163" s="244"/>
      <c r="N1163" s="245"/>
      <c r="O1163" s="245"/>
      <c r="P1163" s="245"/>
      <c r="Q1163" s="245"/>
      <c r="R1163" s="245"/>
      <c r="S1163" s="245"/>
      <c r="T1163" s="246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7" t="s">
        <v>183</v>
      </c>
      <c r="AU1163" s="247" t="s">
        <v>84</v>
      </c>
      <c r="AV1163" s="14" t="s">
        <v>84</v>
      </c>
      <c r="AW1163" s="14" t="s">
        <v>36</v>
      </c>
      <c r="AX1163" s="14" t="s">
        <v>75</v>
      </c>
      <c r="AY1163" s="247" t="s">
        <v>149</v>
      </c>
    </row>
    <row r="1164" s="14" customFormat="1">
      <c r="A1164" s="14"/>
      <c r="B1164" s="237"/>
      <c r="C1164" s="238"/>
      <c r="D1164" s="220" t="s">
        <v>183</v>
      </c>
      <c r="E1164" s="239" t="s">
        <v>19</v>
      </c>
      <c r="F1164" s="240" t="s">
        <v>1845</v>
      </c>
      <c r="G1164" s="238"/>
      <c r="H1164" s="241">
        <v>15.6</v>
      </c>
      <c r="I1164" s="242"/>
      <c r="J1164" s="238"/>
      <c r="K1164" s="238"/>
      <c r="L1164" s="243"/>
      <c r="M1164" s="244"/>
      <c r="N1164" s="245"/>
      <c r="O1164" s="245"/>
      <c r="P1164" s="245"/>
      <c r="Q1164" s="245"/>
      <c r="R1164" s="245"/>
      <c r="S1164" s="245"/>
      <c r="T1164" s="246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7" t="s">
        <v>183</v>
      </c>
      <c r="AU1164" s="247" t="s">
        <v>84</v>
      </c>
      <c r="AV1164" s="14" t="s">
        <v>84</v>
      </c>
      <c r="AW1164" s="14" t="s">
        <v>36</v>
      </c>
      <c r="AX1164" s="14" t="s">
        <v>75</v>
      </c>
      <c r="AY1164" s="247" t="s">
        <v>149</v>
      </c>
    </row>
    <row r="1165" s="15" customFormat="1">
      <c r="A1165" s="15"/>
      <c r="B1165" s="248"/>
      <c r="C1165" s="249"/>
      <c r="D1165" s="220" t="s">
        <v>183</v>
      </c>
      <c r="E1165" s="250" t="s">
        <v>19</v>
      </c>
      <c r="F1165" s="251" t="s">
        <v>221</v>
      </c>
      <c r="G1165" s="249"/>
      <c r="H1165" s="252">
        <v>111.22999999999999</v>
      </c>
      <c r="I1165" s="253"/>
      <c r="J1165" s="249"/>
      <c r="K1165" s="249"/>
      <c r="L1165" s="254"/>
      <c r="M1165" s="255"/>
      <c r="N1165" s="256"/>
      <c r="O1165" s="256"/>
      <c r="P1165" s="256"/>
      <c r="Q1165" s="256"/>
      <c r="R1165" s="256"/>
      <c r="S1165" s="256"/>
      <c r="T1165" s="257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58" t="s">
        <v>183</v>
      </c>
      <c r="AU1165" s="258" t="s">
        <v>84</v>
      </c>
      <c r="AV1165" s="15" t="s">
        <v>90</v>
      </c>
      <c r="AW1165" s="15" t="s">
        <v>36</v>
      </c>
      <c r="AX1165" s="15" t="s">
        <v>80</v>
      </c>
      <c r="AY1165" s="258" t="s">
        <v>149</v>
      </c>
    </row>
    <row r="1166" s="2" customFormat="1" ht="33" customHeight="1">
      <c r="A1166" s="41"/>
      <c r="B1166" s="42"/>
      <c r="C1166" s="207" t="s">
        <v>1846</v>
      </c>
      <c r="D1166" s="207" t="s">
        <v>151</v>
      </c>
      <c r="E1166" s="208" t="s">
        <v>1847</v>
      </c>
      <c r="F1166" s="209" t="s">
        <v>1848</v>
      </c>
      <c r="G1166" s="210" t="s">
        <v>179</v>
      </c>
      <c r="H1166" s="211">
        <v>2.3929999999999998</v>
      </c>
      <c r="I1166" s="212"/>
      <c r="J1166" s="213">
        <f>ROUND(I1166*H1166,2)</f>
        <v>0</v>
      </c>
      <c r="K1166" s="209" t="s">
        <v>155</v>
      </c>
      <c r="L1166" s="47"/>
      <c r="M1166" s="214" t="s">
        <v>19</v>
      </c>
      <c r="N1166" s="215" t="s">
        <v>46</v>
      </c>
      <c r="O1166" s="87"/>
      <c r="P1166" s="216">
        <f>O1166*H1166</f>
        <v>0</v>
      </c>
      <c r="Q1166" s="216">
        <v>0.01355</v>
      </c>
      <c r="R1166" s="216">
        <f>Q1166*H1166</f>
        <v>0.032425149999999993</v>
      </c>
      <c r="S1166" s="216">
        <v>0</v>
      </c>
      <c r="T1166" s="217">
        <f>S1166*H1166</f>
        <v>0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18" t="s">
        <v>258</v>
      </c>
      <c r="AT1166" s="218" t="s">
        <v>151</v>
      </c>
      <c r="AU1166" s="218" t="s">
        <v>84</v>
      </c>
      <c r="AY1166" s="20" t="s">
        <v>149</v>
      </c>
      <c r="BE1166" s="219">
        <f>IF(N1166="základní",J1166,0)</f>
        <v>0</v>
      </c>
      <c r="BF1166" s="219">
        <f>IF(N1166="snížená",J1166,0)</f>
        <v>0</v>
      </c>
      <c r="BG1166" s="219">
        <f>IF(N1166="zákl. přenesená",J1166,0)</f>
        <v>0</v>
      </c>
      <c r="BH1166" s="219">
        <f>IF(N1166="sníž. přenesená",J1166,0)</f>
        <v>0</v>
      </c>
      <c r="BI1166" s="219">
        <f>IF(N1166="nulová",J1166,0)</f>
        <v>0</v>
      </c>
      <c r="BJ1166" s="20" t="s">
        <v>80</v>
      </c>
      <c r="BK1166" s="219">
        <f>ROUND(I1166*H1166,2)</f>
        <v>0</v>
      </c>
      <c r="BL1166" s="20" t="s">
        <v>258</v>
      </c>
      <c r="BM1166" s="218" t="s">
        <v>1849</v>
      </c>
    </row>
    <row r="1167" s="2" customFormat="1">
      <c r="A1167" s="41"/>
      <c r="B1167" s="42"/>
      <c r="C1167" s="43"/>
      <c r="D1167" s="220" t="s">
        <v>157</v>
      </c>
      <c r="E1167" s="43"/>
      <c r="F1167" s="221" t="s">
        <v>1850</v>
      </c>
      <c r="G1167" s="43"/>
      <c r="H1167" s="43"/>
      <c r="I1167" s="222"/>
      <c r="J1167" s="43"/>
      <c r="K1167" s="43"/>
      <c r="L1167" s="47"/>
      <c r="M1167" s="223"/>
      <c r="N1167" s="224"/>
      <c r="O1167" s="87"/>
      <c r="P1167" s="87"/>
      <c r="Q1167" s="87"/>
      <c r="R1167" s="87"/>
      <c r="S1167" s="87"/>
      <c r="T1167" s="88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T1167" s="20" t="s">
        <v>157</v>
      </c>
      <c r="AU1167" s="20" t="s">
        <v>84</v>
      </c>
    </row>
    <row r="1168" s="2" customFormat="1">
      <c r="A1168" s="41"/>
      <c r="B1168" s="42"/>
      <c r="C1168" s="43"/>
      <c r="D1168" s="225" t="s">
        <v>159</v>
      </c>
      <c r="E1168" s="43"/>
      <c r="F1168" s="226" t="s">
        <v>1851</v>
      </c>
      <c r="G1168" s="43"/>
      <c r="H1168" s="43"/>
      <c r="I1168" s="222"/>
      <c r="J1168" s="43"/>
      <c r="K1168" s="43"/>
      <c r="L1168" s="47"/>
      <c r="M1168" s="223"/>
      <c r="N1168" s="224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159</v>
      </c>
      <c r="AU1168" s="20" t="s">
        <v>84</v>
      </c>
    </row>
    <row r="1169" s="14" customFormat="1">
      <c r="A1169" s="14"/>
      <c r="B1169" s="237"/>
      <c r="C1169" s="238"/>
      <c r="D1169" s="220" t="s">
        <v>183</v>
      </c>
      <c r="E1169" s="239" t="s">
        <v>19</v>
      </c>
      <c r="F1169" s="240" t="s">
        <v>1852</v>
      </c>
      <c r="G1169" s="238"/>
      <c r="H1169" s="241">
        <v>2.3929999999999998</v>
      </c>
      <c r="I1169" s="242"/>
      <c r="J1169" s="238"/>
      <c r="K1169" s="238"/>
      <c r="L1169" s="243"/>
      <c r="M1169" s="244"/>
      <c r="N1169" s="245"/>
      <c r="O1169" s="245"/>
      <c r="P1169" s="245"/>
      <c r="Q1169" s="245"/>
      <c r="R1169" s="245"/>
      <c r="S1169" s="245"/>
      <c r="T1169" s="246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7" t="s">
        <v>183</v>
      </c>
      <c r="AU1169" s="247" t="s">
        <v>84</v>
      </c>
      <c r="AV1169" s="14" t="s">
        <v>84</v>
      </c>
      <c r="AW1169" s="14" t="s">
        <v>36</v>
      </c>
      <c r="AX1169" s="14" t="s">
        <v>80</v>
      </c>
      <c r="AY1169" s="247" t="s">
        <v>149</v>
      </c>
    </row>
    <row r="1170" s="2" customFormat="1" ht="16.5" customHeight="1">
      <c r="A1170" s="41"/>
      <c r="B1170" s="42"/>
      <c r="C1170" s="207" t="s">
        <v>1853</v>
      </c>
      <c r="D1170" s="207" t="s">
        <v>151</v>
      </c>
      <c r="E1170" s="208" t="s">
        <v>1854</v>
      </c>
      <c r="F1170" s="209" t="s">
        <v>1855</v>
      </c>
      <c r="G1170" s="210" t="s">
        <v>179</v>
      </c>
      <c r="H1170" s="211">
        <v>113.62300000000001</v>
      </c>
      <c r="I1170" s="212"/>
      <c r="J1170" s="213">
        <f>ROUND(I1170*H1170,2)</f>
        <v>0</v>
      </c>
      <c r="K1170" s="209" t="s">
        <v>155</v>
      </c>
      <c r="L1170" s="47"/>
      <c r="M1170" s="214" t="s">
        <v>19</v>
      </c>
      <c r="N1170" s="215" t="s">
        <v>46</v>
      </c>
      <c r="O1170" s="87"/>
      <c r="P1170" s="216">
        <f>O1170*H1170</f>
        <v>0</v>
      </c>
      <c r="Q1170" s="216">
        <v>0.00010000000000000001</v>
      </c>
      <c r="R1170" s="216">
        <f>Q1170*H1170</f>
        <v>0.011362300000000001</v>
      </c>
      <c r="S1170" s="216">
        <v>0</v>
      </c>
      <c r="T1170" s="217">
        <f>S1170*H1170</f>
        <v>0</v>
      </c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R1170" s="218" t="s">
        <v>258</v>
      </c>
      <c r="AT1170" s="218" t="s">
        <v>151</v>
      </c>
      <c r="AU1170" s="218" t="s">
        <v>84</v>
      </c>
      <c r="AY1170" s="20" t="s">
        <v>149</v>
      </c>
      <c r="BE1170" s="219">
        <f>IF(N1170="základní",J1170,0)</f>
        <v>0</v>
      </c>
      <c r="BF1170" s="219">
        <f>IF(N1170="snížená",J1170,0)</f>
        <v>0</v>
      </c>
      <c r="BG1170" s="219">
        <f>IF(N1170="zákl. přenesená",J1170,0)</f>
        <v>0</v>
      </c>
      <c r="BH1170" s="219">
        <f>IF(N1170="sníž. přenesená",J1170,0)</f>
        <v>0</v>
      </c>
      <c r="BI1170" s="219">
        <f>IF(N1170="nulová",J1170,0)</f>
        <v>0</v>
      </c>
      <c r="BJ1170" s="20" t="s">
        <v>80</v>
      </c>
      <c r="BK1170" s="219">
        <f>ROUND(I1170*H1170,2)</f>
        <v>0</v>
      </c>
      <c r="BL1170" s="20" t="s">
        <v>258</v>
      </c>
      <c r="BM1170" s="218" t="s">
        <v>1856</v>
      </c>
    </row>
    <row r="1171" s="2" customFormat="1">
      <c r="A1171" s="41"/>
      <c r="B1171" s="42"/>
      <c r="C1171" s="43"/>
      <c r="D1171" s="220" t="s">
        <v>157</v>
      </c>
      <c r="E1171" s="43"/>
      <c r="F1171" s="221" t="s">
        <v>1857</v>
      </c>
      <c r="G1171" s="43"/>
      <c r="H1171" s="43"/>
      <c r="I1171" s="222"/>
      <c r="J1171" s="43"/>
      <c r="K1171" s="43"/>
      <c r="L1171" s="47"/>
      <c r="M1171" s="223"/>
      <c r="N1171" s="224"/>
      <c r="O1171" s="87"/>
      <c r="P1171" s="87"/>
      <c r="Q1171" s="87"/>
      <c r="R1171" s="87"/>
      <c r="S1171" s="87"/>
      <c r="T1171" s="88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T1171" s="20" t="s">
        <v>157</v>
      </c>
      <c r="AU1171" s="20" t="s">
        <v>84</v>
      </c>
    </row>
    <row r="1172" s="2" customFormat="1">
      <c r="A1172" s="41"/>
      <c r="B1172" s="42"/>
      <c r="C1172" s="43"/>
      <c r="D1172" s="225" t="s">
        <v>159</v>
      </c>
      <c r="E1172" s="43"/>
      <c r="F1172" s="226" t="s">
        <v>1858</v>
      </c>
      <c r="G1172" s="43"/>
      <c r="H1172" s="43"/>
      <c r="I1172" s="222"/>
      <c r="J1172" s="43"/>
      <c r="K1172" s="43"/>
      <c r="L1172" s="47"/>
      <c r="M1172" s="223"/>
      <c r="N1172" s="224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159</v>
      </c>
      <c r="AU1172" s="20" t="s">
        <v>84</v>
      </c>
    </row>
    <row r="1173" s="2" customFormat="1" ht="24.15" customHeight="1">
      <c r="A1173" s="41"/>
      <c r="B1173" s="42"/>
      <c r="C1173" s="207" t="s">
        <v>1859</v>
      </c>
      <c r="D1173" s="207" t="s">
        <v>151</v>
      </c>
      <c r="E1173" s="208" t="s">
        <v>1860</v>
      </c>
      <c r="F1173" s="209" t="s">
        <v>1861</v>
      </c>
      <c r="G1173" s="210" t="s">
        <v>595</v>
      </c>
      <c r="H1173" s="211">
        <v>68.980000000000004</v>
      </c>
      <c r="I1173" s="212"/>
      <c r="J1173" s="213">
        <f>ROUND(I1173*H1173,2)</f>
        <v>0</v>
      </c>
      <c r="K1173" s="209" t="s">
        <v>155</v>
      </c>
      <c r="L1173" s="47"/>
      <c r="M1173" s="214" t="s">
        <v>19</v>
      </c>
      <c r="N1173" s="215" t="s">
        <v>46</v>
      </c>
      <c r="O1173" s="87"/>
      <c r="P1173" s="216">
        <f>O1173*H1173</f>
        <v>0</v>
      </c>
      <c r="Q1173" s="216">
        <v>0.00010000000000000001</v>
      </c>
      <c r="R1173" s="216">
        <f>Q1173*H1173</f>
        <v>0.0068980000000000005</v>
      </c>
      <c r="S1173" s="216">
        <v>0</v>
      </c>
      <c r="T1173" s="217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18" t="s">
        <v>258</v>
      </c>
      <c r="AT1173" s="218" t="s">
        <v>151</v>
      </c>
      <c r="AU1173" s="218" t="s">
        <v>84</v>
      </c>
      <c r="AY1173" s="20" t="s">
        <v>149</v>
      </c>
      <c r="BE1173" s="219">
        <f>IF(N1173="základní",J1173,0)</f>
        <v>0</v>
      </c>
      <c r="BF1173" s="219">
        <f>IF(N1173="snížená",J1173,0)</f>
        <v>0</v>
      </c>
      <c r="BG1173" s="219">
        <f>IF(N1173="zákl. přenesená",J1173,0)</f>
        <v>0</v>
      </c>
      <c r="BH1173" s="219">
        <f>IF(N1173="sníž. přenesená",J1173,0)</f>
        <v>0</v>
      </c>
      <c r="BI1173" s="219">
        <f>IF(N1173="nulová",J1173,0)</f>
        <v>0</v>
      </c>
      <c r="BJ1173" s="20" t="s">
        <v>80</v>
      </c>
      <c r="BK1173" s="219">
        <f>ROUND(I1173*H1173,2)</f>
        <v>0</v>
      </c>
      <c r="BL1173" s="20" t="s">
        <v>258</v>
      </c>
      <c r="BM1173" s="218" t="s">
        <v>1862</v>
      </c>
    </row>
    <row r="1174" s="2" customFormat="1">
      <c r="A1174" s="41"/>
      <c r="B1174" s="42"/>
      <c r="C1174" s="43"/>
      <c r="D1174" s="220" t="s">
        <v>157</v>
      </c>
      <c r="E1174" s="43"/>
      <c r="F1174" s="221" t="s">
        <v>1863</v>
      </c>
      <c r="G1174" s="43"/>
      <c r="H1174" s="43"/>
      <c r="I1174" s="222"/>
      <c r="J1174" s="43"/>
      <c r="K1174" s="43"/>
      <c r="L1174" s="47"/>
      <c r="M1174" s="223"/>
      <c r="N1174" s="224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157</v>
      </c>
      <c r="AU1174" s="20" t="s">
        <v>84</v>
      </c>
    </row>
    <row r="1175" s="2" customFormat="1">
      <c r="A1175" s="41"/>
      <c r="B1175" s="42"/>
      <c r="C1175" s="43"/>
      <c r="D1175" s="225" t="s">
        <v>159</v>
      </c>
      <c r="E1175" s="43"/>
      <c r="F1175" s="226" t="s">
        <v>1864</v>
      </c>
      <c r="G1175" s="43"/>
      <c r="H1175" s="43"/>
      <c r="I1175" s="222"/>
      <c r="J1175" s="43"/>
      <c r="K1175" s="43"/>
      <c r="L1175" s="47"/>
      <c r="M1175" s="223"/>
      <c r="N1175" s="224"/>
      <c r="O1175" s="87"/>
      <c r="P1175" s="87"/>
      <c r="Q1175" s="87"/>
      <c r="R1175" s="87"/>
      <c r="S1175" s="87"/>
      <c r="T1175" s="88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T1175" s="20" t="s">
        <v>159</v>
      </c>
      <c r="AU1175" s="20" t="s">
        <v>84</v>
      </c>
    </row>
    <row r="1176" s="14" customFormat="1">
      <c r="A1176" s="14"/>
      <c r="B1176" s="237"/>
      <c r="C1176" s="238"/>
      <c r="D1176" s="220" t="s">
        <v>183</v>
      </c>
      <c r="E1176" s="239" t="s">
        <v>19</v>
      </c>
      <c r="F1176" s="240" t="s">
        <v>1865</v>
      </c>
      <c r="G1176" s="238"/>
      <c r="H1176" s="241">
        <v>68.980000000000004</v>
      </c>
      <c r="I1176" s="242"/>
      <c r="J1176" s="238"/>
      <c r="K1176" s="238"/>
      <c r="L1176" s="243"/>
      <c r="M1176" s="244"/>
      <c r="N1176" s="245"/>
      <c r="O1176" s="245"/>
      <c r="P1176" s="245"/>
      <c r="Q1176" s="245"/>
      <c r="R1176" s="245"/>
      <c r="S1176" s="245"/>
      <c r="T1176" s="246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7" t="s">
        <v>183</v>
      </c>
      <c r="AU1176" s="247" t="s">
        <v>84</v>
      </c>
      <c r="AV1176" s="14" t="s">
        <v>84</v>
      </c>
      <c r="AW1176" s="14" t="s">
        <v>36</v>
      </c>
      <c r="AX1176" s="14" t="s">
        <v>80</v>
      </c>
      <c r="AY1176" s="247" t="s">
        <v>149</v>
      </c>
    </row>
    <row r="1177" s="2" customFormat="1" ht="24.15" customHeight="1">
      <c r="A1177" s="41"/>
      <c r="B1177" s="42"/>
      <c r="C1177" s="207" t="s">
        <v>1866</v>
      </c>
      <c r="D1177" s="207" t="s">
        <v>151</v>
      </c>
      <c r="E1177" s="208" t="s">
        <v>1867</v>
      </c>
      <c r="F1177" s="209" t="s">
        <v>1868</v>
      </c>
      <c r="G1177" s="210" t="s">
        <v>179</v>
      </c>
      <c r="H1177" s="211">
        <v>113.62300000000001</v>
      </c>
      <c r="I1177" s="212"/>
      <c r="J1177" s="213">
        <f>ROUND(I1177*H1177,2)</f>
        <v>0</v>
      </c>
      <c r="K1177" s="209" t="s">
        <v>155</v>
      </c>
      <c r="L1177" s="47"/>
      <c r="M1177" s="214" t="s">
        <v>19</v>
      </c>
      <c r="N1177" s="215" t="s">
        <v>46</v>
      </c>
      <c r="O1177" s="87"/>
      <c r="P1177" s="216">
        <f>O1177*H1177</f>
        <v>0</v>
      </c>
      <c r="Q1177" s="216">
        <v>0.00069999999999999999</v>
      </c>
      <c r="R1177" s="216">
        <f>Q1177*H1177</f>
        <v>0.079536099999999998</v>
      </c>
      <c r="S1177" s="216">
        <v>0</v>
      </c>
      <c r="T1177" s="217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18" t="s">
        <v>258</v>
      </c>
      <c r="AT1177" s="218" t="s">
        <v>151</v>
      </c>
      <c r="AU1177" s="218" t="s">
        <v>84</v>
      </c>
      <c r="AY1177" s="20" t="s">
        <v>149</v>
      </c>
      <c r="BE1177" s="219">
        <f>IF(N1177="základní",J1177,0)</f>
        <v>0</v>
      </c>
      <c r="BF1177" s="219">
        <f>IF(N1177="snížená",J1177,0)</f>
        <v>0</v>
      </c>
      <c r="BG1177" s="219">
        <f>IF(N1177="zákl. přenesená",J1177,0)</f>
        <v>0</v>
      </c>
      <c r="BH1177" s="219">
        <f>IF(N1177="sníž. přenesená",J1177,0)</f>
        <v>0</v>
      </c>
      <c r="BI1177" s="219">
        <f>IF(N1177="nulová",J1177,0)</f>
        <v>0</v>
      </c>
      <c r="BJ1177" s="20" t="s">
        <v>80</v>
      </c>
      <c r="BK1177" s="219">
        <f>ROUND(I1177*H1177,2)</f>
        <v>0</v>
      </c>
      <c r="BL1177" s="20" t="s">
        <v>258</v>
      </c>
      <c r="BM1177" s="218" t="s">
        <v>1869</v>
      </c>
    </row>
    <row r="1178" s="2" customFormat="1">
      <c r="A1178" s="41"/>
      <c r="B1178" s="42"/>
      <c r="C1178" s="43"/>
      <c r="D1178" s="220" t="s">
        <v>157</v>
      </c>
      <c r="E1178" s="43"/>
      <c r="F1178" s="221" t="s">
        <v>1870</v>
      </c>
      <c r="G1178" s="43"/>
      <c r="H1178" s="43"/>
      <c r="I1178" s="222"/>
      <c r="J1178" s="43"/>
      <c r="K1178" s="43"/>
      <c r="L1178" s="47"/>
      <c r="M1178" s="223"/>
      <c r="N1178" s="224"/>
      <c r="O1178" s="87"/>
      <c r="P1178" s="87"/>
      <c r="Q1178" s="87"/>
      <c r="R1178" s="87"/>
      <c r="S1178" s="87"/>
      <c r="T1178" s="88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T1178" s="20" t="s">
        <v>157</v>
      </c>
      <c r="AU1178" s="20" t="s">
        <v>84</v>
      </c>
    </row>
    <row r="1179" s="2" customFormat="1">
      <c r="A1179" s="41"/>
      <c r="B1179" s="42"/>
      <c r="C1179" s="43"/>
      <c r="D1179" s="225" t="s">
        <v>159</v>
      </c>
      <c r="E1179" s="43"/>
      <c r="F1179" s="226" t="s">
        <v>1871</v>
      </c>
      <c r="G1179" s="43"/>
      <c r="H1179" s="43"/>
      <c r="I1179" s="222"/>
      <c r="J1179" s="43"/>
      <c r="K1179" s="43"/>
      <c r="L1179" s="47"/>
      <c r="M1179" s="223"/>
      <c r="N1179" s="224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159</v>
      </c>
      <c r="AU1179" s="20" t="s">
        <v>84</v>
      </c>
    </row>
    <row r="1180" s="2" customFormat="1" ht="24.15" customHeight="1">
      <c r="A1180" s="41"/>
      <c r="B1180" s="42"/>
      <c r="C1180" s="207" t="s">
        <v>1872</v>
      </c>
      <c r="D1180" s="207" t="s">
        <v>151</v>
      </c>
      <c r="E1180" s="208" t="s">
        <v>1873</v>
      </c>
      <c r="F1180" s="209" t="s">
        <v>1874</v>
      </c>
      <c r="G1180" s="210" t="s">
        <v>179</v>
      </c>
      <c r="H1180" s="211">
        <v>6</v>
      </c>
      <c r="I1180" s="212"/>
      <c r="J1180" s="213">
        <f>ROUND(I1180*H1180,2)</f>
        <v>0</v>
      </c>
      <c r="K1180" s="209" t="s">
        <v>155</v>
      </c>
      <c r="L1180" s="47"/>
      <c r="M1180" s="214" t="s">
        <v>19</v>
      </c>
      <c r="N1180" s="215" t="s">
        <v>46</v>
      </c>
      <c r="O1180" s="87"/>
      <c r="P1180" s="216">
        <f>O1180*H1180</f>
        <v>0</v>
      </c>
      <c r="Q1180" s="216">
        <v>0.012590000000000001</v>
      </c>
      <c r="R1180" s="216">
        <f>Q1180*H1180</f>
        <v>0.075539999999999996</v>
      </c>
      <c r="S1180" s="216">
        <v>0</v>
      </c>
      <c r="T1180" s="217">
        <f>S1180*H1180</f>
        <v>0</v>
      </c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R1180" s="218" t="s">
        <v>258</v>
      </c>
      <c r="AT1180" s="218" t="s">
        <v>151</v>
      </c>
      <c r="AU1180" s="218" t="s">
        <v>84</v>
      </c>
      <c r="AY1180" s="20" t="s">
        <v>149</v>
      </c>
      <c r="BE1180" s="219">
        <f>IF(N1180="základní",J1180,0)</f>
        <v>0</v>
      </c>
      <c r="BF1180" s="219">
        <f>IF(N1180="snížená",J1180,0)</f>
        <v>0</v>
      </c>
      <c r="BG1180" s="219">
        <f>IF(N1180="zákl. přenesená",J1180,0)</f>
        <v>0</v>
      </c>
      <c r="BH1180" s="219">
        <f>IF(N1180="sníž. přenesená",J1180,0)</f>
        <v>0</v>
      </c>
      <c r="BI1180" s="219">
        <f>IF(N1180="nulová",J1180,0)</f>
        <v>0</v>
      </c>
      <c r="BJ1180" s="20" t="s">
        <v>80</v>
      </c>
      <c r="BK1180" s="219">
        <f>ROUND(I1180*H1180,2)</f>
        <v>0</v>
      </c>
      <c r="BL1180" s="20" t="s">
        <v>258</v>
      </c>
      <c r="BM1180" s="218" t="s">
        <v>1875</v>
      </c>
    </row>
    <row r="1181" s="2" customFormat="1">
      <c r="A1181" s="41"/>
      <c r="B1181" s="42"/>
      <c r="C1181" s="43"/>
      <c r="D1181" s="220" t="s">
        <v>157</v>
      </c>
      <c r="E1181" s="43"/>
      <c r="F1181" s="221" t="s">
        <v>1876</v>
      </c>
      <c r="G1181" s="43"/>
      <c r="H1181" s="43"/>
      <c r="I1181" s="222"/>
      <c r="J1181" s="43"/>
      <c r="K1181" s="43"/>
      <c r="L1181" s="47"/>
      <c r="M1181" s="223"/>
      <c r="N1181" s="224"/>
      <c r="O1181" s="87"/>
      <c r="P1181" s="87"/>
      <c r="Q1181" s="87"/>
      <c r="R1181" s="87"/>
      <c r="S1181" s="87"/>
      <c r="T1181" s="88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T1181" s="20" t="s">
        <v>157</v>
      </c>
      <c r="AU1181" s="20" t="s">
        <v>84</v>
      </c>
    </row>
    <row r="1182" s="2" customFormat="1">
      <c r="A1182" s="41"/>
      <c r="B1182" s="42"/>
      <c r="C1182" s="43"/>
      <c r="D1182" s="225" t="s">
        <v>159</v>
      </c>
      <c r="E1182" s="43"/>
      <c r="F1182" s="226" t="s">
        <v>1877</v>
      </c>
      <c r="G1182" s="43"/>
      <c r="H1182" s="43"/>
      <c r="I1182" s="222"/>
      <c r="J1182" s="43"/>
      <c r="K1182" s="43"/>
      <c r="L1182" s="47"/>
      <c r="M1182" s="223"/>
      <c r="N1182" s="224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159</v>
      </c>
      <c r="AU1182" s="20" t="s">
        <v>84</v>
      </c>
    </row>
    <row r="1183" s="2" customFormat="1" ht="16.5" customHeight="1">
      <c r="A1183" s="41"/>
      <c r="B1183" s="42"/>
      <c r="C1183" s="207" t="s">
        <v>1878</v>
      </c>
      <c r="D1183" s="207" t="s">
        <v>151</v>
      </c>
      <c r="E1183" s="208" t="s">
        <v>1879</v>
      </c>
      <c r="F1183" s="209" t="s">
        <v>1880</v>
      </c>
      <c r="G1183" s="210" t="s">
        <v>179</v>
      </c>
      <c r="H1183" s="211">
        <v>6</v>
      </c>
      <c r="I1183" s="212"/>
      <c r="J1183" s="213">
        <f>ROUND(I1183*H1183,2)</f>
        <v>0</v>
      </c>
      <c r="K1183" s="209" t="s">
        <v>155</v>
      </c>
      <c r="L1183" s="47"/>
      <c r="M1183" s="214" t="s">
        <v>19</v>
      </c>
      <c r="N1183" s="215" t="s">
        <v>46</v>
      </c>
      <c r="O1183" s="87"/>
      <c r="P1183" s="216">
        <f>O1183*H1183</f>
        <v>0</v>
      </c>
      <c r="Q1183" s="216">
        <v>0.00010000000000000001</v>
      </c>
      <c r="R1183" s="216">
        <f>Q1183*H1183</f>
        <v>0.00060000000000000006</v>
      </c>
      <c r="S1183" s="216">
        <v>0</v>
      </c>
      <c r="T1183" s="217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18" t="s">
        <v>258</v>
      </c>
      <c r="AT1183" s="218" t="s">
        <v>151</v>
      </c>
      <c r="AU1183" s="218" t="s">
        <v>84</v>
      </c>
      <c r="AY1183" s="20" t="s">
        <v>149</v>
      </c>
      <c r="BE1183" s="219">
        <f>IF(N1183="základní",J1183,0)</f>
        <v>0</v>
      </c>
      <c r="BF1183" s="219">
        <f>IF(N1183="snížená",J1183,0)</f>
        <v>0</v>
      </c>
      <c r="BG1183" s="219">
        <f>IF(N1183="zákl. přenesená",J1183,0)</f>
        <v>0</v>
      </c>
      <c r="BH1183" s="219">
        <f>IF(N1183="sníž. přenesená",J1183,0)</f>
        <v>0</v>
      </c>
      <c r="BI1183" s="219">
        <f>IF(N1183="nulová",J1183,0)</f>
        <v>0</v>
      </c>
      <c r="BJ1183" s="20" t="s">
        <v>80</v>
      </c>
      <c r="BK1183" s="219">
        <f>ROUND(I1183*H1183,2)</f>
        <v>0</v>
      </c>
      <c r="BL1183" s="20" t="s">
        <v>258</v>
      </c>
      <c r="BM1183" s="218" t="s">
        <v>1881</v>
      </c>
    </row>
    <row r="1184" s="2" customFormat="1">
      <c r="A1184" s="41"/>
      <c r="B1184" s="42"/>
      <c r="C1184" s="43"/>
      <c r="D1184" s="220" t="s">
        <v>157</v>
      </c>
      <c r="E1184" s="43"/>
      <c r="F1184" s="221" t="s">
        <v>1882</v>
      </c>
      <c r="G1184" s="43"/>
      <c r="H1184" s="43"/>
      <c r="I1184" s="222"/>
      <c r="J1184" s="43"/>
      <c r="K1184" s="43"/>
      <c r="L1184" s="47"/>
      <c r="M1184" s="223"/>
      <c r="N1184" s="224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157</v>
      </c>
      <c r="AU1184" s="20" t="s">
        <v>84</v>
      </c>
    </row>
    <row r="1185" s="2" customFormat="1">
      <c r="A1185" s="41"/>
      <c r="B1185" s="42"/>
      <c r="C1185" s="43"/>
      <c r="D1185" s="225" t="s">
        <v>159</v>
      </c>
      <c r="E1185" s="43"/>
      <c r="F1185" s="226" t="s">
        <v>1883</v>
      </c>
      <c r="G1185" s="43"/>
      <c r="H1185" s="43"/>
      <c r="I1185" s="222"/>
      <c r="J1185" s="43"/>
      <c r="K1185" s="43"/>
      <c r="L1185" s="47"/>
      <c r="M1185" s="223"/>
      <c r="N1185" s="224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159</v>
      </c>
      <c r="AU1185" s="20" t="s">
        <v>84</v>
      </c>
    </row>
    <row r="1186" s="2" customFormat="1" ht="21.75" customHeight="1">
      <c r="A1186" s="41"/>
      <c r="B1186" s="42"/>
      <c r="C1186" s="207" t="s">
        <v>1884</v>
      </c>
      <c r="D1186" s="207" t="s">
        <v>151</v>
      </c>
      <c r="E1186" s="208" t="s">
        <v>1885</v>
      </c>
      <c r="F1186" s="209" t="s">
        <v>1886</v>
      </c>
      <c r="G1186" s="210" t="s">
        <v>179</v>
      </c>
      <c r="H1186" s="211">
        <v>6</v>
      </c>
      <c r="I1186" s="212"/>
      <c r="J1186" s="213">
        <f>ROUND(I1186*H1186,2)</f>
        <v>0</v>
      </c>
      <c r="K1186" s="209" t="s">
        <v>155</v>
      </c>
      <c r="L1186" s="47"/>
      <c r="M1186" s="214" t="s">
        <v>19</v>
      </c>
      <c r="N1186" s="215" t="s">
        <v>46</v>
      </c>
      <c r="O1186" s="87"/>
      <c r="P1186" s="216">
        <f>O1186*H1186</f>
        <v>0</v>
      </c>
      <c r="Q1186" s="216">
        <v>0</v>
      </c>
      <c r="R1186" s="216">
        <f>Q1186*H1186</f>
        <v>0</v>
      </c>
      <c r="S1186" s="216">
        <v>0</v>
      </c>
      <c r="T1186" s="217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18" t="s">
        <v>258</v>
      </c>
      <c r="AT1186" s="218" t="s">
        <v>151</v>
      </c>
      <c r="AU1186" s="218" t="s">
        <v>84</v>
      </c>
      <c r="AY1186" s="20" t="s">
        <v>149</v>
      </c>
      <c r="BE1186" s="219">
        <f>IF(N1186="základní",J1186,0)</f>
        <v>0</v>
      </c>
      <c r="BF1186" s="219">
        <f>IF(N1186="snížená",J1186,0)</f>
        <v>0</v>
      </c>
      <c r="BG1186" s="219">
        <f>IF(N1186="zákl. přenesená",J1186,0)</f>
        <v>0</v>
      </c>
      <c r="BH1186" s="219">
        <f>IF(N1186="sníž. přenesená",J1186,0)</f>
        <v>0</v>
      </c>
      <c r="BI1186" s="219">
        <f>IF(N1186="nulová",J1186,0)</f>
        <v>0</v>
      </c>
      <c r="BJ1186" s="20" t="s">
        <v>80</v>
      </c>
      <c r="BK1186" s="219">
        <f>ROUND(I1186*H1186,2)</f>
        <v>0</v>
      </c>
      <c r="BL1186" s="20" t="s">
        <v>258</v>
      </c>
      <c r="BM1186" s="218" t="s">
        <v>1887</v>
      </c>
    </row>
    <row r="1187" s="2" customFormat="1">
      <c r="A1187" s="41"/>
      <c r="B1187" s="42"/>
      <c r="C1187" s="43"/>
      <c r="D1187" s="220" t="s">
        <v>157</v>
      </c>
      <c r="E1187" s="43"/>
      <c r="F1187" s="221" t="s">
        <v>1888</v>
      </c>
      <c r="G1187" s="43"/>
      <c r="H1187" s="43"/>
      <c r="I1187" s="222"/>
      <c r="J1187" s="43"/>
      <c r="K1187" s="43"/>
      <c r="L1187" s="47"/>
      <c r="M1187" s="223"/>
      <c r="N1187" s="224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157</v>
      </c>
      <c r="AU1187" s="20" t="s">
        <v>84</v>
      </c>
    </row>
    <row r="1188" s="2" customFormat="1">
      <c r="A1188" s="41"/>
      <c r="B1188" s="42"/>
      <c r="C1188" s="43"/>
      <c r="D1188" s="225" t="s">
        <v>159</v>
      </c>
      <c r="E1188" s="43"/>
      <c r="F1188" s="226" t="s">
        <v>1889</v>
      </c>
      <c r="G1188" s="43"/>
      <c r="H1188" s="43"/>
      <c r="I1188" s="222"/>
      <c r="J1188" s="43"/>
      <c r="K1188" s="43"/>
      <c r="L1188" s="47"/>
      <c r="M1188" s="223"/>
      <c r="N1188" s="224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20" t="s">
        <v>159</v>
      </c>
      <c r="AU1188" s="20" t="s">
        <v>84</v>
      </c>
    </row>
    <row r="1189" s="2" customFormat="1" ht="21.75" customHeight="1">
      <c r="A1189" s="41"/>
      <c r="B1189" s="42"/>
      <c r="C1189" s="207" t="s">
        <v>1890</v>
      </c>
      <c r="D1189" s="207" t="s">
        <v>151</v>
      </c>
      <c r="E1189" s="208" t="s">
        <v>1891</v>
      </c>
      <c r="F1189" s="209" t="s">
        <v>1892</v>
      </c>
      <c r="G1189" s="210" t="s">
        <v>179</v>
      </c>
      <c r="H1189" s="211">
        <v>6</v>
      </c>
      <c r="I1189" s="212"/>
      <c r="J1189" s="213">
        <f>ROUND(I1189*H1189,2)</f>
        <v>0</v>
      </c>
      <c r="K1189" s="209" t="s">
        <v>155</v>
      </c>
      <c r="L1189" s="47"/>
      <c r="M1189" s="214" t="s">
        <v>19</v>
      </c>
      <c r="N1189" s="215" t="s">
        <v>46</v>
      </c>
      <c r="O1189" s="87"/>
      <c r="P1189" s="216">
        <f>O1189*H1189</f>
        <v>0</v>
      </c>
      <c r="Q1189" s="216">
        <v>0.00069999999999999999</v>
      </c>
      <c r="R1189" s="216">
        <f>Q1189*H1189</f>
        <v>0.0041999999999999997</v>
      </c>
      <c r="S1189" s="216">
        <v>0</v>
      </c>
      <c r="T1189" s="217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18" t="s">
        <v>258</v>
      </c>
      <c r="AT1189" s="218" t="s">
        <v>151</v>
      </c>
      <c r="AU1189" s="218" t="s">
        <v>84</v>
      </c>
      <c r="AY1189" s="20" t="s">
        <v>149</v>
      </c>
      <c r="BE1189" s="219">
        <f>IF(N1189="základní",J1189,0)</f>
        <v>0</v>
      </c>
      <c r="BF1189" s="219">
        <f>IF(N1189="snížená",J1189,0)</f>
        <v>0</v>
      </c>
      <c r="BG1189" s="219">
        <f>IF(N1189="zákl. přenesená",J1189,0)</f>
        <v>0</v>
      </c>
      <c r="BH1189" s="219">
        <f>IF(N1189="sníž. přenesená",J1189,0)</f>
        <v>0</v>
      </c>
      <c r="BI1189" s="219">
        <f>IF(N1189="nulová",J1189,0)</f>
        <v>0</v>
      </c>
      <c r="BJ1189" s="20" t="s">
        <v>80</v>
      </c>
      <c r="BK1189" s="219">
        <f>ROUND(I1189*H1189,2)</f>
        <v>0</v>
      </c>
      <c r="BL1189" s="20" t="s">
        <v>258</v>
      </c>
      <c r="BM1189" s="218" t="s">
        <v>1893</v>
      </c>
    </row>
    <row r="1190" s="2" customFormat="1">
      <c r="A1190" s="41"/>
      <c r="B1190" s="42"/>
      <c r="C1190" s="43"/>
      <c r="D1190" s="220" t="s">
        <v>157</v>
      </c>
      <c r="E1190" s="43"/>
      <c r="F1190" s="221" t="s">
        <v>1894</v>
      </c>
      <c r="G1190" s="43"/>
      <c r="H1190" s="43"/>
      <c r="I1190" s="222"/>
      <c r="J1190" s="43"/>
      <c r="K1190" s="43"/>
      <c r="L1190" s="47"/>
      <c r="M1190" s="223"/>
      <c r="N1190" s="224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157</v>
      </c>
      <c r="AU1190" s="20" t="s">
        <v>84</v>
      </c>
    </row>
    <row r="1191" s="2" customFormat="1">
      <c r="A1191" s="41"/>
      <c r="B1191" s="42"/>
      <c r="C1191" s="43"/>
      <c r="D1191" s="225" t="s">
        <v>159</v>
      </c>
      <c r="E1191" s="43"/>
      <c r="F1191" s="226" t="s">
        <v>1895</v>
      </c>
      <c r="G1191" s="43"/>
      <c r="H1191" s="43"/>
      <c r="I1191" s="222"/>
      <c r="J1191" s="43"/>
      <c r="K1191" s="43"/>
      <c r="L1191" s="47"/>
      <c r="M1191" s="223"/>
      <c r="N1191" s="224"/>
      <c r="O1191" s="87"/>
      <c r="P1191" s="87"/>
      <c r="Q1191" s="87"/>
      <c r="R1191" s="87"/>
      <c r="S1191" s="87"/>
      <c r="T1191" s="88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20" t="s">
        <v>159</v>
      </c>
      <c r="AU1191" s="20" t="s">
        <v>84</v>
      </c>
    </row>
    <row r="1192" s="2" customFormat="1" ht="21.75" customHeight="1">
      <c r="A1192" s="41"/>
      <c r="B1192" s="42"/>
      <c r="C1192" s="207" t="s">
        <v>1896</v>
      </c>
      <c r="D1192" s="207" t="s">
        <v>151</v>
      </c>
      <c r="E1192" s="208" t="s">
        <v>1897</v>
      </c>
      <c r="F1192" s="209" t="s">
        <v>1898</v>
      </c>
      <c r="G1192" s="210" t="s">
        <v>154</v>
      </c>
      <c r="H1192" s="211">
        <v>3</v>
      </c>
      <c r="I1192" s="212"/>
      <c r="J1192" s="213">
        <f>ROUND(I1192*H1192,2)</f>
        <v>0</v>
      </c>
      <c r="K1192" s="209" t="s">
        <v>155</v>
      </c>
      <c r="L1192" s="47"/>
      <c r="M1192" s="214" t="s">
        <v>19</v>
      </c>
      <c r="N1192" s="215" t="s">
        <v>46</v>
      </c>
      <c r="O1192" s="87"/>
      <c r="P1192" s="216">
        <f>O1192*H1192</f>
        <v>0</v>
      </c>
      <c r="Q1192" s="216">
        <v>0.00022000000000000001</v>
      </c>
      <c r="R1192" s="216">
        <f>Q1192*H1192</f>
        <v>0.00066</v>
      </c>
      <c r="S1192" s="216">
        <v>0</v>
      </c>
      <c r="T1192" s="217">
        <f>S1192*H1192</f>
        <v>0</v>
      </c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R1192" s="218" t="s">
        <v>258</v>
      </c>
      <c r="AT1192" s="218" t="s">
        <v>151</v>
      </c>
      <c r="AU1192" s="218" t="s">
        <v>84</v>
      </c>
      <c r="AY1192" s="20" t="s">
        <v>149</v>
      </c>
      <c r="BE1192" s="219">
        <f>IF(N1192="základní",J1192,0)</f>
        <v>0</v>
      </c>
      <c r="BF1192" s="219">
        <f>IF(N1192="snížená",J1192,0)</f>
        <v>0</v>
      </c>
      <c r="BG1192" s="219">
        <f>IF(N1192="zákl. přenesená",J1192,0)</f>
        <v>0</v>
      </c>
      <c r="BH1192" s="219">
        <f>IF(N1192="sníž. přenesená",J1192,0)</f>
        <v>0</v>
      </c>
      <c r="BI1192" s="219">
        <f>IF(N1192="nulová",J1192,0)</f>
        <v>0</v>
      </c>
      <c r="BJ1192" s="20" t="s">
        <v>80</v>
      </c>
      <c r="BK1192" s="219">
        <f>ROUND(I1192*H1192,2)</f>
        <v>0</v>
      </c>
      <c r="BL1192" s="20" t="s">
        <v>258</v>
      </c>
      <c r="BM1192" s="218" t="s">
        <v>1899</v>
      </c>
    </row>
    <row r="1193" s="2" customFormat="1">
      <c r="A1193" s="41"/>
      <c r="B1193" s="42"/>
      <c r="C1193" s="43"/>
      <c r="D1193" s="220" t="s">
        <v>157</v>
      </c>
      <c r="E1193" s="43"/>
      <c r="F1193" s="221" t="s">
        <v>1900</v>
      </c>
      <c r="G1193" s="43"/>
      <c r="H1193" s="43"/>
      <c r="I1193" s="222"/>
      <c r="J1193" s="43"/>
      <c r="K1193" s="43"/>
      <c r="L1193" s="47"/>
      <c r="M1193" s="223"/>
      <c r="N1193" s="224"/>
      <c r="O1193" s="87"/>
      <c r="P1193" s="87"/>
      <c r="Q1193" s="87"/>
      <c r="R1193" s="87"/>
      <c r="S1193" s="87"/>
      <c r="T1193" s="88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20" t="s">
        <v>157</v>
      </c>
      <c r="AU1193" s="20" t="s">
        <v>84</v>
      </c>
    </row>
    <row r="1194" s="2" customFormat="1">
      <c r="A1194" s="41"/>
      <c r="B1194" s="42"/>
      <c r="C1194" s="43"/>
      <c r="D1194" s="225" t="s">
        <v>159</v>
      </c>
      <c r="E1194" s="43"/>
      <c r="F1194" s="226" t="s">
        <v>1901</v>
      </c>
      <c r="G1194" s="43"/>
      <c r="H1194" s="43"/>
      <c r="I1194" s="222"/>
      <c r="J1194" s="43"/>
      <c r="K1194" s="43"/>
      <c r="L1194" s="47"/>
      <c r="M1194" s="223"/>
      <c r="N1194" s="224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159</v>
      </c>
      <c r="AU1194" s="20" t="s">
        <v>84</v>
      </c>
    </row>
    <row r="1195" s="2" customFormat="1" ht="33" customHeight="1">
      <c r="A1195" s="41"/>
      <c r="B1195" s="42"/>
      <c r="C1195" s="270" t="s">
        <v>1902</v>
      </c>
      <c r="D1195" s="270" t="s">
        <v>395</v>
      </c>
      <c r="E1195" s="271" t="s">
        <v>1903</v>
      </c>
      <c r="F1195" s="272" t="s">
        <v>1904</v>
      </c>
      <c r="G1195" s="273" t="s">
        <v>154</v>
      </c>
      <c r="H1195" s="274">
        <v>2</v>
      </c>
      <c r="I1195" s="275"/>
      <c r="J1195" s="276">
        <f>ROUND(I1195*H1195,2)</f>
        <v>0</v>
      </c>
      <c r="K1195" s="272" t="s">
        <v>155</v>
      </c>
      <c r="L1195" s="277"/>
      <c r="M1195" s="278" t="s">
        <v>19</v>
      </c>
      <c r="N1195" s="279" t="s">
        <v>46</v>
      </c>
      <c r="O1195" s="87"/>
      <c r="P1195" s="216">
        <f>O1195*H1195</f>
        <v>0</v>
      </c>
      <c r="Q1195" s="216">
        <v>0.012250000000000001</v>
      </c>
      <c r="R1195" s="216">
        <f>Q1195*H1195</f>
        <v>0.024500000000000001</v>
      </c>
      <c r="S1195" s="216">
        <v>0</v>
      </c>
      <c r="T1195" s="217">
        <f>S1195*H1195</f>
        <v>0</v>
      </c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R1195" s="218" t="s">
        <v>374</v>
      </c>
      <c r="AT1195" s="218" t="s">
        <v>395</v>
      </c>
      <c r="AU1195" s="218" t="s">
        <v>84</v>
      </c>
      <c r="AY1195" s="20" t="s">
        <v>149</v>
      </c>
      <c r="BE1195" s="219">
        <f>IF(N1195="základní",J1195,0)</f>
        <v>0</v>
      </c>
      <c r="BF1195" s="219">
        <f>IF(N1195="snížená",J1195,0)</f>
        <v>0</v>
      </c>
      <c r="BG1195" s="219">
        <f>IF(N1195="zákl. přenesená",J1195,0)</f>
        <v>0</v>
      </c>
      <c r="BH1195" s="219">
        <f>IF(N1195="sníž. přenesená",J1195,0)</f>
        <v>0</v>
      </c>
      <c r="BI1195" s="219">
        <f>IF(N1195="nulová",J1195,0)</f>
        <v>0</v>
      </c>
      <c r="BJ1195" s="20" t="s">
        <v>80</v>
      </c>
      <c r="BK1195" s="219">
        <f>ROUND(I1195*H1195,2)</f>
        <v>0</v>
      </c>
      <c r="BL1195" s="20" t="s">
        <v>258</v>
      </c>
      <c r="BM1195" s="218" t="s">
        <v>1905</v>
      </c>
    </row>
    <row r="1196" s="2" customFormat="1">
      <c r="A1196" s="41"/>
      <c r="B1196" s="42"/>
      <c r="C1196" s="43"/>
      <c r="D1196" s="220" t="s">
        <v>157</v>
      </c>
      <c r="E1196" s="43"/>
      <c r="F1196" s="221" t="s">
        <v>1904</v>
      </c>
      <c r="G1196" s="43"/>
      <c r="H1196" s="43"/>
      <c r="I1196" s="222"/>
      <c r="J1196" s="43"/>
      <c r="K1196" s="43"/>
      <c r="L1196" s="47"/>
      <c r="M1196" s="223"/>
      <c r="N1196" s="224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157</v>
      </c>
      <c r="AU1196" s="20" t="s">
        <v>84</v>
      </c>
    </row>
    <row r="1197" s="2" customFormat="1" ht="33" customHeight="1">
      <c r="A1197" s="41"/>
      <c r="B1197" s="42"/>
      <c r="C1197" s="270" t="s">
        <v>1906</v>
      </c>
      <c r="D1197" s="270" t="s">
        <v>395</v>
      </c>
      <c r="E1197" s="271" t="s">
        <v>1907</v>
      </c>
      <c r="F1197" s="272" t="s">
        <v>1908</v>
      </c>
      <c r="G1197" s="273" t="s">
        <v>154</v>
      </c>
      <c r="H1197" s="274">
        <v>1</v>
      </c>
      <c r="I1197" s="275"/>
      <c r="J1197" s="276">
        <f>ROUND(I1197*H1197,2)</f>
        <v>0</v>
      </c>
      <c r="K1197" s="272" t="s">
        <v>155</v>
      </c>
      <c r="L1197" s="277"/>
      <c r="M1197" s="278" t="s">
        <v>19</v>
      </c>
      <c r="N1197" s="279" t="s">
        <v>46</v>
      </c>
      <c r="O1197" s="87"/>
      <c r="P1197" s="216">
        <f>O1197*H1197</f>
        <v>0</v>
      </c>
      <c r="Q1197" s="216">
        <v>0.01521</v>
      </c>
      <c r="R1197" s="216">
        <f>Q1197*H1197</f>
        <v>0.01521</v>
      </c>
      <c r="S1197" s="216">
        <v>0</v>
      </c>
      <c r="T1197" s="217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18" t="s">
        <v>374</v>
      </c>
      <c r="AT1197" s="218" t="s">
        <v>395</v>
      </c>
      <c r="AU1197" s="218" t="s">
        <v>84</v>
      </c>
      <c r="AY1197" s="20" t="s">
        <v>149</v>
      </c>
      <c r="BE1197" s="219">
        <f>IF(N1197="základní",J1197,0)</f>
        <v>0</v>
      </c>
      <c r="BF1197" s="219">
        <f>IF(N1197="snížená",J1197,0)</f>
        <v>0</v>
      </c>
      <c r="BG1197" s="219">
        <f>IF(N1197="zákl. přenesená",J1197,0)</f>
        <v>0</v>
      </c>
      <c r="BH1197" s="219">
        <f>IF(N1197="sníž. přenesená",J1197,0)</f>
        <v>0</v>
      </c>
      <c r="BI1197" s="219">
        <f>IF(N1197="nulová",J1197,0)</f>
        <v>0</v>
      </c>
      <c r="BJ1197" s="20" t="s">
        <v>80</v>
      </c>
      <c r="BK1197" s="219">
        <f>ROUND(I1197*H1197,2)</f>
        <v>0</v>
      </c>
      <c r="BL1197" s="20" t="s">
        <v>258</v>
      </c>
      <c r="BM1197" s="218" t="s">
        <v>1909</v>
      </c>
    </row>
    <row r="1198" s="2" customFormat="1">
      <c r="A1198" s="41"/>
      <c r="B1198" s="42"/>
      <c r="C1198" s="43"/>
      <c r="D1198" s="220" t="s">
        <v>157</v>
      </c>
      <c r="E1198" s="43"/>
      <c r="F1198" s="221" t="s">
        <v>1908</v>
      </c>
      <c r="G1198" s="43"/>
      <c r="H1198" s="43"/>
      <c r="I1198" s="222"/>
      <c r="J1198" s="43"/>
      <c r="K1198" s="43"/>
      <c r="L1198" s="47"/>
      <c r="M1198" s="223"/>
      <c r="N1198" s="224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157</v>
      </c>
      <c r="AU1198" s="20" t="s">
        <v>84</v>
      </c>
    </row>
    <row r="1199" s="2" customFormat="1" ht="33" customHeight="1">
      <c r="A1199" s="41"/>
      <c r="B1199" s="42"/>
      <c r="C1199" s="207" t="s">
        <v>1910</v>
      </c>
      <c r="D1199" s="207" t="s">
        <v>151</v>
      </c>
      <c r="E1199" s="208" t="s">
        <v>1911</v>
      </c>
      <c r="F1199" s="209" t="s">
        <v>1912</v>
      </c>
      <c r="G1199" s="210" t="s">
        <v>347</v>
      </c>
      <c r="H1199" s="211">
        <v>2.6520000000000001</v>
      </c>
      <c r="I1199" s="212"/>
      <c r="J1199" s="213">
        <f>ROUND(I1199*H1199,2)</f>
        <v>0</v>
      </c>
      <c r="K1199" s="209" t="s">
        <v>155</v>
      </c>
      <c r="L1199" s="47"/>
      <c r="M1199" s="214" t="s">
        <v>19</v>
      </c>
      <c r="N1199" s="215" t="s">
        <v>46</v>
      </c>
      <c r="O1199" s="87"/>
      <c r="P1199" s="216">
        <f>O1199*H1199</f>
        <v>0</v>
      </c>
      <c r="Q1199" s="216">
        <v>0</v>
      </c>
      <c r="R1199" s="216">
        <f>Q1199*H1199</f>
        <v>0</v>
      </c>
      <c r="S1199" s="216">
        <v>0</v>
      </c>
      <c r="T1199" s="217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18" t="s">
        <v>258</v>
      </c>
      <c r="AT1199" s="218" t="s">
        <v>151</v>
      </c>
      <c r="AU1199" s="218" t="s">
        <v>84</v>
      </c>
      <c r="AY1199" s="20" t="s">
        <v>149</v>
      </c>
      <c r="BE1199" s="219">
        <f>IF(N1199="základní",J1199,0)</f>
        <v>0</v>
      </c>
      <c r="BF1199" s="219">
        <f>IF(N1199="snížená",J1199,0)</f>
        <v>0</v>
      </c>
      <c r="BG1199" s="219">
        <f>IF(N1199="zákl. přenesená",J1199,0)</f>
        <v>0</v>
      </c>
      <c r="BH1199" s="219">
        <f>IF(N1199="sníž. přenesená",J1199,0)</f>
        <v>0</v>
      </c>
      <c r="BI1199" s="219">
        <f>IF(N1199="nulová",J1199,0)</f>
        <v>0</v>
      </c>
      <c r="BJ1199" s="20" t="s">
        <v>80</v>
      </c>
      <c r="BK1199" s="219">
        <f>ROUND(I1199*H1199,2)</f>
        <v>0</v>
      </c>
      <c r="BL1199" s="20" t="s">
        <v>258</v>
      </c>
      <c r="BM1199" s="218" t="s">
        <v>1913</v>
      </c>
    </row>
    <row r="1200" s="2" customFormat="1">
      <c r="A1200" s="41"/>
      <c r="B1200" s="42"/>
      <c r="C1200" s="43"/>
      <c r="D1200" s="220" t="s">
        <v>157</v>
      </c>
      <c r="E1200" s="43"/>
      <c r="F1200" s="221" t="s">
        <v>1914</v>
      </c>
      <c r="G1200" s="43"/>
      <c r="H1200" s="43"/>
      <c r="I1200" s="222"/>
      <c r="J1200" s="43"/>
      <c r="K1200" s="43"/>
      <c r="L1200" s="47"/>
      <c r="M1200" s="223"/>
      <c r="N1200" s="224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157</v>
      </c>
      <c r="AU1200" s="20" t="s">
        <v>84</v>
      </c>
    </row>
    <row r="1201" s="2" customFormat="1">
      <c r="A1201" s="41"/>
      <c r="B1201" s="42"/>
      <c r="C1201" s="43"/>
      <c r="D1201" s="225" t="s">
        <v>159</v>
      </c>
      <c r="E1201" s="43"/>
      <c r="F1201" s="226" t="s">
        <v>1915</v>
      </c>
      <c r="G1201" s="43"/>
      <c r="H1201" s="43"/>
      <c r="I1201" s="222"/>
      <c r="J1201" s="43"/>
      <c r="K1201" s="43"/>
      <c r="L1201" s="47"/>
      <c r="M1201" s="223"/>
      <c r="N1201" s="224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159</v>
      </c>
      <c r="AU1201" s="20" t="s">
        <v>84</v>
      </c>
    </row>
    <row r="1202" s="12" customFormat="1" ht="22.8" customHeight="1">
      <c r="A1202" s="12"/>
      <c r="B1202" s="191"/>
      <c r="C1202" s="192"/>
      <c r="D1202" s="193" t="s">
        <v>74</v>
      </c>
      <c r="E1202" s="205" t="s">
        <v>1916</v>
      </c>
      <c r="F1202" s="205" t="s">
        <v>1917</v>
      </c>
      <c r="G1202" s="192"/>
      <c r="H1202" s="192"/>
      <c r="I1202" s="195"/>
      <c r="J1202" s="206">
        <f>BK1202</f>
        <v>0</v>
      </c>
      <c r="K1202" s="192"/>
      <c r="L1202" s="197"/>
      <c r="M1202" s="198"/>
      <c r="N1202" s="199"/>
      <c r="O1202" s="199"/>
      <c r="P1202" s="200">
        <f>SUM(P1203:P1241)</f>
        <v>0</v>
      </c>
      <c r="Q1202" s="199"/>
      <c r="R1202" s="200">
        <f>SUM(R1203:R1241)</f>
        <v>0.22376550000000001</v>
      </c>
      <c r="S1202" s="199"/>
      <c r="T1202" s="201">
        <f>SUM(T1203:T1241)</f>
        <v>0.24507619999999999</v>
      </c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R1202" s="202" t="s">
        <v>84</v>
      </c>
      <c r="AT1202" s="203" t="s">
        <v>74</v>
      </c>
      <c r="AU1202" s="203" t="s">
        <v>80</v>
      </c>
      <c r="AY1202" s="202" t="s">
        <v>149</v>
      </c>
      <c r="BK1202" s="204">
        <f>SUM(BK1203:BK1241)</f>
        <v>0</v>
      </c>
    </row>
    <row r="1203" s="2" customFormat="1" ht="24.15" customHeight="1">
      <c r="A1203" s="41"/>
      <c r="B1203" s="42"/>
      <c r="C1203" s="207" t="s">
        <v>1918</v>
      </c>
      <c r="D1203" s="207" t="s">
        <v>151</v>
      </c>
      <c r="E1203" s="208" t="s">
        <v>1919</v>
      </c>
      <c r="F1203" s="209" t="s">
        <v>1920</v>
      </c>
      <c r="G1203" s="210" t="s">
        <v>595</v>
      </c>
      <c r="H1203" s="211">
        <v>25.699999999999999</v>
      </c>
      <c r="I1203" s="212"/>
      <c r="J1203" s="213">
        <f>ROUND(I1203*H1203,2)</f>
        <v>0</v>
      </c>
      <c r="K1203" s="209" t="s">
        <v>155</v>
      </c>
      <c r="L1203" s="47"/>
      <c r="M1203" s="214" t="s">
        <v>19</v>
      </c>
      <c r="N1203" s="215" t="s">
        <v>46</v>
      </c>
      <c r="O1203" s="87"/>
      <c r="P1203" s="216">
        <f>O1203*H1203</f>
        <v>0</v>
      </c>
      <c r="Q1203" s="216">
        <v>0</v>
      </c>
      <c r="R1203" s="216">
        <f>Q1203*H1203</f>
        <v>0</v>
      </c>
      <c r="S1203" s="216">
        <v>0.00191</v>
      </c>
      <c r="T1203" s="217">
        <f>S1203*H1203</f>
        <v>0.049086999999999999</v>
      </c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R1203" s="218" t="s">
        <v>258</v>
      </c>
      <c r="AT1203" s="218" t="s">
        <v>151</v>
      </c>
      <c r="AU1203" s="218" t="s">
        <v>84</v>
      </c>
      <c r="AY1203" s="20" t="s">
        <v>149</v>
      </c>
      <c r="BE1203" s="219">
        <f>IF(N1203="základní",J1203,0)</f>
        <v>0</v>
      </c>
      <c r="BF1203" s="219">
        <f>IF(N1203="snížená",J1203,0)</f>
        <v>0</v>
      </c>
      <c r="BG1203" s="219">
        <f>IF(N1203="zákl. přenesená",J1203,0)</f>
        <v>0</v>
      </c>
      <c r="BH1203" s="219">
        <f>IF(N1203="sníž. přenesená",J1203,0)</f>
        <v>0</v>
      </c>
      <c r="BI1203" s="219">
        <f>IF(N1203="nulová",J1203,0)</f>
        <v>0</v>
      </c>
      <c r="BJ1203" s="20" t="s">
        <v>80</v>
      </c>
      <c r="BK1203" s="219">
        <f>ROUND(I1203*H1203,2)</f>
        <v>0</v>
      </c>
      <c r="BL1203" s="20" t="s">
        <v>258</v>
      </c>
      <c r="BM1203" s="218" t="s">
        <v>1921</v>
      </c>
    </row>
    <row r="1204" s="2" customFormat="1">
      <c r="A1204" s="41"/>
      <c r="B1204" s="42"/>
      <c r="C1204" s="43"/>
      <c r="D1204" s="220" t="s">
        <v>157</v>
      </c>
      <c r="E1204" s="43"/>
      <c r="F1204" s="221" t="s">
        <v>1922</v>
      </c>
      <c r="G1204" s="43"/>
      <c r="H1204" s="43"/>
      <c r="I1204" s="222"/>
      <c r="J1204" s="43"/>
      <c r="K1204" s="43"/>
      <c r="L1204" s="47"/>
      <c r="M1204" s="223"/>
      <c r="N1204" s="224"/>
      <c r="O1204" s="87"/>
      <c r="P1204" s="87"/>
      <c r="Q1204" s="87"/>
      <c r="R1204" s="87"/>
      <c r="S1204" s="87"/>
      <c r="T1204" s="88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T1204" s="20" t="s">
        <v>157</v>
      </c>
      <c r="AU1204" s="20" t="s">
        <v>84</v>
      </c>
    </row>
    <row r="1205" s="2" customFormat="1">
      <c r="A1205" s="41"/>
      <c r="B1205" s="42"/>
      <c r="C1205" s="43"/>
      <c r="D1205" s="225" t="s">
        <v>159</v>
      </c>
      <c r="E1205" s="43"/>
      <c r="F1205" s="226" t="s">
        <v>1923</v>
      </c>
      <c r="G1205" s="43"/>
      <c r="H1205" s="43"/>
      <c r="I1205" s="222"/>
      <c r="J1205" s="43"/>
      <c r="K1205" s="43"/>
      <c r="L1205" s="47"/>
      <c r="M1205" s="223"/>
      <c r="N1205" s="224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159</v>
      </c>
      <c r="AU1205" s="20" t="s">
        <v>84</v>
      </c>
    </row>
    <row r="1206" s="14" customFormat="1">
      <c r="A1206" s="14"/>
      <c r="B1206" s="237"/>
      <c r="C1206" s="238"/>
      <c r="D1206" s="220" t="s">
        <v>183</v>
      </c>
      <c r="E1206" s="239" t="s">
        <v>19</v>
      </c>
      <c r="F1206" s="240" t="s">
        <v>1924</v>
      </c>
      <c r="G1206" s="238"/>
      <c r="H1206" s="241">
        <v>25.699999999999999</v>
      </c>
      <c r="I1206" s="242"/>
      <c r="J1206" s="238"/>
      <c r="K1206" s="238"/>
      <c r="L1206" s="243"/>
      <c r="M1206" s="244"/>
      <c r="N1206" s="245"/>
      <c r="O1206" s="245"/>
      <c r="P1206" s="245"/>
      <c r="Q1206" s="245"/>
      <c r="R1206" s="245"/>
      <c r="S1206" s="245"/>
      <c r="T1206" s="246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7" t="s">
        <v>183</v>
      </c>
      <c r="AU1206" s="247" t="s">
        <v>84</v>
      </c>
      <c r="AV1206" s="14" t="s">
        <v>84</v>
      </c>
      <c r="AW1206" s="14" t="s">
        <v>36</v>
      </c>
      <c r="AX1206" s="14" t="s">
        <v>80</v>
      </c>
      <c r="AY1206" s="247" t="s">
        <v>149</v>
      </c>
    </row>
    <row r="1207" s="2" customFormat="1" ht="16.5" customHeight="1">
      <c r="A1207" s="41"/>
      <c r="B1207" s="42"/>
      <c r="C1207" s="207" t="s">
        <v>1925</v>
      </c>
      <c r="D1207" s="207" t="s">
        <v>151</v>
      </c>
      <c r="E1207" s="208" t="s">
        <v>1926</v>
      </c>
      <c r="F1207" s="209" t="s">
        <v>1927</v>
      </c>
      <c r="G1207" s="210" t="s">
        <v>179</v>
      </c>
      <c r="H1207" s="211">
        <v>2.5800000000000001</v>
      </c>
      <c r="I1207" s="212"/>
      <c r="J1207" s="213">
        <f>ROUND(I1207*H1207,2)</f>
        <v>0</v>
      </c>
      <c r="K1207" s="209" t="s">
        <v>155</v>
      </c>
      <c r="L1207" s="47"/>
      <c r="M1207" s="214" t="s">
        <v>19</v>
      </c>
      <c r="N1207" s="215" t="s">
        <v>46</v>
      </c>
      <c r="O1207" s="87"/>
      <c r="P1207" s="216">
        <f>O1207*H1207</f>
        <v>0</v>
      </c>
      <c r="Q1207" s="216">
        <v>0</v>
      </c>
      <c r="R1207" s="216">
        <f>Q1207*H1207</f>
        <v>0</v>
      </c>
      <c r="S1207" s="216">
        <v>0.0058399999999999997</v>
      </c>
      <c r="T1207" s="217">
        <f>S1207*H1207</f>
        <v>0.015067199999999999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18" t="s">
        <v>258</v>
      </c>
      <c r="AT1207" s="218" t="s">
        <v>151</v>
      </c>
      <c r="AU1207" s="218" t="s">
        <v>84</v>
      </c>
      <c r="AY1207" s="20" t="s">
        <v>149</v>
      </c>
      <c r="BE1207" s="219">
        <f>IF(N1207="základní",J1207,0)</f>
        <v>0</v>
      </c>
      <c r="BF1207" s="219">
        <f>IF(N1207="snížená",J1207,0)</f>
        <v>0</v>
      </c>
      <c r="BG1207" s="219">
        <f>IF(N1207="zákl. přenesená",J1207,0)</f>
        <v>0</v>
      </c>
      <c r="BH1207" s="219">
        <f>IF(N1207="sníž. přenesená",J1207,0)</f>
        <v>0</v>
      </c>
      <c r="BI1207" s="219">
        <f>IF(N1207="nulová",J1207,0)</f>
        <v>0</v>
      </c>
      <c r="BJ1207" s="20" t="s">
        <v>80</v>
      </c>
      <c r="BK1207" s="219">
        <f>ROUND(I1207*H1207,2)</f>
        <v>0</v>
      </c>
      <c r="BL1207" s="20" t="s">
        <v>258</v>
      </c>
      <c r="BM1207" s="218" t="s">
        <v>1928</v>
      </c>
    </row>
    <row r="1208" s="2" customFormat="1">
      <c r="A1208" s="41"/>
      <c r="B1208" s="42"/>
      <c r="C1208" s="43"/>
      <c r="D1208" s="220" t="s">
        <v>157</v>
      </c>
      <c r="E1208" s="43"/>
      <c r="F1208" s="221" t="s">
        <v>1929</v>
      </c>
      <c r="G1208" s="43"/>
      <c r="H1208" s="43"/>
      <c r="I1208" s="222"/>
      <c r="J1208" s="43"/>
      <c r="K1208" s="43"/>
      <c r="L1208" s="47"/>
      <c r="M1208" s="223"/>
      <c r="N1208" s="224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157</v>
      </c>
      <c r="AU1208" s="20" t="s">
        <v>84</v>
      </c>
    </row>
    <row r="1209" s="2" customFormat="1">
      <c r="A1209" s="41"/>
      <c r="B1209" s="42"/>
      <c r="C1209" s="43"/>
      <c r="D1209" s="225" t="s">
        <v>159</v>
      </c>
      <c r="E1209" s="43"/>
      <c r="F1209" s="226" t="s">
        <v>1930</v>
      </c>
      <c r="G1209" s="43"/>
      <c r="H1209" s="43"/>
      <c r="I1209" s="222"/>
      <c r="J1209" s="43"/>
      <c r="K1209" s="43"/>
      <c r="L1209" s="47"/>
      <c r="M1209" s="223"/>
      <c r="N1209" s="224"/>
      <c r="O1209" s="87"/>
      <c r="P1209" s="87"/>
      <c r="Q1209" s="87"/>
      <c r="R1209" s="87"/>
      <c r="S1209" s="87"/>
      <c r="T1209" s="88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T1209" s="20" t="s">
        <v>159</v>
      </c>
      <c r="AU1209" s="20" t="s">
        <v>84</v>
      </c>
    </row>
    <row r="1210" s="14" customFormat="1">
      <c r="A1210" s="14"/>
      <c r="B1210" s="237"/>
      <c r="C1210" s="238"/>
      <c r="D1210" s="220" t="s">
        <v>183</v>
      </c>
      <c r="E1210" s="239" t="s">
        <v>19</v>
      </c>
      <c r="F1210" s="240" t="s">
        <v>1931</v>
      </c>
      <c r="G1210" s="238"/>
      <c r="H1210" s="241">
        <v>2.5800000000000001</v>
      </c>
      <c r="I1210" s="242"/>
      <c r="J1210" s="238"/>
      <c r="K1210" s="238"/>
      <c r="L1210" s="243"/>
      <c r="M1210" s="244"/>
      <c r="N1210" s="245"/>
      <c r="O1210" s="245"/>
      <c r="P1210" s="245"/>
      <c r="Q1210" s="245"/>
      <c r="R1210" s="245"/>
      <c r="S1210" s="245"/>
      <c r="T1210" s="246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7" t="s">
        <v>183</v>
      </c>
      <c r="AU1210" s="247" t="s">
        <v>84</v>
      </c>
      <c r="AV1210" s="14" t="s">
        <v>84</v>
      </c>
      <c r="AW1210" s="14" t="s">
        <v>36</v>
      </c>
      <c r="AX1210" s="14" t="s">
        <v>80</v>
      </c>
      <c r="AY1210" s="247" t="s">
        <v>149</v>
      </c>
    </row>
    <row r="1211" s="2" customFormat="1" ht="16.5" customHeight="1">
      <c r="A1211" s="41"/>
      <c r="B1211" s="42"/>
      <c r="C1211" s="207" t="s">
        <v>1932</v>
      </c>
      <c r="D1211" s="207" t="s">
        <v>151</v>
      </c>
      <c r="E1211" s="208" t="s">
        <v>1933</v>
      </c>
      <c r="F1211" s="209" t="s">
        <v>1934</v>
      </c>
      <c r="G1211" s="210" t="s">
        <v>595</v>
      </c>
      <c r="H1211" s="211">
        <v>46.399999999999999</v>
      </c>
      <c r="I1211" s="212"/>
      <c r="J1211" s="213">
        <f>ROUND(I1211*H1211,2)</f>
        <v>0</v>
      </c>
      <c r="K1211" s="209" t="s">
        <v>155</v>
      </c>
      <c r="L1211" s="47"/>
      <c r="M1211" s="214" t="s">
        <v>19</v>
      </c>
      <c r="N1211" s="215" t="s">
        <v>46</v>
      </c>
      <c r="O1211" s="87"/>
      <c r="P1211" s="216">
        <f>O1211*H1211</f>
        <v>0</v>
      </c>
      <c r="Q1211" s="216">
        <v>0</v>
      </c>
      <c r="R1211" s="216">
        <f>Q1211*H1211</f>
        <v>0</v>
      </c>
      <c r="S1211" s="216">
        <v>0.0025999999999999999</v>
      </c>
      <c r="T1211" s="217">
        <f>S1211*H1211</f>
        <v>0.12064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18" t="s">
        <v>258</v>
      </c>
      <c r="AT1211" s="218" t="s">
        <v>151</v>
      </c>
      <c r="AU1211" s="218" t="s">
        <v>84</v>
      </c>
      <c r="AY1211" s="20" t="s">
        <v>149</v>
      </c>
      <c r="BE1211" s="219">
        <f>IF(N1211="základní",J1211,0)</f>
        <v>0</v>
      </c>
      <c r="BF1211" s="219">
        <f>IF(N1211="snížená",J1211,0)</f>
        <v>0</v>
      </c>
      <c r="BG1211" s="219">
        <f>IF(N1211="zákl. přenesená",J1211,0)</f>
        <v>0</v>
      </c>
      <c r="BH1211" s="219">
        <f>IF(N1211="sníž. přenesená",J1211,0)</f>
        <v>0</v>
      </c>
      <c r="BI1211" s="219">
        <f>IF(N1211="nulová",J1211,0)</f>
        <v>0</v>
      </c>
      <c r="BJ1211" s="20" t="s">
        <v>80</v>
      </c>
      <c r="BK1211" s="219">
        <f>ROUND(I1211*H1211,2)</f>
        <v>0</v>
      </c>
      <c r="BL1211" s="20" t="s">
        <v>258</v>
      </c>
      <c r="BM1211" s="218" t="s">
        <v>1935</v>
      </c>
    </row>
    <row r="1212" s="2" customFormat="1">
      <c r="A1212" s="41"/>
      <c r="B1212" s="42"/>
      <c r="C1212" s="43"/>
      <c r="D1212" s="220" t="s">
        <v>157</v>
      </c>
      <c r="E1212" s="43"/>
      <c r="F1212" s="221" t="s">
        <v>1936</v>
      </c>
      <c r="G1212" s="43"/>
      <c r="H1212" s="43"/>
      <c r="I1212" s="222"/>
      <c r="J1212" s="43"/>
      <c r="K1212" s="43"/>
      <c r="L1212" s="47"/>
      <c r="M1212" s="223"/>
      <c r="N1212" s="224"/>
      <c r="O1212" s="87"/>
      <c r="P1212" s="87"/>
      <c r="Q1212" s="87"/>
      <c r="R1212" s="87"/>
      <c r="S1212" s="87"/>
      <c r="T1212" s="88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T1212" s="20" t="s">
        <v>157</v>
      </c>
      <c r="AU1212" s="20" t="s">
        <v>84</v>
      </c>
    </row>
    <row r="1213" s="2" customFormat="1">
      <c r="A1213" s="41"/>
      <c r="B1213" s="42"/>
      <c r="C1213" s="43"/>
      <c r="D1213" s="225" t="s">
        <v>159</v>
      </c>
      <c r="E1213" s="43"/>
      <c r="F1213" s="226" t="s">
        <v>1937</v>
      </c>
      <c r="G1213" s="43"/>
      <c r="H1213" s="43"/>
      <c r="I1213" s="222"/>
      <c r="J1213" s="43"/>
      <c r="K1213" s="43"/>
      <c r="L1213" s="47"/>
      <c r="M1213" s="223"/>
      <c r="N1213" s="224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20" t="s">
        <v>159</v>
      </c>
      <c r="AU1213" s="20" t="s">
        <v>84</v>
      </c>
    </row>
    <row r="1214" s="2" customFormat="1" ht="16.5" customHeight="1">
      <c r="A1214" s="41"/>
      <c r="B1214" s="42"/>
      <c r="C1214" s="207" t="s">
        <v>1938</v>
      </c>
      <c r="D1214" s="207" t="s">
        <v>151</v>
      </c>
      <c r="E1214" s="208" t="s">
        <v>1939</v>
      </c>
      <c r="F1214" s="209" t="s">
        <v>1940</v>
      </c>
      <c r="G1214" s="210" t="s">
        <v>595</v>
      </c>
      <c r="H1214" s="211">
        <v>15.300000000000001</v>
      </c>
      <c r="I1214" s="212"/>
      <c r="J1214" s="213">
        <f>ROUND(I1214*H1214,2)</f>
        <v>0</v>
      </c>
      <c r="K1214" s="209" t="s">
        <v>155</v>
      </c>
      <c r="L1214" s="47"/>
      <c r="M1214" s="214" t="s">
        <v>19</v>
      </c>
      <c r="N1214" s="215" t="s">
        <v>46</v>
      </c>
      <c r="O1214" s="87"/>
      <c r="P1214" s="216">
        <f>O1214*H1214</f>
        <v>0</v>
      </c>
      <c r="Q1214" s="216">
        <v>0</v>
      </c>
      <c r="R1214" s="216">
        <f>Q1214*H1214</f>
        <v>0</v>
      </c>
      <c r="S1214" s="216">
        <v>0.0039399999999999999</v>
      </c>
      <c r="T1214" s="217">
        <f>S1214*H1214</f>
        <v>0.060282000000000002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18" t="s">
        <v>258</v>
      </c>
      <c r="AT1214" s="218" t="s">
        <v>151</v>
      </c>
      <c r="AU1214" s="218" t="s">
        <v>84</v>
      </c>
      <c r="AY1214" s="20" t="s">
        <v>149</v>
      </c>
      <c r="BE1214" s="219">
        <f>IF(N1214="základní",J1214,0)</f>
        <v>0</v>
      </c>
      <c r="BF1214" s="219">
        <f>IF(N1214="snížená",J1214,0)</f>
        <v>0</v>
      </c>
      <c r="BG1214" s="219">
        <f>IF(N1214="zákl. přenesená",J1214,0)</f>
        <v>0</v>
      </c>
      <c r="BH1214" s="219">
        <f>IF(N1214="sníž. přenesená",J1214,0)</f>
        <v>0</v>
      </c>
      <c r="BI1214" s="219">
        <f>IF(N1214="nulová",J1214,0)</f>
        <v>0</v>
      </c>
      <c r="BJ1214" s="20" t="s">
        <v>80</v>
      </c>
      <c r="BK1214" s="219">
        <f>ROUND(I1214*H1214,2)</f>
        <v>0</v>
      </c>
      <c r="BL1214" s="20" t="s">
        <v>258</v>
      </c>
      <c r="BM1214" s="218" t="s">
        <v>1941</v>
      </c>
    </row>
    <row r="1215" s="2" customFormat="1">
      <c r="A1215" s="41"/>
      <c r="B1215" s="42"/>
      <c r="C1215" s="43"/>
      <c r="D1215" s="220" t="s">
        <v>157</v>
      </c>
      <c r="E1215" s="43"/>
      <c r="F1215" s="221" t="s">
        <v>1942</v>
      </c>
      <c r="G1215" s="43"/>
      <c r="H1215" s="43"/>
      <c r="I1215" s="222"/>
      <c r="J1215" s="43"/>
      <c r="K1215" s="43"/>
      <c r="L1215" s="47"/>
      <c r="M1215" s="223"/>
      <c r="N1215" s="224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157</v>
      </c>
      <c r="AU1215" s="20" t="s">
        <v>84</v>
      </c>
    </row>
    <row r="1216" s="2" customFormat="1">
      <c r="A1216" s="41"/>
      <c r="B1216" s="42"/>
      <c r="C1216" s="43"/>
      <c r="D1216" s="225" t="s">
        <v>159</v>
      </c>
      <c r="E1216" s="43"/>
      <c r="F1216" s="226" t="s">
        <v>1943</v>
      </c>
      <c r="G1216" s="43"/>
      <c r="H1216" s="43"/>
      <c r="I1216" s="222"/>
      <c r="J1216" s="43"/>
      <c r="K1216" s="43"/>
      <c r="L1216" s="47"/>
      <c r="M1216" s="223"/>
      <c r="N1216" s="224"/>
      <c r="O1216" s="87"/>
      <c r="P1216" s="87"/>
      <c r="Q1216" s="87"/>
      <c r="R1216" s="87"/>
      <c r="S1216" s="87"/>
      <c r="T1216" s="88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T1216" s="20" t="s">
        <v>159</v>
      </c>
      <c r="AU1216" s="20" t="s">
        <v>84</v>
      </c>
    </row>
    <row r="1217" s="14" customFormat="1">
      <c r="A1217" s="14"/>
      <c r="B1217" s="237"/>
      <c r="C1217" s="238"/>
      <c r="D1217" s="220" t="s">
        <v>183</v>
      </c>
      <c r="E1217" s="239" t="s">
        <v>19</v>
      </c>
      <c r="F1217" s="240" t="s">
        <v>1944</v>
      </c>
      <c r="G1217" s="238"/>
      <c r="H1217" s="241">
        <v>15.300000000000001</v>
      </c>
      <c r="I1217" s="242"/>
      <c r="J1217" s="238"/>
      <c r="K1217" s="238"/>
      <c r="L1217" s="243"/>
      <c r="M1217" s="244"/>
      <c r="N1217" s="245"/>
      <c r="O1217" s="245"/>
      <c r="P1217" s="245"/>
      <c r="Q1217" s="245"/>
      <c r="R1217" s="245"/>
      <c r="S1217" s="245"/>
      <c r="T1217" s="246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7" t="s">
        <v>183</v>
      </c>
      <c r="AU1217" s="247" t="s">
        <v>84</v>
      </c>
      <c r="AV1217" s="14" t="s">
        <v>84</v>
      </c>
      <c r="AW1217" s="14" t="s">
        <v>36</v>
      </c>
      <c r="AX1217" s="14" t="s">
        <v>80</v>
      </c>
      <c r="AY1217" s="247" t="s">
        <v>149</v>
      </c>
    </row>
    <row r="1218" s="2" customFormat="1" ht="24.15" customHeight="1">
      <c r="A1218" s="41"/>
      <c r="B1218" s="42"/>
      <c r="C1218" s="207" t="s">
        <v>1945</v>
      </c>
      <c r="D1218" s="207" t="s">
        <v>151</v>
      </c>
      <c r="E1218" s="208" t="s">
        <v>1946</v>
      </c>
      <c r="F1218" s="209" t="s">
        <v>1947</v>
      </c>
      <c r="G1218" s="210" t="s">
        <v>595</v>
      </c>
      <c r="H1218" s="211">
        <v>6.7999999999999998</v>
      </c>
      <c r="I1218" s="212"/>
      <c r="J1218" s="213">
        <f>ROUND(I1218*H1218,2)</f>
        <v>0</v>
      </c>
      <c r="K1218" s="209" t="s">
        <v>155</v>
      </c>
      <c r="L1218" s="47"/>
      <c r="M1218" s="214" t="s">
        <v>19</v>
      </c>
      <c r="N1218" s="215" t="s">
        <v>46</v>
      </c>
      <c r="O1218" s="87"/>
      <c r="P1218" s="216">
        <f>O1218*H1218</f>
        <v>0</v>
      </c>
      <c r="Q1218" s="216">
        <v>0.0028700000000000002</v>
      </c>
      <c r="R1218" s="216">
        <f>Q1218*H1218</f>
        <v>0.019516000000000002</v>
      </c>
      <c r="S1218" s="216">
        <v>0</v>
      </c>
      <c r="T1218" s="217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18" t="s">
        <v>258</v>
      </c>
      <c r="AT1218" s="218" t="s">
        <v>151</v>
      </c>
      <c r="AU1218" s="218" t="s">
        <v>84</v>
      </c>
      <c r="AY1218" s="20" t="s">
        <v>149</v>
      </c>
      <c r="BE1218" s="219">
        <f>IF(N1218="základní",J1218,0)</f>
        <v>0</v>
      </c>
      <c r="BF1218" s="219">
        <f>IF(N1218="snížená",J1218,0)</f>
        <v>0</v>
      </c>
      <c r="BG1218" s="219">
        <f>IF(N1218="zákl. přenesená",J1218,0)</f>
        <v>0</v>
      </c>
      <c r="BH1218" s="219">
        <f>IF(N1218="sníž. přenesená",J1218,0)</f>
        <v>0</v>
      </c>
      <c r="BI1218" s="219">
        <f>IF(N1218="nulová",J1218,0)</f>
        <v>0</v>
      </c>
      <c r="BJ1218" s="20" t="s">
        <v>80</v>
      </c>
      <c r="BK1218" s="219">
        <f>ROUND(I1218*H1218,2)</f>
        <v>0</v>
      </c>
      <c r="BL1218" s="20" t="s">
        <v>258</v>
      </c>
      <c r="BM1218" s="218" t="s">
        <v>1948</v>
      </c>
    </row>
    <row r="1219" s="2" customFormat="1">
      <c r="A1219" s="41"/>
      <c r="B1219" s="42"/>
      <c r="C1219" s="43"/>
      <c r="D1219" s="220" t="s">
        <v>157</v>
      </c>
      <c r="E1219" s="43"/>
      <c r="F1219" s="221" t="s">
        <v>1949</v>
      </c>
      <c r="G1219" s="43"/>
      <c r="H1219" s="43"/>
      <c r="I1219" s="222"/>
      <c r="J1219" s="43"/>
      <c r="K1219" s="43"/>
      <c r="L1219" s="47"/>
      <c r="M1219" s="223"/>
      <c r="N1219" s="224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157</v>
      </c>
      <c r="AU1219" s="20" t="s">
        <v>84</v>
      </c>
    </row>
    <row r="1220" s="2" customFormat="1">
      <c r="A1220" s="41"/>
      <c r="B1220" s="42"/>
      <c r="C1220" s="43"/>
      <c r="D1220" s="225" t="s">
        <v>159</v>
      </c>
      <c r="E1220" s="43"/>
      <c r="F1220" s="226" t="s">
        <v>1950</v>
      </c>
      <c r="G1220" s="43"/>
      <c r="H1220" s="43"/>
      <c r="I1220" s="222"/>
      <c r="J1220" s="43"/>
      <c r="K1220" s="43"/>
      <c r="L1220" s="47"/>
      <c r="M1220" s="223"/>
      <c r="N1220" s="224"/>
      <c r="O1220" s="87"/>
      <c r="P1220" s="87"/>
      <c r="Q1220" s="87"/>
      <c r="R1220" s="87"/>
      <c r="S1220" s="87"/>
      <c r="T1220" s="88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T1220" s="20" t="s">
        <v>159</v>
      </c>
      <c r="AU1220" s="20" t="s">
        <v>84</v>
      </c>
    </row>
    <row r="1221" s="14" customFormat="1">
      <c r="A1221" s="14"/>
      <c r="B1221" s="237"/>
      <c r="C1221" s="238"/>
      <c r="D1221" s="220" t="s">
        <v>183</v>
      </c>
      <c r="E1221" s="239" t="s">
        <v>19</v>
      </c>
      <c r="F1221" s="240" t="s">
        <v>1951</v>
      </c>
      <c r="G1221" s="238"/>
      <c r="H1221" s="241">
        <v>6.7999999999999998</v>
      </c>
      <c r="I1221" s="242"/>
      <c r="J1221" s="238"/>
      <c r="K1221" s="238"/>
      <c r="L1221" s="243"/>
      <c r="M1221" s="244"/>
      <c r="N1221" s="245"/>
      <c r="O1221" s="245"/>
      <c r="P1221" s="245"/>
      <c r="Q1221" s="245"/>
      <c r="R1221" s="245"/>
      <c r="S1221" s="245"/>
      <c r="T1221" s="246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7" t="s">
        <v>183</v>
      </c>
      <c r="AU1221" s="247" t="s">
        <v>84</v>
      </c>
      <c r="AV1221" s="14" t="s">
        <v>84</v>
      </c>
      <c r="AW1221" s="14" t="s">
        <v>36</v>
      </c>
      <c r="AX1221" s="14" t="s">
        <v>80</v>
      </c>
      <c r="AY1221" s="247" t="s">
        <v>149</v>
      </c>
    </row>
    <row r="1222" s="2" customFormat="1" ht="24.15" customHeight="1">
      <c r="A1222" s="41"/>
      <c r="B1222" s="42"/>
      <c r="C1222" s="207" t="s">
        <v>1952</v>
      </c>
      <c r="D1222" s="207" t="s">
        <v>151</v>
      </c>
      <c r="E1222" s="208" t="s">
        <v>1953</v>
      </c>
      <c r="F1222" s="209" t="s">
        <v>1954</v>
      </c>
      <c r="G1222" s="210" t="s">
        <v>595</v>
      </c>
      <c r="H1222" s="211">
        <v>19.100000000000001</v>
      </c>
      <c r="I1222" s="212"/>
      <c r="J1222" s="213">
        <f>ROUND(I1222*H1222,2)</f>
        <v>0</v>
      </c>
      <c r="K1222" s="209" t="s">
        <v>155</v>
      </c>
      <c r="L1222" s="47"/>
      <c r="M1222" s="214" t="s">
        <v>19</v>
      </c>
      <c r="N1222" s="215" t="s">
        <v>46</v>
      </c>
      <c r="O1222" s="87"/>
      <c r="P1222" s="216">
        <f>O1222*H1222</f>
        <v>0</v>
      </c>
      <c r="Q1222" s="216">
        <v>0.0018500000000000001</v>
      </c>
      <c r="R1222" s="216">
        <f>Q1222*H1222</f>
        <v>0.035335000000000005</v>
      </c>
      <c r="S1222" s="216">
        <v>0</v>
      </c>
      <c r="T1222" s="217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18" t="s">
        <v>258</v>
      </c>
      <c r="AT1222" s="218" t="s">
        <v>151</v>
      </c>
      <c r="AU1222" s="218" t="s">
        <v>84</v>
      </c>
      <c r="AY1222" s="20" t="s">
        <v>149</v>
      </c>
      <c r="BE1222" s="219">
        <f>IF(N1222="základní",J1222,0)</f>
        <v>0</v>
      </c>
      <c r="BF1222" s="219">
        <f>IF(N1222="snížená",J1222,0)</f>
        <v>0</v>
      </c>
      <c r="BG1222" s="219">
        <f>IF(N1222="zákl. přenesená",J1222,0)</f>
        <v>0</v>
      </c>
      <c r="BH1222" s="219">
        <f>IF(N1222="sníž. přenesená",J1222,0)</f>
        <v>0</v>
      </c>
      <c r="BI1222" s="219">
        <f>IF(N1222="nulová",J1222,0)</f>
        <v>0</v>
      </c>
      <c r="BJ1222" s="20" t="s">
        <v>80</v>
      </c>
      <c r="BK1222" s="219">
        <f>ROUND(I1222*H1222,2)</f>
        <v>0</v>
      </c>
      <c r="BL1222" s="20" t="s">
        <v>258</v>
      </c>
      <c r="BM1222" s="218" t="s">
        <v>1955</v>
      </c>
    </row>
    <row r="1223" s="2" customFormat="1">
      <c r="A1223" s="41"/>
      <c r="B1223" s="42"/>
      <c r="C1223" s="43"/>
      <c r="D1223" s="220" t="s">
        <v>157</v>
      </c>
      <c r="E1223" s="43"/>
      <c r="F1223" s="221" t="s">
        <v>1956</v>
      </c>
      <c r="G1223" s="43"/>
      <c r="H1223" s="43"/>
      <c r="I1223" s="222"/>
      <c r="J1223" s="43"/>
      <c r="K1223" s="43"/>
      <c r="L1223" s="47"/>
      <c r="M1223" s="223"/>
      <c r="N1223" s="224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157</v>
      </c>
      <c r="AU1223" s="20" t="s">
        <v>84</v>
      </c>
    </row>
    <row r="1224" s="2" customFormat="1">
      <c r="A1224" s="41"/>
      <c r="B1224" s="42"/>
      <c r="C1224" s="43"/>
      <c r="D1224" s="225" t="s">
        <v>159</v>
      </c>
      <c r="E1224" s="43"/>
      <c r="F1224" s="226" t="s">
        <v>1957</v>
      </c>
      <c r="G1224" s="43"/>
      <c r="H1224" s="43"/>
      <c r="I1224" s="222"/>
      <c r="J1224" s="43"/>
      <c r="K1224" s="43"/>
      <c r="L1224" s="47"/>
      <c r="M1224" s="223"/>
      <c r="N1224" s="224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T1224" s="20" t="s">
        <v>159</v>
      </c>
      <c r="AU1224" s="20" t="s">
        <v>84</v>
      </c>
    </row>
    <row r="1225" s="2" customFormat="1" ht="24.15" customHeight="1">
      <c r="A1225" s="41"/>
      <c r="B1225" s="42"/>
      <c r="C1225" s="207" t="s">
        <v>1958</v>
      </c>
      <c r="D1225" s="207" t="s">
        <v>151</v>
      </c>
      <c r="E1225" s="208" t="s">
        <v>1959</v>
      </c>
      <c r="F1225" s="209" t="s">
        <v>1960</v>
      </c>
      <c r="G1225" s="210" t="s">
        <v>595</v>
      </c>
      <c r="H1225" s="211">
        <v>65.549999999999997</v>
      </c>
      <c r="I1225" s="212"/>
      <c r="J1225" s="213">
        <f>ROUND(I1225*H1225,2)</f>
        <v>0</v>
      </c>
      <c r="K1225" s="209" t="s">
        <v>155</v>
      </c>
      <c r="L1225" s="47"/>
      <c r="M1225" s="214" t="s">
        <v>19</v>
      </c>
      <c r="N1225" s="215" t="s">
        <v>46</v>
      </c>
      <c r="O1225" s="87"/>
      <c r="P1225" s="216">
        <f>O1225*H1225</f>
        <v>0</v>
      </c>
      <c r="Q1225" s="216">
        <v>0.0016900000000000001</v>
      </c>
      <c r="R1225" s="216">
        <f>Q1225*H1225</f>
        <v>0.1107795</v>
      </c>
      <c r="S1225" s="216">
        <v>0</v>
      </c>
      <c r="T1225" s="217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18" t="s">
        <v>258</v>
      </c>
      <c r="AT1225" s="218" t="s">
        <v>151</v>
      </c>
      <c r="AU1225" s="218" t="s">
        <v>84</v>
      </c>
      <c r="AY1225" s="20" t="s">
        <v>149</v>
      </c>
      <c r="BE1225" s="219">
        <f>IF(N1225="základní",J1225,0)</f>
        <v>0</v>
      </c>
      <c r="BF1225" s="219">
        <f>IF(N1225="snížená",J1225,0)</f>
        <v>0</v>
      </c>
      <c r="BG1225" s="219">
        <f>IF(N1225="zákl. přenesená",J1225,0)</f>
        <v>0</v>
      </c>
      <c r="BH1225" s="219">
        <f>IF(N1225="sníž. přenesená",J1225,0)</f>
        <v>0</v>
      </c>
      <c r="BI1225" s="219">
        <f>IF(N1225="nulová",J1225,0)</f>
        <v>0</v>
      </c>
      <c r="BJ1225" s="20" t="s">
        <v>80</v>
      </c>
      <c r="BK1225" s="219">
        <f>ROUND(I1225*H1225,2)</f>
        <v>0</v>
      </c>
      <c r="BL1225" s="20" t="s">
        <v>258</v>
      </c>
      <c r="BM1225" s="218" t="s">
        <v>1961</v>
      </c>
    </row>
    <row r="1226" s="2" customFormat="1">
      <c r="A1226" s="41"/>
      <c r="B1226" s="42"/>
      <c r="C1226" s="43"/>
      <c r="D1226" s="220" t="s">
        <v>157</v>
      </c>
      <c r="E1226" s="43"/>
      <c r="F1226" s="221" t="s">
        <v>1962</v>
      </c>
      <c r="G1226" s="43"/>
      <c r="H1226" s="43"/>
      <c r="I1226" s="222"/>
      <c r="J1226" s="43"/>
      <c r="K1226" s="43"/>
      <c r="L1226" s="47"/>
      <c r="M1226" s="223"/>
      <c r="N1226" s="224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157</v>
      </c>
      <c r="AU1226" s="20" t="s">
        <v>84</v>
      </c>
    </row>
    <row r="1227" s="2" customFormat="1">
      <c r="A1227" s="41"/>
      <c r="B1227" s="42"/>
      <c r="C1227" s="43"/>
      <c r="D1227" s="225" t="s">
        <v>159</v>
      </c>
      <c r="E1227" s="43"/>
      <c r="F1227" s="226" t="s">
        <v>1963</v>
      </c>
      <c r="G1227" s="43"/>
      <c r="H1227" s="43"/>
      <c r="I1227" s="222"/>
      <c r="J1227" s="43"/>
      <c r="K1227" s="43"/>
      <c r="L1227" s="47"/>
      <c r="M1227" s="223"/>
      <c r="N1227" s="224"/>
      <c r="O1227" s="87"/>
      <c r="P1227" s="87"/>
      <c r="Q1227" s="87"/>
      <c r="R1227" s="87"/>
      <c r="S1227" s="87"/>
      <c r="T1227" s="88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T1227" s="20" t="s">
        <v>159</v>
      </c>
      <c r="AU1227" s="20" t="s">
        <v>84</v>
      </c>
    </row>
    <row r="1228" s="14" customFormat="1">
      <c r="A1228" s="14"/>
      <c r="B1228" s="237"/>
      <c r="C1228" s="238"/>
      <c r="D1228" s="220" t="s">
        <v>183</v>
      </c>
      <c r="E1228" s="239" t="s">
        <v>19</v>
      </c>
      <c r="F1228" s="240" t="s">
        <v>1964</v>
      </c>
      <c r="G1228" s="238"/>
      <c r="H1228" s="241">
        <v>65.549999999999997</v>
      </c>
      <c r="I1228" s="242"/>
      <c r="J1228" s="238"/>
      <c r="K1228" s="238"/>
      <c r="L1228" s="243"/>
      <c r="M1228" s="244"/>
      <c r="N1228" s="245"/>
      <c r="O1228" s="245"/>
      <c r="P1228" s="245"/>
      <c r="Q1228" s="245"/>
      <c r="R1228" s="245"/>
      <c r="S1228" s="245"/>
      <c r="T1228" s="246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7" t="s">
        <v>183</v>
      </c>
      <c r="AU1228" s="247" t="s">
        <v>84</v>
      </c>
      <c r="AV1228" s="14" t="s">
        <v>84</v>
      </c>
      <c r="AW1228" s="14" t="s">
        <v>36</v>
      </c>
      <c r="AX1228" s="14" t="s">
        <v>80</v>
      </c>
      <c r="AY1228" s="247" t="s">
        <v>149</v>
      </c>
    </row>
    <row r="1229" s="2" customFormat="1" ht="24.15" customHeight="1">
      <c r="A1229" s="41"/>
      <c r="B1229" s="42"/>
      <c r="C1229" s="207" t="s">
        <v>1965</v>
      </c>
      <c r="D1229" s="207" t="s">
        <v>151</v>
      </c>
      <c r="E1229" s="208" t="s">
        <v>1966</v>
      </c>
      <c r="F1229" s="209" t="s">
        <v>1967</v>
      </c>
      <c r="G1229" s="210" t="s">
        <v>154</v>
      </c>
      <c r="H1229" s="211">
        <v>4</v>
      </c>
      <c r="I1229" s="212"/>
      <c r="J1229" s="213">
        <f>ROUND(I1229*H1229,2)</f>
        <v>0</v>
      </c>
      <c r="K1229" s="209" t="s">
        <v>155</v>
      </c>
      <c r="L1229" s="47"/>
      <c r="M1229" s="214" t="s">
        <v>19</v>
      </c>
      <c r="N1229" s="215" t="s">
        <v>46</v>
      </c>
      <c r="O1229" s="87"/>
      <c r="P1229" s="216">
        <f>O1229*H1229</f>
        <v>0</v>
      </c>
      <c r="Q1229" s="216">
        <v>0.00025000000000000001</v>
      </c>
      <c r="R1229" s="216">
        <f>Q1229*H1229</f>
        <v>0.001</v>
      </c>
      <c r="S1229" s="216">
        <v>0</v>
      </c>
      <c r="T1229" s="217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18" t="s">
        <v>258</v>
      </c>
      <c r="AT1229" s="218" t="s">
        <v>151</v>
      </c>
      <c r="AU1229" s="218" t="s">
        <v>84</v>
      </c>
      <c r="AY1229" s="20" t="s">
        <v>149</v>
      </c>
      <c r="BE1229" s="219">
        <f>IF(N1229="základní",J1229,0)</f>
        <v>0</v>
      </c>
      <c r="BF1229" s="219">
        <f>IF(N1229="snížená",J1229,0)</f>
        <v>0</v>
      </c>
      <c r="BG1229" s="219">
        <f>IF(N1229="zákl. přenesená",J1229,0)</f>
        <v>0</v>
      </c>
      <c r="BH1229" s="219">
        <f>IF(N1229="sníž. přenesená",J1229,0)</f>
        <v>0</v>
      </c>
      <c r="BI1229" s="219">
        <f>IF(N1229="nulová",J1229,0)</f>
        <v>0</v>
      </c>
      <c r="BJ1229" s="20" t="s">
        <v>80</v>
      </c>
      <c r="BK1229" s="219">
        <f>ROUND(I1229*H1229,2)</f>
        <v>0</v>
      </c>
      <c r="BL1229" s="20" t="s">
        <v>258</v>
      </c>
      <c r="BM1229" s="218" t="s">
        <v>1968</v>
      </c>
    </row>
    <row r="1230" s="2" customFormat="1">
      <c r="A1230" s="41"/>
      <c r="B1230" s="42"/>
      <c r="C1230" s="43"/>
      <c r="D1230" s="220" t="s">
        <v>157</v>
      </c>
      <c r="E1230" s="43"/>
      <c r="F1230" s="221" t="s">
        <v>1969</v>
      </c>
      <c r="G1230" s="43"/>
      <c r="H1230" s="43"/>
      <c r="I1230" s="222"/>
      <c r="J1230" s="43"/>
      <c r="K1230" s="43"/>
      <c r="L1230" s="47"/>
      <c r="M1230" s="223"/>
      <c r="N1230" s="224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157</v>
      </c>
      <c r="AU1230" s="20" t="s">
        <v>84</v>
      </c>
    </row>
    <row r="1231" s="2" customFormat="1">
      <c r="A1231" s="41"/>
      <c r="B1231" s="42"/>
      <c r="C1231" s="43"/>
      <c r="D1231" s="225" t="s">
        <v>159</v>
      </c>
      <c r="E1231" s="43"/>
      <c r="F1231" s="226" t="s">
        <v>1970</v>
      </c>
      <c r="G1231" s="43"/>
      <c r="H1231" s="43"/>
      <c r="I1231" s="222"/>
      <c r="J1231" s="43"/>
      <c r="K1231" s="43"/>
      <c r="L1231" s="47"/>
      <c r="M1231" s="223"/>
      <c r="N1231" s="224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159</v>
      </c>
      <c r="AU1231" s="20" t="s">
        <v>84</v>
      </c>
    </row>
    <row r="1232" s="2" customFormat="1" ht="24.15" customHeight="1">
      <c r="A1232" s="41"/>
      <c r="B1232" s="42"/>
      <c r="C1232" s="207" t="s">
        <v>1971</v>
      </c>
      <c r="D1232" s="207" t="s">
        <v>151</v>
      </c>
      <c r="E1232" s="208" t="s">
        <v>1972</v>
      </c>
      <c r="F1232" s="209" t="s">
        <v>1973</v>
      </c>
      <c r="G1232" s="210" t="s">
        <v>154</v>
      </c>
      <c r="H1232" s="211">
        <v>5</v>
      </c>
      <c r="I1232" s="212"/>
      <c r="J1232" s="213">
        <f>ROUND(I1232*H1232,2)</f>
        <v>0</v>
      </c>
      <c r="K1232" s="209" t="s">
        <v>155</v>
      </c>
      <c r="L1232" s="47"/>
      <c r="M1232" s="214" t="s">
        <v>19</v>
      </c>
      <c r="N1232" s="215" t="s">
        <v>46</v>
      </c>
      <c r="O1232" s="87"/>
      <c r="P1232" s="216">
        <f>O1232*H1232</f>
        <v>0</v>
      </c>
      <c r="Q1232" s="216">
        <v>0.00036000000000000002</v>
      </c>
      <c r="R1232" s="216">
        <f>Q1232*H1232</f>
        <v>0.0018000000000000002</v>
      </c>
      <c r="S1232" s="216">
        <v>0</v>
      </c>
      <c r="T1232" s="217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18" t="s">
        <v>258</v>
      </c>
      <c r="AT1232" s="218" t="s">
        <v>151</v>
      </c>
      <c r="AU1232" s="218" t="s">
        <v>84</v>
      </c>
      <c r="AY1232" s="20" t="s">
        <v>149</v>
      </c>
      <c r="BE1232" s="219">
        <f>IF(N1232="základní",J1232,0)</f>
        <v>0</v>
      </c>
      <c r="BF1232" s="219">
        <f>IF(N1232="snížená",J1232,0)</f>
        <v>0</v>
      </c>
      <c r="BG1232" s="219">
        <f>IF(N1232="zákl. přenesená",J1232,0)</f>
        <v>0</v>
      </c>
      <c r="BH1232" s="219">
        <f>IF(N1232="sníž. přenesená",J1232,0)</f>
        <v>0</v>
      </c>
      <c r="BI1232" s="219">
        <f>IF(N1232="nulová",J1232,0)</f>
        <v>0</v>
      </c>
      <c r="BJ1232" s="20" t="s">
        <v>80</v>
      </c>
      <c r="BK1232" s="219">
        <f>ROUND(I1232*H1232,2)</f>
        <v>0</v>
      </c>
      <c r="BL1232" s="20" t="s">
        <v>258</v>
      </c>
      <c r="BM1232" s="218" t="s">
        <v>1974</v>
      </c>
    </row>
    <row r="1233" s="2" customFormat="1">
      <c r="A1233" s="41"/>
      <c r="B1233" s="42"/>
      <c r="C1233" s="43"/>
      <c r="D1233" s="220" t="s">
        <v>157</v>
      </c>
      <c r="E1233" s="43"/>
      <c r="F1233" s="221" t="s">
        <v>1975</v>
      </c>
      <c r="G1233" s="43"/>
      <c r="H1233" s="43"/>
      <c r="I1233" s="222"/>
      <c r="J1233" s="43"/>
      <c r="K1233" s="43"/>
      <c r="L1233" s="47"/>
      <c r="M1233" s="223"/>
      <c r="N1233" s="224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157</v>
      </c>
      <c r="AU1233" s="20" t="s">
        <v>84</v>
      </c>
    </row>
    <row r="1234" s="2" customFormat="1">
      <c r="A1234" s="41"/>
      <c r="B1234" s="42"/>
      <c r="C1234" s="43"/>
      <c r="D1234" s="225" t="s">
        <v>159</v>
      </c>
      <c r="E1234" s="43"/>
      <c r="F1234" s="226" t="s">
        <v>1976</v>
      </c>
      <c r="G1234" s="43"/>
      <c r="H1234" s="43"/>
      <c r="I1234" s="222"/>
      <c r="J1234" s="43"/>
      <c r="K1234" s="43"/>
      <c r="L1234" s="47"/>
      <c r="M1234" s="223"/>
      <c r="N1234" s="224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159</v>
      </c>
      <c r="AU1234" s="20" t="s">
        <v>84</v>
      </c>
    </row>
    <row r="1235" s="2" customFormat="1" ht="24.15" customHeight="1">
      <c r="A1235" s="41"/>
      <c r="B1235" s="42"/>
      <c r="C1235" s="207" t="s">
        <v>1977</v>
      </c>
      <c r="D1235" s="207" t="s">
        <v>151</v>
      </c>
      <c r="E1235" s="208" t="s">
        <v>1978</v>
      </c>
      <c r="F1235" s="209" t="s">
        <v>1979</v>
      </c>
      <c r="G1235" s="210" t="s">
        <v>595</v>
      </c>
      <c r="H1235" s="211">
        <v>25.5</v>
      </c>
      <c r="I1235" s="212"/>
      <c r="J1235" s="213">
        <f>ROUND(I1235*H1235,2)</f>
        <v>0</v>
      </c>
      <c r="K1235" s="209" t="s">
        <v>155</v>
      </c>
      <c r="L1235" s="47"/>
      <c r="M1235" s="214" t="s">
        <v>19</v>
      </c>
      <c r="N1235" s="215" t="s">
        <v>46</v>
      </c>
      <c r="O1235" s="87"/>
      <c r="P1235" s="216">
        <f>O1235*H1235</f>
        <v>0</v>
      </c>
      <c r="Q1235" s="216">
        <v>0.0021700000000000001</v>
      </c>
      <c r="R1235" s="216">
        <f>Q1235*H1235</f>
        <v>0.055335000000000002</v>
      </c>
      <c r="S1235" s="216">
        <v>0</v>
      </c>
      <c r="T1235" s="217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18" t="s">
        <v>258</v>
      </c>
      <c r="AT1235" s="218" t="s">
        <v>151</v>
      </c>
      <c r="AU1235" s="218" t="s">
        <v>84</v>
      </c>
      <c r="AY1235" s="20" t="s">
        <v>149</v>
      </c>
      <c r="BE1235" s="219">
        <f>IF(N1235="základní",J1235,0)</f>
        <v>0</v>
      </c>
      <c r="BF1235" s="219">
        <f>IF(N1235="snížená",J1235,0)</f>
        <v>0</v>
      </c>
      <c r="BG1235" s="219">
        <f>IF(N1235="zákl. přenesená",J1235,0)</f>
        <v>0</v>
      </c>
      <c r="BH1235" s="219">
        <f>IF(N1235="sníž. přenesená",J1235,0)</f>
        <v>0</v>
      </c>
      <c r="BI1235" s="219">
        <f>IF(N1235="nulová",J1235,0)</f>
        <v>0</v>
      </c>
      <c r="BJ1235" s="20" t="s">
        <v>80</v>
      </c>
      <c r="BK1235" s="219">
        <f>ROUND(I1235*H1235,2)</f>
        <v>0</v>
      </c>
      <c r="BL1235" s="20" t="s">
        <v>258</v>
      </c>
      <c r="BM1235" s="218" t="s">
        <v>1980</v>
      </c>
    </row>
    <row r="1236" s="2" customFormat="1">
      <c r="A1236" s="41"/>
      <c r="B1236" s="42"/>
      <c r="C1236" s="43"/>
      <c r="D1236" s="220" t="s">
        <v>157</v>
      </c>
      <c r="E1236" s="43"/>
      <c r="F1236" s="221" t="s">
        <v>1981</v>
      </c>
      <c r="G1236" s="43"/>
      <c r="H1236" s="43"/>
      <c r="I1236" s="222"/>
      <c r="J1236" s="43"/>
      <c r="K1236" s="43"/>
      <c r="L1236" s="47"/>
      <c r="M1236" s="223"/>
      <c r="N1236" s="224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157</v>
      </c>
      <c r="AU1236" s="20" t="s">
        <v>84</v>
      </c>
    </row>
    <row r="1237" s="2" customFormat="1">
      <c r="A1237" s="41"/>
      <c r="B1237" s="42"/>
      <c r="C1237" s="43"/>
      <c r="D1237" s="225" t="s">
        <v>159</v>
      </c>
      <c r="E1237" s="43"/>
      <c r="F1237" s="226" t="s">
        <v>1982</v>
      </c>
      <c r="G1237" s="43"/>
      <c r="H1237" s="43"/>
      <c r="I1237" s="222"/>
      <c r="J1237" s="43"/>
      <c r="K1237" s="43"/>
      <c r="L1237" s="47"/>
      <c r="M1237" s="223"/>
      <c r="N1237" s="224"/>
      <c r="O1237" s="87"/>
      <c r="P1237" s="87"/>
      <c r="Q1237" s="87"/>
      <c r="R1237" s="87"/>
      <c r="S1237" s="87"/>
      <c r="T1237" s="88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T1237" s="20" t="s">
        <v>159</v>
      </c>
      <c r="AU1237" s="20" t="s">
        <v>84</v>
      </c>
    </row>
    <row r="1238" s="14" customFormat="1">
      <c r="A1238" s="14"/>
      <c r="B1238" s="237"/>
      <c r="C1238" s="238"/>
      <c r="D1238" s="220" t="s">
        <v>183</v>
      </c>
      <c r="E1238" s="239" t="s">
        <v>19</v>
      </c>
      <c r="F1238" s="240" t="s">
        <v>1983</v>
      </c>
      <c r="G1238" s="238"/>
      <c r="H1238" s="241">
        <v>25.5</v>
      </c>
      <c r="I1238" s="242"/>
      <c r="J1238" s="238"/>
      <c r="K1238" s="238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7" t="s">
        <v>183</v>
      </c>
      <c r="AU1238" s="247" t="s">
        <v>84</v>
      </c>
      <c r="AV1238" s="14" t="s">
        <v>84</v>
      </c>
      <c r="AW1238" s="14" t="s">
        <v>36</v>
      </c>
      <c r="AX1238" s="14" t="s">
        <v>80</v>
      </c>
      <c r="AY1238" s="247" t="s">
        <v>149</v>
      </c>
    </row>
    <row r="1239" s="2" customFormat="1" ht="33" customHeight="1">
      <c r="A1239" s="41"/>
      <c r="B1239" s="42"/>
      <c r="C1239" s="207" t="s">
        <v>1984</v>
      </c>
      <c r="D1239" s="207" t="s">
        <v>151</v>
      </c>
      <c r="E1239" s="208" t="s">
        <v>1985</v>
      </c>
      <c r="F1239" s="209" t="s">
        <v>1986</v>
      </c>
      <c r="G1239" s="210" t="s">
        <v>347</v>
      </c>
      <c r="H1239" s="211">
        <v>0.22400000000000001</v>
      </c>
      <c r="I1239" s="212"/>
      <c r="J1239" s="213">
        <f>ROUND(I1239*H1239,2)</f>
        <v>0</v>
      </c>
      <c r="K1239" s="209" t="s">
        <v>155</v>
      </c>
      <c r="L1239" s="47"/>
      <c r="M1239" s="214" t="s">
        <v>19</v>
      </c>
      <c r="N1239" s="215" t="s">
        <v>46</v>
      </c>
      <c r="O1239" s="87"/>
      <c r="P1239" s="216">
        <f>O1239*H1239</f>
        <v>0</v>
      </c>
      <c r="Q1239" s="216">
        <v>0</v>
      </c>
      <c r="R1239" s="216">
        <f>Q1239*H1239</f>
        <v>0</v>
      </c>
      <c r="S1239" s="216">
        <v>0</v>
      </c>
      <c r="T1239" s="217">
        <f>S1239*H1239</f>
        <v>0</v>
      </c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R1239" s="218" t="s">
        <v>258</v>
      </c>
      <c r="AT1239" s="218" t="s">
        <v>151</v>
      </c>
      <c r="AU1239" s="218" t="s">
        <v>84</v>
      </c>
      <c r="AY1239" s="20" t="s">
        <v>149</v>
      </c>
      <c r="BE1239" s="219">
        <f>IF(N1239="základní",J1239,0)</f>
        <v>0</v>
      </c>
      <c r="BF1239" s="219">
        <f>IF(N1239="snížená",J1239,0)</f>
        <v>0</v>
      </c>
      <c r="BG1239" s="219">
        <f>IF(N1239="zákl. přenesená",J1239,0)</f>
        <v>0</v>
      </c>
      <c r="BH1239" s="219">
        <f>IF(N1239="sníž. přenesená",J1239,0)</f>
        <v>0</v>
      </c>
      <c r="BI1239" s="219">
        <f>IF(N1239="nulová",J1239,0)</f>
        <v>0</v>
      </c>
      <c r="BJ1239" s="20" t="s">
        <v>80</v>
      </c>
      <c r="BK1239" s="219">
        <f>ROUND(I1239*H1239,2)</f>
        <v>0</v>
      </c>
      <c r="BL1239" s="20" t="s">
        <v>258</v>
      </c>
      <c r="BM1239" s="218" t="s">
        <v>1987</v>
      </c>
    </row>
    <row r="1240" s="2" customFormat="1">
      <c r="A1240" s="41"/>
      <c r="B1240" s="42"/>
      <c r="C1240" s="43"/>
      <c r="D1240" s="220" t="s">
        <v>157</v>
      </c>
      <c r="E1240" s="43"/>
      <c r="F1240" s="221" t="s">
        <v>1988</v>
      </c>
      <c r="G1240" s="43"/>
      <c r="H1240" s="43"/>
      <c r="I1240" s="222"/>
      <c r="J1240" s="43"/>
      <c r="K1240" s="43"/>
      <c r="L1240" s="47"/>
      <c r="M1240" s="223"/>
      <c r="N1240" s="224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157</v>
      </c>
      <c r="AU1240" s="20" t="s">
        <v>84</v>
      </c>
    </row>
    <row r="1241" s="2" customFormat="1">
      <c r="A1241" s="41"/>
      <c r="B1241" s="42"/>
      <c r="C1241" s="43"/>
      <c r="D1241" s="225" t="s">
        <v>159</v>
      </c>
      <c r="E1241" s="43"/>
      <c r="F1241" s="226" t="s">
        <v>1989</v>
      </c>
      <c r="G1241" s="43"/>
      <c r="H1241" s="43"/>
      <c r="I1241" s="222"/>
      <c r="J1241" s="43"/>
      <c r="K1241" s="43"/>
      <c r="L1241" s="47"/>
      <c r="M1241" s="223"/>
      <c r="N1241" s="224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159</v>
      </c>
      <c r="AU1241" s="20" t="s">
        <v>84</v>
      </c>
    </row>
    <row r="1242" s="12" customFormat="1" ht="22.8" customHeight="1">
      <c r="A1242" s="12"/>
      <c r="B1242" s="191"/>
      <c r="C1242" s="192"/>
      <c r="D1242" s="193" t="s">
        <v>74</v>
      </c>
      <c r="E1242" s="205" t="s">
        <v>1990</v>
      </c>
      <c r="F1242" s="205" t="s">
        <v>1991</v>
      </c>
      <c r="G1242" s="192"/>
      <c r="H1242" s="192"/>
      <c r="I1242" s="195"/>
      <c r="J1242" s="206">
        <f>BK1242</f>
        <v>0</v>
      </c>
      <c r="K1242" s="192"/>
      <c r="L1242" s="197"/>
      <c r="M1242" s="198"/>
      <c r="N1242" s="199"/>
      <c r="O1242" s="199"/>
      <c r="P1242" s="200">
        <f>SUM(P1243:P1282)</f>
        <v>0</v>
      </c>
      <c r="Q1242" s="199"/>
      <c r="R1242" s="200">
        <f>SUM(R1243:R1282)</f>
        <v>0.19547999999999999</v>
      </c>
      <c r="S1242" s="199"/>
      <c r="T1242" s="201">
        <f>SUM(T1243:T1282)</f>
        <v>0</v>
      </c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R1242" s="202" t="s">
        <v>84</v>
      </c>
      <c r="AT1242" s="203" t="s">
        <v>74</v>
      </c>
      <c r="AU1242" s="203" t="s">
        <v>80</v>
      </c>
      <c r="AY1242" s="202" t="s">
        <v>149</v>
      </c>
      <c r="BK1242" s="204">
        <f>SUM(BK1243:BK1282)</f>
        <v>0</v>
      </c>
    </row>
    <row r="1243" s="2" customFormat="1" ht="24.15" customHeight="1">
      <c r="A1243" s="41"/>
      <c r="B1243" s="42"/>
      <c r="C1243" s="207" t="s">
        <v>1992</v>
      </c>
      <c r="D1243" s="207" t="s">
        <v>151</v>
      </c>
      <c r="E1243" s="208" t="s">
        <v>1993</v>
      </c>
      <c r="F1243" s="209" t="s">
        <v>1994</v>
      </c>
      <c r="G1243" s="210" t="s">
        <v>154</v>
      </c>
      <c r="H1243" s="211">
        <v>3</v>
      </c>
      <c r="I1243" s="212"/>
      <c r="J1243" s="213">
        <f>ROUND(I1243*H1243,2)</f>
        <v>0</v>
      </c>
      <c r="K1243" s="209" t="s">
        <v>155</v>
      </c>
      <c r="L1243" s="47"/>
      <c r="M1243" s="214" t="s">
        <v>19</v>
      </c>
      <c r="N1243" s="215" t="s">
        <v>46</v>
      </c>
      <c r="O1243" s="87"/>
      <c r="P1243" s="216">
        <f>O1243*H1243</f>
        <v>0</v>
      </c>
      <c r="Q1243" s="216">
        <v>0</v>
      </c>
      <c r="R1243" s="216">
        <f>Q1243*H1243</f>
        <v>0</v>
      </c>
      <c r="S1243" s="216">
        <v>0</v>
      </c>
      <c r="T1243" s="217">
        <f>S1243*H1243</f>
        <v>0</v>
      </c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R1243" s="218" t="s">
        <v>258</v>
      </c>
      <c r="AT1243" s="218" t="s">
        <v>151</v>
      </c>
      <c r="AU1243" s="218" t="s">
        <v>84</v>
      </c>
      <c r="AY1243" s="20" t="s">
        <v>149</v>
      </c>
      <c r="BE1243" s="219">
        <f>IF(N1243="základní",J1243,0)</f>
        <v>0</v>
      </c>
      <c r="BF1243" s="219">
        <f>IF(N1243="snížená",J1243,0)</f>
        <v>0</v>
      </c>
      <c r="BG1243" s="219">
        <f>IF(N1243="zákl. přenesená",J1243,0)</f>
        <v>0</v>
      </c>
      <c r="BH1243" s="219">
        <f>IF(N1243="sníž. přenesená",J1243,0)</f>
        <v>0</v>
      </c>
      <c r="BI1243" s="219">
        <f>IF(N1243="nulová",J1243,0)</f>
        <v>0</v>
      </c>
      <c r="BJ1243" s="20" t="s">
        <v>80</v>
      </c>
      <c r="BK1243" s="219">
        <f>ROUND(I1243*H1243,2)</f>
        <v>0</v>
      </c>
      <c r="BL1243" s="20" t="s">
        <v>258</v>
      </c>
      <c r="BM1243" s="218" t="s">
        <v>1995</v>
      </c>
    </row>
    <row r="1244" s="2" customFormat="1">
      <c r="A1244" s="41"/>
      <c r="B1244" s="42"/>
      <c r="C1244" s="43"/>
      <c r="D1244" s="220" t="s">
        <v>157</v>
      </c>
      <c r="E1244" s="43"/>
      <c r="F1244" s="221" t="s">
        <v>1996</v>
      </c>
      <c r="G1244" s="43"/>
      <c r="H1244" s="43"/>
      <c r="I1244" s="222"/>
      <c r="J1244" s="43"/>
      <c r="K1244" s="43"/>
      <c r="L1244" s="47"/>
      <c r="M1244" s="223"/>
      <c r="N1244" s="224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20" t="s">
        <v>157</v>
      </c>
      <c r="AU1244" s="20" t="s">
        <v>84</v>
      </c>
    </row>
    <row r="1245" s="2" customFormat="1">
      <c r="A1245" s="41"/>
      <c r="B1245" s="42"/>
      <c r="C1245" s="43"/>
      <c r="D1245" s="225" t="s">
        <v>159</v>
      </c>
      <c r="E1245" s="43"/>
      <c r="F1245" s="226" t="s">
        <v>1997</v>
      </c>
      <c r="G1245" s="43"/>
      <c r="H1245" s="43"/>
      <c r="I1245" s="222"/>
      <c r="J1245" s="43"/>
      <c r="K1245" s="43"/>
      <c r="L1245" s="47"/>
      <c r="M1245" s="223"/>
      <c r="N1245" s="224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159</v>
      </c>
      <c r="AU1245" s="20" t="s">
        <v>84</v>
      </c>
    </row>
    <row r="1246" s="2" customFormat="1" ht="24.15" customHeight="1">
      <c r="A1246" s="41"/>
      <c r="B1246" s="42"/>
      <c r="C1246" s="270" t="s">
        <v>1998</v>
      </c>
      <c r="D1246" s="270" t="s">
        <v>395</v>
      </c>
      <c r="E1246" s="271" t="s">
        <v>1999</v>
      </c>
      <c r="F1246" s="272" t="s">
        <v>2000</v>
      </c>
      <c r="G1246" s="273" t="s">
        <v>154</v>
      </c>
      <c r="H1246" s="274">
        <v>2</v>
      </c>
      <c r="I1246" s="275"/>
      <c r="J1246" s="276">
        <f>ROUND(I1246*H1246,2)</f>
        <v>0</v>
      </c>
      <c r="K1246" s="272" t="s">
        <v>155</v>
      </c>
      <c r="L1246" s="277"/>
      <c r="M1246" s="278" t="s">
        <v>19</v>
      </c>
      <c r="N1246" s="279" t="s">
        <v>46</v>
      </c>
      <c r="O1246" s="87"/>
      <c r="P1246" s="216">
        <f>O1246*H1246</f>
        <v>0</v>
      </c>
      <c r="Q1246" s="216">
        <v>0.017500000000000002</v>
      </c>
      <c r="R1246" s="216">
        <f>Q1246*H1246</f>
        <v>0.035000000000000003</v>
      </c>
      <c r="S1246" s="216">
        <v>0</v>
      </c>
      <c r="T1246" s="217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18" t="s">
        <v>374</v>
      </c>
      <c r="AT1246" s="218" t="s">
        <v>395</v>
      </c>
      <c r="AU1246" s="218" t="s">
        <v>84</v>
      </c>
      <c r="AY1246" s="20" t="s">
        <v>149</v>
      </c>
      <c r="BE1246" s="219">
        <f>IF(N1246="základní",J1246,0)</f>
        <v>0</v>
      </c>
      <c r="BF1246" s="219">
        <f>IF(N1246="snížená",J1246,0)</f>
        <v>0</v>
      </c>
      <c r="BG1246" s="219">
        <f>IF(N1246="zákl. přenesená",J1246,0)</f>
        <v>0</v>
      </c>
      <c r="BH1246" s="219">
        <f>IF(N1246="sníž. přenesená",J1246,0)</f>
        <v>0</v>
      </c>
      <c r="BI1246" s="219">
        <f>IF(N1246="nulová",J1246,0)</f>
        <v>0</v>
      </c>
      <c r="BJ1246" s="20" t="s">
        <v>80</v>
      </c>
      <c r="BK1246" s="219">
        <f>ROUND(I1246*H1246,2)</f>
        <v>0</v>
      </c>
      <c r="BL1246" s="20" t="s">
        <v>258</v>
      </c>
      <c r="BM1246" s="218" t="s">
        <v>2001</v>
      </c>
    </row>
    <row r="1247" s="2" customFormat="1">
      <c r="A1247" s="41"/>
      <c r="B1247" s="42"/>
      <c r="C1247" s="43"/>
      <c r="D1247" s="220" t="s">
        <v>157</v>
      </c>
      <c r="E1247" s="43"/>
      <c r="F1247" s="221" t="s">
        <v>2000</v>
      </c>
      <c r="G1247" s="43"/>
      <c r="H1247" s="43"/>
      <c r="I1247" s="222"/>
      <c r="J1247" s="43"/>
      <c r="K1247" s="43"/>
      <c r="L1247" s="47"/>
      <c r="M1247" s="223"/>
      <c r="N1247" s="224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20" t="s">
        <v>157</v>
      </c>
      <c r="AU1247" s="20" t="s">
        <v>84</v>
      </c>
    </row>
    <row r="1248" s="2" customFormat="1" ht="24.15" customHeight="1">
      <c r="A1248" s="41"/>
      <c r="B1248" s="42"/>
      <c r="C1248" s="270" t="s">
        <v>2002</v>
      </c>
      <c r="D1248" s="270" t="s">
        <v>395</v>
      </c>
      <c r="E1248" s="271" t="s">
        <v>2003</v>
      </c>
      <c r="F1248" s="272" t="s">
        <v>2004</v>
      </c>
      <c r="G1248" s="273" t="s">
        <v>154</v>
      </c>
      <c r="H1248" s="274">
        <v>1</v>
      </c>
      <c r="I1248" s="275"/>
      <c r="J1248" s="276">
        <f>ROUND(I1248*H1248,2)</f>
        <v>0</v>
      </c>
      <c r="K1248" s="272" t="s">
        <v>155</v>
      </c>
      <c r="L1248" s="277"/>
      <c r="M1248" s="278" t="s">
        <v>19</v>
      </c>
      <c r="N1248" s="279" t="s">
        <v>46</v>
      </c>
      <c r="O1248" s="87"/>
      <c r="P1248" s="216">
        <f>O1248*H1248</f>
        <v>0</v>
      </c>
      <c r="Q1248" s="216">
        <v>0.0195</v>
      </c>
      <c r="R1248" s="216">
        <f>Q1248*H1248</f>
        <v>0.0195</v>
      </c>
      <c r="S1248" s="216">
        <v>0</v>
      </c>
      <c r="T1248" s="217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18" t="s">
        <v>374</v>
      </c>
      <c r="AT1248" s="218" t="s">
        <v>395</v>
      </c>
      <c r="AU1248" s="218" t="s">
        <v>84</v>
      </c>
      <c r="AY1248" s="20" t="s">
        <v>149</v>
      </c>
      <c r="BE1248" s="219">
        <f>IF(N1248="základní",J1248,0)</f>
        <v>0</v>
      </c>
      <c r="BF1248" s="219">
        <f>IF(N1248="snížená",J1248,0)</f>
        <v>0</v>
      </c>
      <c r="BG1248" s="219">
        <f>IF(N1248="zákl. přenesená",J1248,0)</f>
        <v>0</v>
      </c>
      <c r="BH1248" s="219">
        <f>IF(N1248="sníž. přenesená",J1248,0)</f>
        <v>0</v>
      </c>
      <c r="BI1248" s="219">
        <f>IF(N1248="nulová",J1248,0)</f>
        <v>0</v>
      </c>
      <c r="BJ1248" s="20" t="s">
        <v>80</v>
      </c>
      <c r="BK1248" s="219">
        <f>ROUND(I1248*H1248,2)</f>
        <v>0</v>
      </c>
      <c r="BL1248" s="20" t="s">
        <v>258</v>
      </c>
      <c r="BM1248" s="218" t="s">
        <v>2005</v>
      </c>
    </row>
    <row r="1249" s="2" customFormat="1">
      <c r="A1249" s="41"/>
      <c r="B1249" s="42"/>
      <c r="C1249" s="43"/>
      <c r="D1249" s="220" t="s">
        <v>157</v>
      </c>
      <c r="E1249" s="43"/>
      <c r="F1249" s="221" t="s">
        <v>2004</v>
      </c>
      <c r="G1249" s="43"/>
      <c r="H1249" s="43"/>
      <c r="I1249" s="222"/>
      <c r="J1249" s="43"/>
      <c r="K1249" s="43"/>
      <c r="L1249" s="47"/>
      <c r="M1249" s="223"/>
      <c r="N1249" s="224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157</v>
      </c>
      <c r="AU1249" s="20" t="s">
        <v>84</v>
      </c>
    </row>
    <row r="1250" s="2" customFormat="1" ht="24.15" customHeight="1">
      <c r="A1250" s="41"/>
      <c r="B1250" s="42"/>
      <c r="C1250" s="207" t="s">
        <v>2006</v>
      </c>
      <c r="D1250" s="207" t="s">
        <v>151</v>
      </c>
      <c r="E1250" s="208" t="s">
        <v>2007</v>
      </c>
      <c r="F1250" s="209" t="s">
        <v>2008</v>
      </c>
      <c r="G1250" s="210" t="s">
        <v>154</v>
      </c>
      <c r="H1250" s="211">
        <v>1</v>
      </c>
      <c r="I1250" s="212"/>
      <c r="J1250" s="213">
        <f>ROUND(I1250*H1250,2)</f>
        <v>0</v>
      </c>
      <c r="K1250" s="209" t="s">
        <v>155</v>
      </c>
      <c r="L1250" s="47"/>
      <c r="M1250" s="214" t="s">
        <v>19</v>
      </c>
      <c r="N1250" s="215" t="s">
        <v>46</v>
      </c>
      <c r="O1250" s="87"/>
      <c r="P1250" s="216">
        <f>O1250*H1250</f>
        <v>0</v>
      </c>
      <c r="Q1250" s="216">
        <v>0</v>
      </c>
      <c r="R1250" s="216">
        <f>Q1250*H1250</f>
        <v>0</v>
      </c>
      <c r="S1250" s="216">
        <v>0</v>
      </c>
      <c r="T1250" s="217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18" t="s">
        <v>258</v>
      </c>
      <c r="AT1250" s="218" t="s">
        <v>151</v>
      </c>
      <c r="AU1250" s="218" t="s">
        <v>84</v>
      </c>
      <c r="AY1250" s="20" t="s">
        <v>149</v>
      </c>
      <c r="BE1250" s="219">
        <f>IF(N1250="základní",J1250,0)</f>
        <v>0</v>
      </c>
      <c r="BF1250" s="219">
        <f>IF(N1250="snížená",J1250,0)</f>
        <v>0</v>
      </c>
      <c r="BG1250" s="219">
        <f>IF(N1250="zákl. přenesená",J1250,0)</f>
        <v>0</v>
      </c>
      <c r="BH1250" s="219">
        <f>IF(N1250="sníž. přenesená",J1250,0)</f>
        <v>0</v>
      </c>
      <c r="BI1250" s="219">
        <f>IF(N1250="nulová",J1250,0)</f>
        <v>0</v>
      </c>
      <c r="BJ1250" s="20" t="s">
        <v>80</v>
      </c>
      <c r="BK1250" s="219">
        <f>ROUND(I1250*H1250,2)</f>
        <v>0</v>
      </c>
      <c r="BL1250" s="20" t="s">
        <v>258</v>
      </c>
      <c r="BM1250" s="218" t="s">
        <v>2009</v>
      </c>
    </row>
    <row r="1251" s="2" customFormat="1">
      <c r="A1251" s="41"/>
      <c r="B1251" s="42"/>
      <c r="C1251" s="43"/>
      <c r="D1251" s="220" t="s">
        <v>157</v>
      </c>
      <c r="E1251" s="43"/>
      <c r="F1251" s="221" t="s">
        <v>2010</v>
      </c>
      <c r="G1251" s="43"/>
      <c r="H1251" s="43"/>
      <c r="I1251" s="222"/>
      <c r="J1251" s="43"/>
      <c r="K1251" s="43"/>
      <c r="L1251" s="47"/>
      <c r="M1251" s="223"/>
      <c r="N1251" s="224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157</v>
      </c>
      <c r="AU1251" s="20" t="s">
        <v>84</v>
      </c>
    </row>
    <row r="1252" s="2" customFormat="1">
      <c r="A1252" s="41"/>
      <c r="B1252" s="42"/>
      <c r="C1252" s="43"/>
      <c r="D1252" s="225" t="s">
        <v>159</v>
      </c>
      <c r="E1252" s="43"/>
      <c r="F1252" s="226" t="s">
        <v>2011</v>
      </c>
      <c r="G1252" s="43"/>
      <c r="H1252" s="43"/>
      <c r="I1252" s="222"/>
      <c r="J1252" s="43"/>
      <c r="K1252" s="43"/>
      <c r="L1252" s="47"/>
      <c r="M1252" s="223"/>
      <c r="N1252" s="224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20" t="s">
        <v>159</v>
      </c>
      <c r="AU1252" s="20" t="s">
        <v>84</v>
      </c>
    </row>
    <row r="1253" s="2" customFormat="1" ht="33" customHeight="1">
      <c r="A1253" s="41"/>
      <c r="B1253" s="42"/>
      <c r="C1253" s="270" t="s">
        <v>2012</v>
      </c>
      <c r="D1253" s="270" t="s">
        <v>395</v>
      </c>
      <c r="E1253" s="271" t="s">
        <v>2013</v>
      </c>
      <c r="F1253" s="272" t="s">
        <v>2014</v>
      </c>
      <c r="G1253" s="273" t="s">
        <v>154</v>
      </c>
      <c r="H1253" s="274">
        <v>1</v>
      </c>
      <c r="I1253" s="275"/>
      <c r="J1253" s="276">
        <f>ROUND(I1253*H1253,2)</f>
        <v>0</v>
      </c>
      <c r="K1253" s="272" t="s">
        <v>155</v>
      </c>
      <c r="L1253" s="277"/>
      <c r="M1253" s="278" t="s">
        <v>19</v>
      </c>
      <c r="N1253" s="279" t="s">
        <v>46</v>
      </c>
      <c r="O1253" s="87"/>
      <c r="P1253" s="216">
        <f>O1253*H1253</f>
        <v>0</v>
      </c>
      <c r="Q1253" s="216">
        <v>0.042999999999999997</v>
      </c>
      <c r="R1253" s="216">
        <f>Q1253*H1253</f>
        <v>0.042999999999999997</v>
      </c>
      <c r="S1253" s="216">
        <v>0</v>
      </c>
      <c r="T1253" s="217">
        <f>S1253*H1253</f>
        <v>0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18" t="s">
        <v>374</v>
      </c>
      <c r="AT1253" s="218" t="s">
        <v>395</v>
      </c>
      <c r="AU1253" s="218" t="s">
        <v>84</v>
      </c>
      <c r="AY1253" s="20" t="s">
        <v>149</v>
      </c>
      <c r="BE1253" s="219">
        <f>IF(N1253="základní",J1253,0)</f>
        <v>0</v>
      </c>
      <c r="BF1253" s="219">
        <f>IF(N1253="snížená",J1253,0)</f>
        <v>0</v>
      </c>
      <c r="BG1253" s="219">
        <f>IF(N1253="zákl. přenesená",J1253,0)</f>
        <v>0</v>
      </c>
      <c r="BH1253" s="219">
        <f>IF(N1253="sníž. přenesená",J1253,0)</f>
        <v>0</v>
      </c>
      <c r="BI1253" s="219">
        <f>IF(N1253="nulová",J1253,0)</f>
        <v>0</v>
      </c>
      <c r="BJ1253" s="20" t="s">
        <v>80</v>
      </c>
      <c r="BK1253" s="219">
        <f>ROUND(I1253*H1253,2)</f>
        <v>0</v>
      </c>
      <c r="BL1253" s="20" t="s">
        <v>258</v>
      </c>
      <c r="BM1253" s="218" t="s">
        <v>2015</v>
      </c>
    </row>
    <row r="1254" s="2" customFormat="1">
      <c r="A1254" s="41"/>
      <c r="B1254" s="42"/>
      <c r="C1254" s="43"/>
      <c r="D1254" s="220" t="s">
        <v>157</v>
      </c>
      <c r="E1254" s="43"/>
      <c r="F1254" s="221" t="s">
        <v>2014</v>
      </c>
      <c r="G1254" s="43"/>
      <c r="H1254" s="43"/>
      <c r="I1254" s="222"/>
      <c r="J1254" s="43"/>
      <c r="K1254" s="43"/>
      <c r="L1254" s="47"/>
      <c r="M1254" s="223"/>
      <c r="N1254" s="224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20" t="s">
        <v>157</v>
      </c>
      <c r="AU1254" s="20" t="s">
        <v>84</v>
      </c>
    </row>
    <row r="1255" s="2" customFormat="1" ht="16.5" customHeight="1">
      <c r="A1255" s="41"/>
      <c r="B1255" s="42"/>
      <c r="C1255" s="207" t="s">
        <v>2016</v>
      </c>
      <c r="D1255" s="207" t="s">
        <v>151</v>
      </c>
      <c r="E1255" s="208" t="s">
        <v>2017</v>
      </c>
      <c r="F1255" s="209" t="s">
        <v>2018</v>
      </c>
      <c r="G1255" s="210" t="s">
        <v>154</v>
      </c>
      <c r="H1255" s="211">
        <v>4</v>
      </c>
      <c r="I1255" s="212"/>
      <c r="J1255" s="213">
        <f>ROUND(I1255*H1255,2)</f>
        <v>0</v>
      </c>
      <c r="K1255" s="209" t="s">
        <v>155</v>
      </c>
      <c r="L1255" s="47"/>
      <c r="M1255" s="214" t="s">
        <v>19</v>
      </c>
      <c r="N1255" s="215" t="s">
        <v>46</v>
      </c>
      <c r="O1255" s="87"/>
      <c r="P1255" s="216">
        <f>O1255*H1255</f>
        <v>0</v>
      </c>
      <c r="Q1255" s="216">
        <v>0</v>
      </c>
      <c r="R1255" s="216">
        <f>Q1255*H1255</f>
        <v>0</v>
      </c>
      <c r="S1255" s="216">
        <v>0</v>
      </c>
      <c r="T1255" s="217">
        <f>S1255*H1255</f>
        <v>0</v>
      </c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R1255" s="218" t="s">
        <v>258</v>
      </c>
      <c r="AT1255" s="218" t="s">
        <v>151</v>
      </c>
      <c r="AU1255" s="218" t="s">
        <v>84</v>
      </c>
      <c r="AY1255" s="20" t="s">
        <v>149</v>
      </c>
      <c r="BE1255" s="219">
        <f>IF(N1255="základní",J1255,0)</f>
        <v>0</v>
      </c>
      <c r="BF1255" s="219">
        <f>IF(N1255="snížená",J1255,0)</f>
        <v>0</v>
      </c>
      <c r="BG1255" s="219">
        <f>IF(N1255="zákl. přenesená",J1255,0)</f>
        <v>0</v>
      </c>
      <c r="BH1255" s="219">
        <f>IF(N1255="sníž. přenesená",J1255,0)</f>
        <v>0</v>
      </c>
      <c r="BI1255" s="219">
        <f>IF(N1255="nulová",J1255,0)</f>
        <v>0</v>
      </c>
      <c r="BJ1255" s="20" t="s">
        <v>80</v>
      </c>
      <c r="BK1255" s="219">
        <f>ROUND(I1255*H1255,2)</f>
        <v>0</v>
      </c>
      <c r="BL1255" s="20" t="s">
        <v>258</v>
      </c>
      <c r="BM1255" s="218" t="s">
        <v>2019</v>
      </c>
    </row>
    <row r="1256" s="2" customFormat="1">
      <c r="A1256" s="41"/>
      <c r="B1256" s="42"/>
      <c r="C1256" s="43"/>
      <c r="D1256" s="220" t="s">
        <v>157</v>
      </c>
      <c r="E1256" s="43"/>
      <c r="F1256" s="221" t="s">
        <v>2020</v>
      </c>
      <c r="G1256" s="43"/>
      <c r="H1256" s="43"/>
      <c r="I1256" s="222"/>
      <c r="J1256" s="43"/>
      <c r="K1256" s="43"/>
      <c r="L1256" s="47"/>
      <c r="M1256" s="223"/>
      <c r="N1256" s="224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T1256" s="20" t="s">
        <v>157</v>
      </c>
      <c r="AU1256" s="20" t="s">
        <v>84</v>
      </c>
    </row>
    <row r="1257" s="2" customFormat="1">
      <c r="A1257" s="41"/>
      <c r="B1257" s="42"/>
      <c r="C1257" s="43"/>
      <c r="D1257" s="225" t="s">
        <v>159</v>
      </c>
      <c r="E1257" s="43"/>
      <c r="F1257" s="226" t="s">
        <v>2021</v>
      </c>
      <c r="G1257" s="43"/>
      <c r="H1257" s="43"/>
      <c r="I1257" s="222"/>
      <c r="J1257" s="43"/>
      <c r="K1257" s="43"/>
      <c r="L1257" s="47"/>
      <c r="M1257" s="223"/>
      <c r="N1257" s="224"/>
      <c r="O1257" s="87"/>
      <c r="P1257" s="87"/>
      <c r="Q1257" s="87"/>
      <c r="R1257" s="87"/>
      <c r="S1257" s="87"/>
      <c r="T1257" s="88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T1257" s="20" t="s">
        <v>159</v>
      </c>
      <c r="AU1257" s="20" t="s">
        <v>84</v>
      </c>
    </row>
    <row r="1258" s="2" customFormat="1" ht="24.15" customHeight="1">
      <c r="A1258" s="41"/>
      <c r="B1258" s="42"/>
      <c r="C1258" s="270" t="s">
        <v>2022</v>
      </c>
      <c r="D1258" s="270" t="s">
        <v>395</v>
      </c>
      <c r="E1258" s="271" t="s">
        <v>2023</v>
      </c>
      <c r="F1258" s="272" t="s">
        <v>2024</v>
      </c>
      <c r="G1258" s="273" t="s">
        <v>154</v>
      </c>
      <c r="H1258" s="274">
        <v>2</v>
      </c>
      <c r="I1258" s="275"/>
      <c r="J1258" s="276">
        <f>ROUND(I1258*H1258,2)</f>
        <v>0</v>
      </c>
      <c r="K1258" s="272" t="s">
        <v>155</v>
      </c>
      <c r="L1258" s="277"/>
      <c r="M1258" s="278" t="s">
        <v>19</v>
      </c>
      <c r="N1258" s="279" t="s">
        <v>46</v>
      </c>
      <c r="O1258" s="87"/>
      <c r="P1258" s="216">
        <f>O1258*H1258</f>
        <v>0</v>
      </c>
      <c r="Q1258" s="216">
        <v>0.00014999999999999999</v>
      </c>
      <c r="R1258" s="216">
        <f>Q1258*H1258</f>
        <v>0.00029999999999999997</v>
      </c>
      <c r="S1258" s="216">
        <v>0</v>
      </c>
      <c r="T1258" s="217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18" t="s">
        <v>374</v>
      </c>
      <c r="AT1258" s="218" t="s">
        <v>395</v>
      </c>
      <c r="AU1258" s="218" t="s">
        <v>84</v>
      </c>
      <c r="AY1258" s="20" t="s">
        <v>149</v>
      </c>
      <c r="BE1258" s="219">
        <f>IF(N1258="základní",J1258,0)</f>
        <v>0</v>
      </c>
      <c r="BF1258" s="219">
        <f>IF(N1258="snížená",J1258,0)</f>
        <v>0</v>
      </c>
      <c r="BG1258" s="219">
        <f>IF(N1258="zákl. přenesená",J1258,0)</f>
        <v>0</v>
      </c>
      <c r="BH1258" s="219">
        <f>IF(N1258="sníž. přenesená",J1258,0)</f>
        <v>0</v>
      </c>
      <c r="BI1258" s="219">
        <f>IF(N1258="nulová",J1258,0)</f>
        <v>0</v>
      </c>
      <c r="BJ1258" s="20" t="s">
        <v>80</v>
      </c>
      <c r="BK1258" s="219">
        <f>ROUND(I1258*H1258,2)</f>
        <v>0</v>
      </c>
      <c r="BL1258" s="20" t="s">
        <v>258</v>
      </c>
      <c r="BM1258" s="218" t="s">
        <v>2025</v>
      </c>
    </row>
    <row r="1259" s="2" customFormat="1">
      <c r="A1259" s="41"/>
      <c r="B1259" s="42"/>
      <c r="C1259" s="43"/>
      <c r="D1259" s="220" t="s">
        <v>157</v>
      </c>
      <c r="E1259" s="43"/>
      <c r="F1259" s="221" t="s">
        <v>2024</v>
      </c>
      <c r="G1259" s="43"/>
      <c r="H1259" s="43"/>
      <c r="I1259" s="222"/>
      <c r="J1259" s="43"/>
      <c r="K1259" s="43"/>
      <c r="L1259" s="47"/>
      <c r="M1259" s="223"/>
      <c r="N1259" s="224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157</v>
      </c>
      <c r="AU1259" s="20" t="s">
        <v>84</v>
      </c>
    </row>
    <row r="1260" s="2" customFormat="1" ht="21.75" customHeight="1">
      <c r="A1260" s="41"/>
      <c r="B1260" s="42"/>
      <c r="C1260" s="270" t="s">
        <v>2026</v>
      </c>
      <c r="D1260" s="270" t="s">
        <v>395</v>
      </c>
      <c r="E1260" s="271" t="s">
        <v>2027</v>
      </c>
      <c r="F1260" s="272" t="s">
        <v>2028</v>
      </c>
      <c r="G1260" s="273" t="s">
        <v>154</v>
      </c>
      <c r="H1260" s="274">
        <v>2</v>
      </c>
      <c r="I1260" s="275"/>
      <c r="J1260" s="276">
        <f>ROUND(I1260*H1260,2)</f>
        <v>0</v>
      </c>
      <c r="K1260" s="272" t="s">
        <v>155</v>
      </c>
      <c r="L1260" s="277"/>
      <c r="M1260" s="278" t="s">
        <v>19</v>
      </c>
      <c r="N1260" s="279" t="s">
        <v>46</v>
      </c>
      <c r="O1260" s="87"/>
      <c r="P1260" s="216">
        <f>O1260*H1260</f>
        <v>0</v>
      </c>
      <c r="Q1260" s="216">
        <v>0.00014999999999999999</v>
      </c>
      <c r="R1260" s="216">
        <f>Q1260*H1260</f>
        <v>0.00029999999999999997</v>
      </c>
      <c r="S1260" s="216">
        <v>0</v>
      </c>
      <c r="T1260" s="217">
        <f>S1260*H1260</f>
        <v>0</v>
      </c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R1260" s="218" t="s">
        <v>374</v>
      </c>
      <c r="AT1260" s="218" t="s">
        <v>395</v>
      </c>
      <c r="AU1260" s="218" t="s">
        <v>84</v>
      </c>
      <c r="AY1260" s="20" t="s">
        <v>149</v>
      </c>
      <c r="BE1260" s="219">
        <f>IF(N1260="základní",J1260,0)</f>
        <v>0</v>
      </c>
      <c r="BF1260" s="219">
        <f>IF(N1260="snížená",J1260,0)</f>
        <v>0</v>
      </c>
      <c r="BG1260" s="219">
        <f>IF(N1260="zákl. přenesená",J1260,0)</f>
        <v>0</v>
      </c>
      <c r="BH1260" s="219">
        <f>IF(N1260="sníž. přenesená",J1260,0)</f>
        <v>0</v>
      </c>
      <c r="BI1260" s="219">
        <f>IF(N1260="nulová",J1260,0)</f>
        <v>0</v>
      </c>
      <c r="BJ1260" s="20" t="s">
        <v>80</v>
      </c>
      <c r="BK1260" s="219">
        <f>ROUND(I1260*H1260,2)</f>
        <v>0</v>
      </c>
      <c r="BL1260" s="20" t="s">
        <v>258</v>
      </c>
      <c r="BM1260" s="218" t="s">
        <v>2029</v>
      </c>
    </row>
    <row r="1261" s="2" customFormat="1">
      <c r="A1261" s="41"/>
      <c r="B1261" s="42"/>
      <c r="C1261" s="43"/>
      <c r="D1261" s="220" t="s">
        <v>157</v>
      </c>
      <c r="E1261" s="43"/>
      <c r="F1261" s="221" t="s">
        <v>2028</v>
      </c>
      <c r="G1261" s="43"/>
      <c r="H1261" s="43"/>
      <c r="I1261" s="222"/>
      <c r="J1261" s="43"/>
      <c r="K1261" s="43"/>
      <c r="L1261" s="47"/>
      <c r="M1261" s="223"/>
      <c r="N1261" s="224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T1261" s="20" t="s">
        <v>157</v>
      </c>
      <c r="AU1261" s="20" t="s">
        <v>84</v>
      </c>
    </row>
    <row r="1262" s="2" customFormat="1" ht="21.75" customHeight="1">
      <c r="A1262" s="41"/>
      <c r="B1262" s="42"/>
      <c r="C1262" s="207" t="s">
        <v>2030</v>
      </c>
      <c r="D1262" s="207" t="s">
        <v>151</v>
      </c>
      <c r="E1262" s="208" t="s">
        <v>2031</v>
      </c>
      <c r="F1262" s="209" t="s">
        <v>2032</v>
      </c>
      <c r="G1262" s="210" t="s">
        <v>154</v>
      </c>
      <c r="H1262" s="211">
        <v>4</v>
      </c>
      <c r="I1262" s="212"/>
      <c r="J1262" s="213">
        <f>ROUND(I1262*H1262,2)</f>
        <v>0</v>
      </c>
      <c r="K1262" s="209" t="s">
        <v>155</v>
      </c>
      <c r="L1262" s="47"/>
      <c r="M1262" s="214" t="s">
        <v>19</v>
      </c>
      <c r="N1262" s="215" t="s">
        <v>46</v>
      </c>
      <c r="O1262" s="87"/>
      <c r="P1262" s="216">
        <f>O1262*H1262</f>
        <v>0</v>
      </c>
      <c r="Q1262" s="216">
        <v>0</v>
      </c>
      <c r="R1262" s="216">
        <f>Q1262*H1262</f>
        <v>0</v>
      </c>
      <c r="S1262" s="216">
        <v>0</v>
      </c>
      <c r="T1262" s="217">
        <f>S1262*H1262</f>
        <v>0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18" t="s">
        <v>258</v>
      </c>
      <c r="AT1262" s="218" t="s">
        <v>151</v>
      </c>
      <c r="AU1262" s="218" t="s">
        <v>84</v>
      </c>
      <c r="AY1262" s="20" t="s">
        <v>149</v>
      </c>
      <c r="BE1262" s="219">
        <f>IF(N1262="základní",J1262,0)</f>
        <v>0</v>
      </c>
      <c r="BF1262" s="219">
        <f>IF(N1262="snížená",J1262,0)</f>
        <v>0</v>
      </c>
      <c r="BG1262" s="219">
        <f>IF(N1262="zákl. přenesená",J1262,0)</f>
        <v>0</v>
      </c>
      <c r="BH1262" s="219">
        <f>IF(N1262="sníž. přenesená",J1262,0)</f>
        <v>0</v>
      </c>
      <c r="BI1262" s="219">
        <f>IF(N1262="nulová",J1262,0)</f>
        <v>0</v>
      </c>
      <c r="BJ1262" s="20" t="s">
        <v>80</v>
      </c>
      <c r="BK1262" s="219">
        <f>ROUND(I1262*H1262,2)</f>
        <v>0</v>
      </c>
      <c r="BL1262" s="20" t="s">
        <v>258</v>
      </c>
      <c r="BM1262" s="218" t="s">
        <v>2033</v>
      </c>
    </row>
    <row r="1263" s="2" customFormat="1">
      <c r="A1263" s="41"/>
      <c r="B1263" s="42"/>
      <c r="C1263" s="43"/>
      <c r="D1263" s="220" t="s">
        <v>157</v>
      </c>
      <c r="E1263" s="43"/>
      <c r="F1263" s="221" t="s">
        <v>2034</v>
      </c>
      <c r="G1263" s="43"/>
      <c r="H1263" s="43"/>
      <c r="I1263" s="222"/>
      <c r="J1263" s="43"/>
      <c r="K1263" s="43"/>
      <c r="L1263" s="47"/>
      <c r="M1263" s="223"/>
      <c r="N1263" s="224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157</v>
      </c>
      <c r="AU1263" s="20" t="s">
        <v>84</v>
      </c>
    </row>
    <row r="1264" s="2" customFormat="1">
      <c r="A1264" s="41"/>
      <c r="B1264" s="42"/>
      <c r="C1264" s="43"/>
      <c r="D1264" s="225" t="s">
        <v>159</v>
      </c>
      <c r="E1264" s="43"/>
      <c r="F1264" s="226" t="s">
        <v>2035</v>
      </c>
      <c r="G1264" s="43"/>
      <c r="H1264" s="43"/>
      <c r="I1264" s="222"/>
      <c r="J1264" s="43"/>
      <c r="K1264" s="43"/>
      <c r="L1264" s="47"/>
      <c r="M1264" s="223"/>
      <c r="N1264" s="224"/>
      <c r="O1264" s="87"/>
      <c r="P1264" s="87"/>
      <c r="Q1264" s="87"/>
      <c r="R1264" s="87"/>
      <c r="S1264" s="87"/>
      <c r="T1264" s="88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T1264" s="20" t="s">
        <v>159</v>
      </c>
      <c r="AU1264" s="20" t="s">
        <v>84</v>
      </c>
    </row>
    <row r="1265" s="2" customFormat="1" ht="16.5" customHeight="1">
      <c r="A1265" s="41"/>
      <c r="B1265" s="42"/>
      <c r="C1265" s="270" t="s">
        <v>2036</v>
      </c>
      <c r="D1265" s="270" t="s">
        <v>395</v>
      </c>
      <c r="E1265" s="271" t="s">
        <v>2037</v>
      </c>
      <c r="F1265" s="272" t="s">
        <v>2038</v>
      </c>
      <c r="G1265" s="273" t="s">
        <v>154</v>
      </c>
      <c r="H1265" s="274">
        <v>4</v>
      </c>
      <c r="I1265" s="275"/>
      <c r="J1265" s="276">
        <f>ROUND(I1265*H1265,2)</f>
        <v>0</v>
      </c>
      <c r="K1265" s="272" t="s">
        <v>155</v>
      </c>
      <c r="L1265" s="277"/>
      <c r="M1265" s="278" t="s">
        <v>19</v>
      </c>
      <c r="N1265" s="279" t="s">
        <v>46</v>
      </c>
      <c r="O1265" s="87"/>
      <c r="P1265" s="216">
        <f>O1265*H1265</f>
        <v>0</v>
      </c>
      <c r="Q1265" s="216">
        <v>0.0022000000000000001</v>
      </c>
      <c r="R1265" s="216">
        <f>Q1265*H1265</f>
        <v>0.0088000000000000005</v>
      </c>
      <c r="S1265" s="216">
        <v>0</v>
      </c>
      <c r="T1265" s="217">
        <f>S1265*H1265</f>
        <v>0</v>
      </c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R1265" s="218" t="s">
        <v>374</v>
      </c>
      <c r="AT1265" s="218" t="s">
        <v>395</v>
      </c>
      <c r="AU1265" s="218" t="s">
        <v>84</v>
      </c>
      <c r="AY1265" s="20" t="s">
        <v>149</v>
      </c>
      <c r="BE1265" s="219">
        <f>IF(N1265="základní",J1265,0)</f>
        <v>0</v>
      </c>
      <c r="BF1265" s="219">
        <f>IF(N1265="snížená",J1265,0)</f>
        <v>0</v>
      </c>
      <c r="BG1265" s="219">
        <f>IF(N1265="zákl. přenesená",J1265,0)</f>
        <v>0</v>
      </c>
      <c r="BH1265" s="219">
        <f>IF(N1265="sníž. přenesená",J1265,0)</f>
        <v>0</v>
      </c>
      <c r="BI1265" s="219">
        <f>IF(N1265="nulová",J1265,0)</f>
        <v>0</v>
      </c>
      <c r="BJ1265" s="20" t="s">
        <v>80</v>
      </c>
      <c r="BK1265" s="219">
        <f>ROUND(I1265*H1265,2)</f>
        <v>0</v>
      </c>
      <c r="BL1265" s="20" t="s">
        <v>258</v>
      </c>
      <c r="BM1265" s="218" t="s">
        <v>2039</v>
      </c>
    </row>
    <row r="1266" s="2" customFormat="1">
      <c r="A1266" s="41"/>
      <c r="B1266" s="42"/>
      <c r="C1266" s="43"/>
      <c r="D1266" s="220" t="s">
        <v>157</v>
      </c>
      <c r="E1266" s="43"/>
      <c r="F1266" s="221" t="s">
        <v>2038</v>
      </c>
      <c r="G1266" s="43"/>
      <c r="H1266" s="43"/>
      <c r="I1266" s="222"/>
      <c r="J1266" s="43"/>
      <c r="K1266" s="43"/>
      <c r="L1266" s="47"/>
      <c r="M1266" s="223"/>
      <c r="N1266" s="224"/>
      <c r="O1266" s="87"/>
      <c r="P1266" s="87"/>
      <c r="Q1266" s="87"/>
      <c r="R1266" s="87"/>
      <c r="S1266" s="87"/>
      <c r="T1266" s="88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T1266" s="20" t="s">
        <v>157</v>
      </c>
      <c r="AU1266" s="20" t="s">
        <v>84</v>
      </c>
    </row>
    <row r="1267" s="2" customFormat="1" ht="24.15" customHeight="1">
      <c r="A1267" s="41"/>
      <c r="B1267" s="42"/>
      <c r="C1267" s="207" t="s">
        <v>2040</v>
      </c>
      <c r="D1267" s="207" t="s">
        <v>151</v>
      </c>
      <c r="E1267" s="208" t="s">
        <v>2041</v>
      </c>
      <c r="F1267" s="209" t="s">
        <v>2042</v>
      </c>
      <c r="G1267" s="210" t="s">
        <v>154</v>
      </c>
      <c r="H1267" s="211">
        <v>2</v>
      </c>
      <c r="I1267" s="212"/>
      <c r="J1267" s="213">
        <f>ROUND(I1267*H1267,2)</f>
        <v>0</v>
      </c>
      <c r="K1267" s="209" t="s">
        <v>155</v>
      </c>
      <c r="L1267" s="47"/>
      <c r="M1267" s="214" t="s">
        <v>19</v>
      </c>
      <c r="N1267" s="215" t="s">
        <v>46</v>
      </c>
      <c r="O1267" s="87"/>
      <c r="P1267" s="216">
        <f>O1267*H1267</f>
        <v>0</v>
      </c>
      <c r="Q1267" s="216">
        <v>0</v>
      </c>
      <c r="R1267" s="216">
        <f>Q1267*H1267</f>
        <v>0</v>
      </c>
      <c r="S1267" s="216">
        <v>0</v>
      </c>
      <c r="T1267" s="217">
        <f>S1267*H1267</f>
        <v>0</v>
      </c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R1267" s="218" t="s">
        <v>258</v>
      </c>
      <c r="AT1267" s="218" t="s">
        <v>151</v>
      </c>
      <c r="AU1267" s="218" t="s">
        <v>84</v>
      </c>
      <c r="AY1267" s="20" t="s">
        <v>149</v>
      </c>
      <c r="BE1267" s="219">
        <f>IF(N1267="základní",J1267,0)</f>
        <v>0</v>
      </c>
      <c r="BF1267" s="219">
        <f>IF(N1267="snížená",J1267,0)</f>
        <v>0</v>
      </c>
      <c r="BG1267" s="219">
        <f>IF(N1267="zákl. přenesená",J1267,0)</f>
        <v>0</v>
      </c>
      <c r="BH1267" s="219">
        <f>IF(N1267="sníž. přenesená",J1267,0)</f>
        <v>0</v>
      </c>
      <c r="BI1267" s="219">
        <f>IF(N1267="nulová",J1267,0)</f>
        <v>0</v>
      </c>
      <c r="BJ1267" s="20" t="s">
        <v>80</v>
      </c>
      <c r="BK1267" s="219">
        <f>ROUND(I1267*H1267,2)</f>
        <v>0</v>
      </c>
      <c r="BL1267" s="20" t="s">
        <v>258</v>
      </c>
      <c r="BM1267" s="218" t="s">
        <v>2043</v>
      </c>
    </row>
    <row r="1268" s="2" customFormat="1">
      <c r="A1268" s="41"/>
      <c r="B1268" s="42"/>
      <c r="C1268" s="43"/>
      <c r="D1268" s="220" t="s">
        <v>157</v>
      </c>
      <c r="E1268" s="43"/>
      <c r="F1268" s="221" t="s">
        <v>2044</v>
      </c>
      <c r="G1268" s="43"/>
      <c r="H1268" s="43"/>
      <c r="I1268" s="222"/>
      <c r="J1268" s="43"/>
      <c r="K1268" s="43"/>
      <c r="L1268" s="47"/>
      <c r="M1268" s="223"/>
      <c r="N1268" s="224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T1268" s="20" t="s">
        <v>157</v>
      </c>
      <c r="AU1268" s="20" t="s">
        <v>84</v>
      </c>
    </row>
    <row r="1269" s="2" customFormat="1">
      <c r="A1269" s="41"/>
      <c r="B1269" s="42"/>
      <c r="C1269" s="43"/>
      <c r="D1269" s="225" t="s">
        <v>159</v>
      </c>
      <c r="E1269" s="43"/>
      <c r="F1269" s="226" t="s">
        <v>2045</v>
      </c>
      <c r="G1269" s="43"/>
      <c r="H1269" s="43"/>
      <c r="I1269" s="222"/>
      <c r="J1269" s="43"/>
      <c r="K1269" s="43"/>
      <c r="L1269" s="47"/>
      <c r="M1269" s="223"/>
      <c r="N1269" s="224"/>
      <c r="O1269" s="87"/>
      <c r="P1269" s="87"/>
      <c r="Q1269" s="87"/>
      <c r="R1269" s="87"/>
      <c r="S1269" s="87"/>
      <c r="T1269" s="88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T1269" s="20" t="s">
        <v>159</v>
      </c>
      <c r="AU1269" s="20" t="s">
        <v>84</v>
      </c>
    </row>
    <row r="1270" s="2" customFormat="1" ht="16.5" customHeight="1">
      <c r="A1270" s="41"/>
      <c r="B1270" s="42"/>
      <c r="C1270" s="270" t="s">
        <v>2046</v>
      </c>
      <c r="D1270" s="270" t="s">
        <v>395</v>
      </c>
      <c r="E1270" s="271" t="s">
        <v>2047</v>
      </c>
      <c r="F1270" s="272" t="s">
        <v>2048</v>
      </c>
      <c r="G1270" s="273" t="s">
        <v>154</v>
      </c>
      <c r="H1270" s="274">
        <v>2</v>
      </c>
      <c r="I1270" s="275"/>
      <c r="J1270" s="276">
        <f>ROUND(I1270*H1270,2)</f>
        <v>0</v>
      </c>
      <c r="K1270" s="272" t="s">
        <v>155</v>
      </c>
      <c r="L1270" s="277"/>
      <c r="M1270" s="278" t="s">
        <v>19</v>
      </c>
      <c r="N1270" s="279" t="s">
        <v>46</v>
      </c>
      <c r="O1270" s="87"/>
      <c r="P1270" s="216">
        <f>O1270*H1270</f>
        <v>0</v>
      </c>
      <c r="Q1270" s="216">
        <v>0.0022000000000000001</v>
      </c>
      <c r="R1270" s="216">
        <f>Q1270*H1270</f>
        <v>0.0044000000000000003</v>
      </c>
      <c r="S1270" s="216">
        <v>0</v>
      </c>
      <c r="T1270" s="217">
        <f>S1270*H1270</f>
        <v>0</v>
      </c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R1270" s="218" t="s">
        <v>374</v>
      </c>
      <c r="AT1270" s="218" t="s">
        <v>395</v>
      </c>
      <c r="AU1270" s="218" t="s">
        <v>84</v>
      </c>
      <c r="AY1270" s="20" t="s">
        <v>149</v>
      </c>
      <c r="BE1270" s="219">
        <f>IF(N1270="základní",J1270,0)</f>
        <v>0</v>
      </c>
      <c r="BF1270" s="219">
        <f>IF(N1270="snížená",J1270,0)</f>
        <v>0</v>
      </c>
      <c r="BG1270" s="219">
        <f>IF(N1270="zákl. přenesená",J1270,0)</f>
        <v>0</v>
      </c>
      <c r="BH1270" s="219">
        <f>IF(N1270="sníž. přenesená",J1270,0)</f>
        <v>0</v>
      </c>
      <c r="BI1270" s="219">
        <f>IF(N1270="nulová",J1270,0)</f>
        <v>0</v>
      </c>
      <c r="BJ1270" s="20" t="s">
        <v>80</v>
      </c>
      <c r="BK1270" s="219">
        <f>ROUND(I1270*H1270,2)</f>
        <v>0</v>
      </c>
      <c r="BL1270" s="20" t="s">
        <v>258</v>
      </c>
      <c r="BM1270" s="218" t="s">
        <v>2049</v>
      </c>
    </row>
    <row r="1271" s="2" customFormat="1">
      <c r="A1271" s="41"/>
      <c r="B1271" s="42"/>
      <c r="C1271" s="43"/>
      <c r="D1271" s="220" t="s">
        <v>157</v>
      </c>
      <c r="E1271" s="43"/>
      <c r="F1271" s="221" t="s">
        <v>2048</v>
      </c>
      <c r="G1271" s="43"/>
      <c r="H1271" s="43"/>
      <c r="I1271" s="222"/>
      <c r="J1271" s="43"/>
      <c r="K1271" s="43"/>
      <c r="L1271" s="47"/>
      <c r="M1271" s="223"/>
      <c r="N1271" s="224"/>
      <c r="O1271" s="87"/>
      <c r="P1271" s="87"/>
      <c r="Q1271" s="87"/>
      <c r="R1271" s="87"/>
      <c r="S1271" s="87"/>
      <c r="T1271" s="88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T1271" s="20" t="s">
        <v>157</v>
      </c>
      <c r="AU1271" s="20" t="s">
        <v>84</v>
      </c>
    </row>
    <row r="1272" s="2" customFormat="1" ht="24.15" customHeight="1">
      <c r="A1272" s="41"/>
      <c r="B1272" s="42"/>
      <c r="C1272" s="207" t="s">
        <v>2050</v>
      </c>
      <c r="D1272" s="207" t="s">
        <v>151</v>
      </c>
      <c r="E1272" s="208" t="s">
        <v>2051</v>
      </c>
      <c r="F1272" s="209" t="s">
        <v>2052</v>
      </c>
      <c r="G1272" s="210" t="s">
        <v>595</v>
      </c>
      <c r="H1272" s="211">
        <v>16.5</v>
      </c>
      <c r="I1272" s="212"/>
      <c r="J1272" s="213">
        <f>ROUND(I1272*H1272,2)</f>
        <v>0</v>
      </c>
      <c r="K1272" s="209" t="s">
        <v>155</v>
      </c>
      <c r="L1272" s="47"/>
      <c r="M1272" s="214" t="s">
        <v>19</v>
      </c>
      <c r="N1272" s="215" t="s">
        <v>46</v>
      </c>
      <c r="O1272" s="87"/>
      <c r="P1272" s="216">
        <f>O1272*H1272</f>
        <v>0</v>
      </c>
      <c r="Q1272" s="216">
        <v>0</v>
      </c>
      <c r="R1272" s="216">
        <f>Q1272*H1272</f>
        <v>0</v>
      </c>
      <c r="S1272" s="216">
        <v>0</v>
      </c>
      <c r="T1272" s="217">
        <f>S1272*H1272</f>
        <v>0</v>
      </c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R1272" s="218" t="s">
        <v>258</v>
      </c>
      <c r="AT1272" s="218" t="s">
        <v>151</v>
      </c>
      <c r="AU1272" s="218" t="s">
        <v>84</v>
      </c>
      <c r="AY1272" s="20" t="s">
        <v>149</v>
      </c>
      <c r="BE1272" s="219">
        <f>IF(N1272="základní",J1272,0)</f>
        <v>0</v>
      </c>
      <c r="BF1272" s="219">
        <f>IF(N1272="snížená",J1272,0)</f>
        <v>0</v>
      </c>
      <c r="BG1272" s="219">
        <f>IF(N1272="zákl. přenesená",J1272,0)</f>
        <v>0</v>
      </c>
      <c r="BH1272" s="219">
        <f>IF(N1272="sníž. přenesená",J1272,0)</f>
        <v>0</v>
      </c>
      <c r="BI1272" s="219">
        <f>IF(N1272="nulová",J1272,0)</f>
        <v>0</v>
      </c>
      <c r="BJ1272" s="20" t="s">
        <v>80</v>
      </c>
      <c r="BK1272" s="219">
        <f>ROUND(I1272*H1272,2)</f>
        <v>0</v>
      </c>
      <c r="BL1272" s="20" t="s">
        <v>258</v>
      </c>
      <c r="BM1272" s="218" t="s">
        <v>2053</v>
      </c>
    </row>
    <row r="1273" s="2" customFormat="1">
      <c r="A1273" s="41"/>
      <c r="B1273" s="42"/>
      <c r="C1273" s="43"/>
      <c r="D1273" s="220" t="s">
        <v>157</v>
      </c>
      <c r="E1273" s="43"/>
      <c r="F1273" s="221" t="s">
        <v>2054</v>
      </c>
      <c r="G1273" s="43"/>
      <c r="H1273" s="43"/>
      <c r="I1273" s="222"/>
      <c r="J1273" s="43"/>
      <c r="K1273" s="43"/>
      <c r="L1273" s="47"/>
      <c r="M1273" s="223"/>
      <c r="N1273" s="224"/>
      <c r="O1273" s="87"/>
      <c r="P1273" s="87"/>
      <c r="Q1273" s="87"/>
      <c r="R1273" s="87"/>
      <c r="S1273" s="87"/>
      <c r="T1273" s="88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T1273" s="20" t="s">
        <v>157</v>
      </c>
      <c r="AU1273" s="20" t="s">
        <v>84</v>
      </c>
    </row>
    <row r="1274" s="2" customFormat="1">
      <c r="A1274" s="41"/>
      <c r="B1274" s="42"/>
      <c r="C1274" s="43"/>
      <c r="D1274" s="225" t="s">
        <v>159</v>
      </c>
      <c r="E1274" s="43"/>
      <c r="F1274" s="226" t="s">
        <v>2055</v>
      </c>
      <c r="G1274" s="43"/>
      <c r="H1274" s="43"/>
      <c r="I1274" s="222"/>
      <c r="J1274" s="43"/>
      <c r="K1274" s="43"/>
      <c r="L1274" s="47"/>
      <c r="M1274" s="223"/>
      <c r="N1274" s="22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159</v>
      </c>
      <c r="AU1274" s="20" t="s">
        <v>84</v>
      </c>
    </row>
    <row r="1275" s="14" customFormat="1">
      <c r="A1275" s="14"/>
      <c r="B1275" s="237"/>
      <c r="C1275" s="238"/>
      <c r="D1275" s="220" t="s">
        <v>183</v>
      </c>
      <c r="E1275" s="239" t="s">
        <v>19</v>
      </c>
      <c r="F1275" s="240" t="s">
        <v>2056</v>
      </c>
      <c r="G1275" s="238"/>
      <c r="H1275" s="241">
        <v>16.5</v>
      </c>
      <c r="I1275" s="242"/>
      <c r="J1275" s="238"/>
      <c r="K1275" s="238"/>
      <c r="L1275" s="243"/>
      <c r="M1275" s="244"/>
      <c r="N1275" s="245"/>
      <c r="O1275" s="245"/>
      <c r="P1275" s="245"/>
      <c r="Q1275" s="245"/>
      <c r="R1275" s="245"/>
      <c r="S1275" s="245"/>
      <c r="T1275" s="246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47" t="s">
        <v>183</v>
      </c>
      <c r="AU1275" s="247" t="s">
        <v>84</v>
      </c>
      <c r="AV1275" s="14" t="s">
        <v>84</v>
      </c>
      <c r="AW1275" s="14" t="s">
        <v>36</v>
      </c>
      <c r="AX1275" s="14" t="s">
        <v>80</v>
      </c>
      <c r="AY1275" s="247" t="s">
        <v>149</v>
      </c>
    </row>
    <row r="1276" s="2" customFormat="1" ht="24.15" customHeight="1">
      <c r="A1276" s="41"/>
      <c r="B1276" s="42"/>
      <c r="C1276" s="270" t="s">
        <v>2057</v>
      </c>
      <c r="D1276" s="270" t="s">
        <v>395</v>
      </c>
      <c r="E1276" s="271" t="s">
        <v>2058</v>
      </c>
      <c r="F1276" s="272" t="s">
        <v>2059</v>
      </c>
      <c r="G1276" s="273" t="s">
        <v>595</v>
      </c>
      <c r="H1276" s="274">
        <v>16.5</v>
      </c>
      <c r="I1276" s="275"/>
      <c r="J1276" s="276">
        <f>ROUND(I1276*H1276,2)</f>
        <v>0</v>
      </c>
      <c r="K1276" s="272" t="s">
        <v>155</v>
      </c>
      <c r="L1276" s="277"/>
      <c r="M1276" s="278" t="s">
        <v>19</v>
      </c>
      <c r="N1276" s="279" t="s">
        <v>46</v>
      </c>
      <c r="O1276" s="87"/>
      <c r="P1276" s="216">
        <f>O1276*H1276</f>
        <v>0</v>
      </c>
      <c r="Q1276" s="216">
        <v>0.0050000000000000001</v>
      </c>
      <c r="R1276" s="216">
        <f>Q1276*H1276</f>
        <v>0.082500000000000004</v>
      </c>
      <c r="S1276" s="216">
        <v>0</v>
      </c>
      <c r="T1276" s="217">
        <f>S1276*H1276</f>
        <v>0</v>
      </c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R1276" s="218" t="s">
        <v>374</v>
      </c>
      <c r="AT1276" s="218" t="s">
        <v>395</v>
      </c>
      <c r="AU1276" s="218" t="s">
        <v>84</v>
      </c>
      <c r="AY1276" s="20" t="s">
        <v>149</v>
      </c>
      <c r="BE1276" s="219">
        <f>IF(N1276="základní",J1276,0)</f>
        <v>0</v>
      </c>
      <c r="BF1276" s="219">
        <f>IF(N1276="snížená",J1276,0)</f>
        <v>0</v>
      </c>
      <c r="BG1276" s="219">
        <f>IF(N1276="zákl. přenesená",J1276,0)</f>
        <v>0</v>
      </c>
      <c r="BH1276" s="219">
        <f>IF(N1276="sníž. přenesená",J1276,0)</f>
        <v>0</v>
      </c>
      <c r="BI1276" s="219">
        <f>IF(N1276="nulová",J1276,0)</f>
        <v>0</v>
      </c>
      <c r="BJ1276" s="20" t="s">
        <v>80</v>
      </c>
      <c r="BK1276" s="219">
        <f>ROUND(I1276*H1276,2)</f>
        <v>0</v>
      </c>
      <c r="BL1276" s="20" t="s">
        <v>258</v>
      </c>
      <c r="BM1276" s="218" t="s">
        <v>2060</v>
      </c>
    </row>
    <row r="1277" s="2" customFormat="1">
      <c r="A1277" s="41"/>
      <c r="B1277" s="42"/>
      <c r="C1277" s="43"/>
      <c r="D1277" s="220" t="s">
        <v>157</v>
      </c>
      <c r="E1277" s="43"/>
      <c r="F1277" s="221" t="s">
        <v>2059</v>
      </c>
      <c r="G1277" s="43"/>
      <c r="H1277" s="43"/>
      <c r="I1277" s="222"/>
      <c r="J1277" s="43"/>
      <c r="K1277" s="43"/>
      <c r="L1277" s="47"/>
      <c r="M1277" s="223"/>
      <c r="N1277" s="224"/>
      <c r="O1277" s="87"/>
      <c r="P1277" s="87"/>
      <c r="Q1277" s="87"/>
      <c r="R1277" s="87"/>
      <c r="S1277" s="87"/>
      <c r="T1277" s="88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T1277" s="20" t="s">
        <v>157</v>
      </c>
      <c r="AU1277" s="20" t="s">
        <v>84</v>
      </c>
    </row>
    <row r="1278" s="2" customFormat="1" ht="24.15" customHeight="1">
      <c r="A1278" s="41"/>
      <c r="B1278" s="42"/>
      <c r="C1278" s="270" t="s">
        <v>2061</v>
      </c>
      <c r="D1278" s="270" t="s">
        <v>395</v>
      </c>
      <c r="E1278" s="271" t="s">
        <v>2062</v>
      </c>
      <c r="F1278" s="272" t="s">
        <v>2063</v>
      </c>
      <c r="G1278" s="273" t="s">
        <v>154</v>
      </c>
      <c r="H1278" s="274">
        <v>28</v>
      </c>
      <c r="I1278" s="275"/>
      <c r="J1278" s="276">
        <f>ROUND(I1278*H1278,2)</f>
        <v>0</v>
      </c>
      <c r="K1278" s="272" t="s">
        <v>155</v>
      </c>
      <c r="L1278" s="277"/>
      <c r="M1278" s="278" t="s">
        <v>19</v>
      </c>
      <c r="N1278" s="279" t="s">
        <v>46</v>
      </c>
      <c r="O1278" s="87"/>
      <c r="P1278" s="216">
        <f>O1278*H1278</f>
        <v>0</v>
      </c>
      <c r="Q1278" s="216">
        <v>6.0000000000000002E-05</v>
      </c>
      <c r="R1278" s="216">
        <f>Q1278*H1278</f>
        <v>0.0016800000000000001</v>
      </c>
      <c r="S1278" s="216">
        <v>0</v>
      </c>
      <c r="T1278" s="217">
        <f>S1278*H1278</f>
        <v>0</v>
      </c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R1278" s="218" t="s">
        <v>374</v>
      </c>
      <c r="AT1278" s="218" t="s">
        <v>395</v>
      </c>
      <c r="AU1278" s="218" t="s">
        <v>84</v>
      </c>
      <c r="AY1278" s="20" t="s">
        <v>149</v>
      </c>
      <c r="BE1278" s="219">
        <f>IF(N1278="základní",J1278,0)</f>
        <v>0</v>
      </c>
      <c r="BF1278" s="219">
        <f>IF(N1278="snížená",J1278,0)</f>
        <v>0</v>
      </c>
      <c r="BG1278" s="219">
        <f>IF(N1278="zákl. přenesená",J1278,0)</f>
        <v>0</v>
      </c>
      <c r="BH1278" s="219">
        <f>IF(N1278="sníž. přenesená",J1278,0)</f>
        <v>0</v>
      </c>
      <c r="BI1278" s="219">
        <f>IF(N1278="nulová",J1278,0)</f>
        <v>0</v>
      </c>
      <c r="BJ1278" s="20" t="s">
        <v>80</v>
      </c>
      <c r="BK1278" s="219">
        <f>ROUND(I1278*H1278,2)</f>
        <v>0</v>
      </c>
      <c r="BL1278" s="20" t="s">
        <v>258</v>
      </c>
      <c r="BM1278" s="218" t="s">
        <v>2064</v>
      </c>
    </row>
    <row r="1279" s="2" customFormat="1">
      <c r="A1279" s="41"/>
      <c r="B1279" s="42"/>
      <c r="C1279" s="43"/>
      <c r="D1279" s="220" t="s">
        <v>157</v>
      </c>
      <c r="E1279" s="43"/>
      <c r="F1279" s="221" t="s">
        <v>2063</v>
      </c>
      <c r="G1279" s="43"/>
      <c r="H1279" s="43"/>
      <c r="I1279" s="222"/>
      <c r="J1279" s="43"/>
      <c r="K1279" s="43"/>
      <c r="L1279" s="47"/>
      <c r="M1279" s="223"/>
      <c r="N1279" s="224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157</v>
      </c>
      <c r="AU1279" s="20" t="s">
        <v>84</v>
      </c>
    </row>
    <row r="1280" s="2" customFormat="1" ht="24.15" customHeight="1">
      <c r="A1280" s="41"/>
      <c r="B1280" s="42"/>
      <c r="C1280" s="207" t="s">
        <v>2065</v>
      </c>
      <c r="D1280" s="207" t="s">
        <v>151</v>
      </c>
      <c r="E1280" s="208" t="s">
        <v>2066</v>
      </c>
      <c r="F1280" s="209" t="s">
        <v>2067</v>
      </c>
      <c r="G1280" s="210" t="s">
        <v>347</v>
      </c>
      <c r="H1280" s="211">
        <v>0.19500000000000001</v>
      </c>
      <c r="I1280" s="212"/>
      <c r="J1280" s="213">
        <f>ROUND(I1280*H1280,2)</f>
        <v>0</v>
      </c>
      <c r="K1280" s="209" t="s">
        <v>155</v>
      </c>
      <c r="L1280" s="47"/>
      <c r="M1280" s="214" t="s">
        <v>19</v>
      </c>
      <c r="N1280" s="215" t="s">
        <v>46</v>
      </c>
      <c r="O1280" s="87"/>
      <c r="P1280" s="216">
        <f>O1280*H1280</f>
        <v>0</v>
      </c>
      <c r="Q1280" s="216">
        <v>0</v>
      </c>
      <c r="R1280" s="216">
        <f>Q1280*H1280</f>
        <v>0</v>
      </c>
      <c r="S1280" s="216">
        <v>0</v>
      </c>
      <c r="T1280" s="217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18" t="s">
        <v>258</v>
      </c>
      <c r="AT1280" s="218" t="s">
        <v>151</v>
      </c>
      <c r="AU1280" s="218" t="s">
        <v>84</v>
      </c>
      <c r="AY1280" s="20" t="s">
        <v>149</v>
      </c>
      <c r="BE1280" s="219">
        <f>IF(N1280="základní",J1280,0)</f>
        <v>0</v>
      </c>
      <c r="BF1280" s="219">
        <f>IF(N1280="snížená",J1280,0)</f>
        <v>0</v>
      </c>
      <c r="BG1280" s="219">
        <f>IF(N1280="zákl. přenesená",J1280,0)</f>
        <v>0</v>
      </c>
      <c r="BH1280" s="219">
        <f>IF(N1280="sníž. přenesená",J1280,0)</f>
        <v>0</v>
      </c>
      <c r="BI1280" s="219">
        <f>IF(N1280="nulová",J1280,0)</f>
        <v>0</v>
      </c>
      <c r="BJ1280" s="20" t="s">
        <v>80</v>
      </c>
      <c r="BK1280" s="219">
        <f>ROUND(I1280*H1280,2)</f>
        <v>0</v>
      </c>
      <c r="BL1280" s="20" t="s">
        <v>258</v>
      </c>
      <c r="BM1280" s="218" t="s">
        <v>2068</v>
      </c>
    </row>
    <row r="1281" s="2" customFormat="1">
      <c r="A1281" s="41"/>
      <c r="B1281" s="42"/>
      <c r="C1281" s="43"/>
      <c r="D1281" s="220" t="s">
        <v>157</v>
      </c>
      <c r="E1281" s="43"/>
      <c r="F1281" s="221" t="s">
        <v>2069</v>
      </c>
      <c r="G1281" s="43"/>
      <c r="H1281" s="43"/>
      <c r="I1281" s="222"/>
      <c r="J1281" s="43"/>
      <c r="K1281" s="43"/>
      <c r="L1281" s="47"/>
      <c r="M1281" s="223"/>
      <c r="N1281" s="224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T1281" s="20" t="s">
        <v>157</v>
      </c>
      <c r="AU1281" s="20" t="s">
        <v>84</v>
      </c>
    </row>
    <row r="1282" s="2" customFormat="1">
      <c r="A1282" s="41"/>
      <c r="B1282" s="42"/>
      <c r="C1282" s="43"/>
      <c r="D1282" s="225" t="s">
        <v>159</v>
      </c>
      <c r="E1282" s="43"/>
      <c r="F1282" s="226" t="s">
        <v>2070</v>
      </c>
      <c r="G1282" s="43"/>
      <c r="H1282" s="43"/>
      <c r="I1282" s="222"/>
      <c r="J1282" s="43"/>
      <c r="K1282" s="43"/>
      <c r="L1282" s="47"/>
      <c r="M1282" s="223"/>
      <c r="N1282" s="224"/>
      <c r="O1282" s="87"/>
      <c r="P1282" s="87"/>
      <c r="Q1282" s="87"/>
      <c r="R1282" s="87"/>
      <c r="S1282" s="87"/>
      <c r="T1282" s="88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T1282" s="20" t="s">
        <v>159</v>
      </c>
      <c r="AU1282" s="20" t="s">
        <v>84</v>
      </c>
    </row>
    <row r="1283" s="12" customFormat="1" ht="22.8" customHeight="1">
      <c r="A1283" s="12"/>
      <c r="B1283" s="191"/>
      <c r="C1283" s="192"/>
      <c r="D1283" s="193" t="s">
        <v>74</v>
      </c>
      <c r="E1283" s="205" t="s">
        <v>2071</v>
      </c>
      <c r="F1283" s="205" t="s">
        <v>2072</v>
      </c>
      <c r="G1283" s="192"/>
      <c r="H1283" s="192"/>
      <c r="I1283" s="195"/>
      <c r="J1283" s="206">
        <f>BK1283</f>
        <v>0</v>
      </c>
      <c r="K1283" s="192"/>
      <c r="L1283" s="197"/>
      <c r="M1283" s="198"/>
      <c r="N1283" s="199"/>
      <c r="O1283" s="199"/>
      <c r="P1283" s="200">
        <f>SUM(P1284:P1419)</f>
        <v>0</v>
      </c>
      <c r="Q1283" s="199"/>
      <c r="R1283" s="200">
        <f>SUM(R1284:R1419)</f>
        <v>5.9616732399999997</v>
      </c>
      <c r="S1283" s="199"/>
      <c r="T1283" s="201">
        <f>SUM(T1284:T1419)</f>
        <v>0</v>
      </c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R1283" s="202" t="s">
        <v>84</v>
      </c>
      <c r="AT1283" s="203" t="s">
        <v>74</v>
      </c>
      <c r="AU1283" s="203" t="s">
        <v>80</v>
      </c>
      <c r="AY1283" s="202" t="s">
        <v>149</v>
      </c>
      <c r="BK1283" s="204">
        <f>SUM(BK1284:BK1419)</f>
        <v>0</v>
      </c>
    </row>
    <row r="1284" s="2" customFormat="1" ht="24.15" customHeight="1">
      <c r="A1284" s="41"/>
      <c r="B1284" s="42"/>
      <c r="C1284" s="207" t="s">
        <v>2073</v>
      </c>
      <c r="D1284" s="207" t="s">
        <v>151</v>
      </c>
      <c r="E1284" s="208" t="s">
        <v>2074</v>
      </c>
      <c r="F1284" s="209" t="s">
        <v>2075</v>
      </c>
      <c r="G1284" s="210" t="s">
        <v>595</v>
      </c>
      <c r="H1284" s="211">
        <v>16.699999999999999</v>
      </c>
      <c r="I1284" s="212"/>
      <c r="J1284" s="213">
        <f>ROUND(I1284*H1284,2)</f>
        <v>0</v>
      </c>
      <c r="K1284" s="209" t="s">
        <v>155</v>
      </c>
      <c r="L1284" s="47"/>
      <c r="M1284" s="214" t="s">
        <v>19</v>
      </c>
      <c r="N1284" s="215" t="s">
        <v>46</v>
      </c>
      <c r="O1284" s="87"/>
      <c r="P1284" s="216">
        <f>O1284*H1284</f>
        <v>0</v>
      </c>
      <c r="Q1284" s="216">
        <v>6.0000000000000002E-05</v>
      </c>
      <c r="R1284" s="216">
        <f>Q1284*H1284</f>
        <v>0.0010020000000000001</v>
      </c>
      <c r="S1284" s="216">
        <v>0</v>
      </c>
      <c r="T1284" s="217">
        <f>S1284*H1284</f>
        <v>0</v>
      </c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R1284" s="218" t="s">
        <v>258</v>
      </c>
      <c r="AT1284" s="218" t="s">
        <v>151</v>
      </c>
      <c r="AU1284" s="218" t="s">
        <v>84</v>
      </c>
      <c r="AY1284" s="20" t="s">
        <v>149</v>
      </c>
      <c r="BE1284" s="219">
        <f>IF(N1284="základní",J1284,0)</f>
        <v>0</v>
      </c>
      <c r="BF1284" s="219">
        <f>IF(N1284="snížená",J1284,0)</f>
        <v>0</v>
      </c>
      <c r="BG1284" s="219">
        <f>IF(N1284="zákl. přenesená",J1284,0)</f>
        <v>0</v>
      </c>
      <c r="BH1284" s="219">
        <f>IF(N1284="sníž. přenesená",J1284,0)</f>
        <v>0</v>
      </c>
      <c r="BI1284" s="219">
        <f>IF(N1284="nulová",J1284,0)</f>
        <v>0</v>
      </c>
      <c r="BJ1284" s="20" t="s">
        <v>80</v>
      </c>
      <c r="BK1284" s="219">
        <f>ROUND(I1284*H1284,2)</f>
        <v>0</v>
      </c>
      <c r="BL1284" s="20" t="s">
        <v>258</v>
      </c>
      <c r="BM1284" s="218" t="s">
        <v>2076</v>
      </c>
    </row>
    <row r="1285" s="2" customFormat="1">
      <c r="A1285" s="41"/>
      <c r="B1285" s="42"/>
      <c r="C1285" s="43"/>
      <c r="D1285" s="220" t="s">
        <v>157</v>
      </c>
      <c r="E1285" s="43"/>
      <c r="F1285" s="221" t="s">
        <v>2077</v>
      </c>
      <c r="G1285" s="43"/>
      <c r="H1285" s="43"/>
      <c r="I1285" s="222"/>
      <c r="J1285" s="43"/>
      <c r="K1285" s="43"/>
      <c r="L1285" s="47"/>
      <c r="M1285" s="223"/>
      <c r="N1285" s="224"/>
      <c r="O1285" s="87"/>
      <c r="P1285" s="87"/>
      <c r="Q1285" s="87"/>
      <c r="R1285" s="87"/>
      <c r="S1285" s="87"/>
      <c r="T1285" s="88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T1285" s="20" t="s">
        <v>157</v>
      </c>
      <c r="AU1285" s="20" t="s">
        <v>84</v>
      </c>
    </row>
    <row r="1286" s="2" customFormat="1">
      <c r="A1286" s="41"/>
      <c r="B1286" s="42"/>
      <c r="C1286" s="43"/>
      <c r="D1286" s="225" t="s">
        <v>159</v>
      </c>
      <c r="E1286" s="43"/>
      <c r="F1286" s="226" t="s">
        <v>2078</v>
      </c>
      <c r="G1286" s="43"/>
      <c r="H1286" s="43"/>
      <c r="I1286" s="222"/>
      <c r="J1286" s="43"/>
      <c r="K1286" s="43"/>
      <c r="L1286" s="47"/>
      <c r="M1286" s="223"/>
      <c r="N1286" s="224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20" t="s">
        <v>159</v>
      </c>
      <c r="AU1286" s="20" t="s">
        <v>84</v>
      </c>
    </row>
    <row r="1287" s="13" customFormat="1">
      <c r="A1287" s="13"/>
      <c r="B1287" s="227"/>
      <c r="C1287" s="228"/>
      <c r="D1287" s="220" t="s">
        <v>183</v>
      </c>
      <c r="E1287" s="229" t="s">
        <v>19</v>
      </c>
      <c r="F1287" s="230" t="s">
        <v>2079</v>
      </c>
      <c r="G1287" s="228"/>
      <c r="H1287" s="229" t="s">
        <v>19</v>
      </c>
      <c r="I1287" s="231"/>
      <c r="J1287" s="228"/>
      <c r="K1287" s="228"/>
      <c r="L1287" s="232"/>
      <c r="M1287" s="233"/>
      <c r="N1287" s="234"/>
      <c r="O1287" s="234"/>
      <c r="P1287" s="234"/>
      <c r="Q1287" s="234"/>
      <c r="R1287" s="234"/>
      <c r="S1287" s="234"/>
      <c r="T1287" s="235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6" t="s">
        <v>183</v>
      </c>
      <c r="AU1287" s="236" t="s">
        <v>84</v>
      </c>
      <c r="AV1287" s="13" t="s">
        <v>80</v>
      </c>
      <c r="AW1287" s="13" t="s">
        <v>36</v>
      </c>
      <c r="AX1287" s="13" t="s">
        <v>75</v>
      </c>
      <c r="AY1287" s="236" t="s">
        <v>149</v>
      </c>
    </row>
    <row r="1288" s="14" customFormat="1">
      <c r="A1288" s="14"/>
      <c r="B1288" s="237"/>
      <c r="C1288" s="238"/>
      <c r="D1288" s="220" t="s">
        <v>183</v>
      </c>
      <c r="E1288" s="239" t="s">
        <v>19</v>
      </c>
      <c r="F1288" s="240" t="s">
        <v>2080</v>
      </c>
      <c r="G1288" s="238"/>
      <c r="H1288" s="241">
        <v>8.6999999999999993</v>
      </c>
      <c r="I1288" s="242"/>
      <c r="J1288" s="238"/>
      <c r="K1288" s="238"/>
      <c r="L1288" s="243"/>
      <c r="M1288" s="244"/>
      <c r="N1288" s="245"/>
      <c r="O1288" s="245"/>
      <c r="P1288" s="245"/>
      <c r="Q1288" s="245"/>
      <c r="R1288" s="245"/>
      <c r="S1288" s="245"/>
      <c r="T1288" s="246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7" t="s">
        <v>183</v>
      </c>
      <c r="AU1288" s="247" t="s">
        <v>84</v>
      </c>
      <c r="AV1288" s="14" t="s">
        <v>84</v>
      </c>
      <c r="AW1288" s="14" t="s">
        <v>36</v>
      </c>
      <c r="AX1288" s="14" t="s">
        <v>75</v>
      </c>
      <c r="AY1288" s="247" t="s">
        <v>149</v>
      </c>
    </row>
    <row r="1289" s="13" customFormat="1">
      <c r="A1289" s="13"/>
      <c r="B1289" s="227"/>
      <c r="C1289" s="228"/>
      <c r="D1289" s="220" t="s">
        <v>183</v>
      </c>
      <c r="E1289" s="229" t="s">
        <v>19</v>
      </c>
      <c r="F1289" s="230" t="s">
        <v>2081</v>
      </c>
      <c r="G1289" s="228"/>
      <c r="H1289" s="229" t="s">
        <v>19</v>
      </c>
      <c r="I1289" s="231"/>
      <c r="J1289" s="228"/>
      <c r="K1289" s="228"/>
      <c r="L1289" s="232"/>
      <c r="M1289" s="233"/>
      <c r="N1289" s="234"/>
      <c r="O1289" s="234"/>
      <c r="P1289" s="234"/>
      <c r="Q1289" s="234"/>
      <c r="R1289" s="234"/>
      <c r="S1289" s="234"/>
      <c r="T1289" s="235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6" t="s">
        <v>183</v>
      </c>
      <c r="AU1289" s="236" t="s">
        <v>84</v>
      </c>
      <c r="AV1289" s="13" t="s">
        <v>80</v>
      </c>
      <c r="AW1289" s="13" t="s">
        <v>36</v>
      </c>
      <c r="AX1289" s="13" t="s">
        <v>75</v>
      </c>
      <c r="AY1289" s="236" t="s">
        <v>149</v>
      </c>
    </row>
    <row r="1290" s="14" customFormat="1">
      <c r="A1290" s="14"/>
      <c r="B1290" s="237"/>
      <c r="C1290" s="238"/>
      <c r="D1290" s="220" t="s">
        <v>183</v>
      </c>
      <c r="E1290" s="239" t="s">
        <v>19</v>
      </c>
      <c r="F1290" s="240" t="s">
        <v>2082</v>
      </c>
      <c r="G1290" s="238"/>
      <c r="H1290" s="241">
        <v>8</v>
      </c>
      <c r="I1290" s="242"/>
      <c r="J1290" s="238"/>
      <c r="K1290" s="238"/>
      <c r="L1290" s="243"/>
      <c r="M1290" s="244"/>
      <c r="N1290" s="245"/>
      <c r="O1290" s="245"/>
      <c r="P1290" s="245"/>
      <c r="Q1290" s="245"/>
      <c r="R1290" s="245"/>
      <c r="S1290" s="245"/>
      <c r="T1290" s="246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47" t="s">
        <v>183</v>
      </c>
      <c r="AU1290" s="247" t="s">
        <v>84</v>
      </c>
      <c r="AV1290" s="14" t="s">
        <v>84</v>
      </c>
      <c r="AW1290" s="14" t="s">
        <v>36</v>
      </c>
      <c r="AX1290" s="14" t="s">
        <v>75</v>
      </c>
      <c r="AY1290" s="247" t="s">
        <v>149</v>
      </c>
    </row>
    <row r="1291" s="15" customFormat="1">
      <c r="A1291" s="15"/>
      <c r="B1291" s="248"/>
      <c r="C1291" s="249"/>
      <c r="D1291" s="220" t="s">
        <v>183</v>
      </c>
      <c r="E1291" s="250" t="s">
        <v>19</v>
      </c>
      <c r="F1291" s="251" t="s">
        <v>221</v>
      </c>
      <c r="G1291" s="249"/>
      <c r="H1291" s="252">
        <v>16.699999999999999</v>
      </c>
      <c r="I1291" s="253"/>
      <c r="J1291" s="249"/>
      <c r="K1291" s="249"/>
      <c r="L1291" s="254"/>
      <c r="M1291" s="255"/>
      <c r="N1291" s="256"/>
      <c r="O1291" s="256"/>
      <c r="P1291" s="256"/>
      <c r="Q1291" s="256"/>
      <c r="R1291" s="256"/>
      <c r="S1291" s="256"/>
      <c r="T1291" s="257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8" t="s">
        <v>183</v>
      </c>
      <c r="AU1291" s="258" t="s">
        <v>84</v>
      </c>
      <c r="AV1291" s="15" t="s">
        <v>90</v>
      </c>
      <c r="AW1291" s="15" t="s">
        <v>36</v>
      </c>
      <c r="AX1291" s="15" t="s">
        <v>80</v>
      </c>
      <c r="AY1291" s="258" t="s">
        <v>149</v>
      </c>
    </row>
    <row r="1292" s="2" customFormat="1" ht="24.15" customHeight="1">
      <c r="A1292" s="41"/>
      <c r="B1292" s="42"/>
      <c r="C1292" s="270" t="s">
        <v>2083</v>
      </c>
      <c r="D1292" s="270" t="s">
        <v>395</v>
      </c>
      <c r="E1292" s="271" t="s">
        <v>2084</v>
      </c>
      <c r="F1292" s="272" t="s">
        <v>2085</v>
      </c>
      <c r="G1292" s="273" t="s">
        <v>595</v>
      </c>
      <c r="H1292" s="274">
        <v>16.699999999999999</v>
      </c>
      <c r="I1292" s="275"/>
      <c r="J1292" s="276">
        <f>ROUND(I1292*H1292,2)</f>
        <v>0</v>
      </c>
      <c r="K1292" s="272" t="s">
        <v>19</v>
      </c>
      <c r="L1292" s="277"/>
      <c r="M1292" s="278" t="s">
        <v>19</v>
      </c>
      <c r="N1292" s="279" t="s">
        <v>46</v>
      </c>
      <c r="O1292" s="87"/>
      <c r="P1292" s="216">
        <f>O1292*H1292</f>
        <v>0</v>
      </c>
      <c r="Q1292" s="216">
        <v>0</v>
      </c>
      <c r="R1292" s="216">
        <f>Q1292*H1292</f>
        <v>0</v>
      </c>
      <c r="S1292" s="216">
        <v>0</v>
      </c>
      <c r="T1292" s="217">
        <f>S1292*H1292</f>
        <v>0</v>
      </c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R1292" s="218" t="s">
        <v>374</v>
      </c>
      <c r="AT1292" s="218" t="s">
        <v>395</v>
      </c>
      <c r="AU1292" s="218" t="s">
        <v>84</v>
      </c>
      <c r="AY1292" s="20" t="s">
        <v>149</v>
      </c>
      <c r="BE1292" s="219">
        <f>IF(N1292="základní",J1292,0)</f>
        <v>0</v>
      </c>
      <c r="BF1292" s="219">
        <f>IF(N1292="snížená",J1292,0)</f>
        <v>0</v>
      </c>
      <c r="BG1292" s="219">
        <f>IF(N1292="zákl. přenesená",J1292,0)</f>
        <v>0</v>
      </c>
      <c r="BH1292" s="219">
        <f>IF(N1292="sníž. přenesená",J1292,0)</f>
        <v>0</v>
      </c>
      <c r="BI1292" s="219">
        <f>IF(N1292="nulová",J1292,0)</f>
        <v>0</v>
      </c>
      <c r="BJ1292" s="20" t="s">
        <v>80</v>
      </c>
      <c r="BK1292" s="219">
        <f>ROUND(I1292*H1292,2)</f>
        <v>0</v>
      </c>
      <c r="BL1292" s="20" t="s">
        <v>258</v>
      </c>
      <c r="BM1292" s="218" t="s">
        <v>2086</v>
      </c>
    </row>
    <row r="1293" s="2" customFormat="1">
      <c r="A1293" s="41"/>
      <c r="B1293" s="42"/>
      <c r="C1293" s="43"/>
      <c r="D1293" s="220" t="s">
        <v>157</v>
      </c>
      <c r="E1293" s="43"/>
      <c r="F1293" s="221" t="s">
        <v>2085</v>
      </c>
      <c r="G1293" s="43"/>
      <c r="H1293" s="43"/>
      <c r="I1293" s="222"/>
      <c r="J1293" s="43"/>
      <c r="K1293" s="43"/>
      <c r="L1293" s="47"/>
      <c r="M1293" s="223"/>
      <c r="N1293" s="224"/>
      <c r="O1293" s="87"/>
      <c r="P1293" s="87"/>
      <c r="Q1293" s="87"/>
      <c r="R1293" s="87"/>
      <c r="S1293" s="87"/>
      <c r="T1293" s="88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T1293" s="20" t="s">
        <v>157</v>
      </c>
      <c r="AU1293" s="20" t="s">
        <v>84</v>
      </c>
    </row>
    <row r="1294" s="2" customFormat="1" ht="24.15" customHeight="1">
      <c r="A1294" s="41"/>
      <c r="B1294" s="42"/>
      <c r="C1294" s="207" t="s">
        <v>2087</v>
      </c>
      <c r="D1294" s="207" t="s">
        <v>151</v>
      </c>
      <c r="E1294" s="208" t="s">
        <v>2088</v>
      </c>
      <c r="F1294" s="209" t="s">
        <v>2089</v>
      </c>
      <c r="G1294" s="210" t="s">
        <v>595</v>
      </c>
      <c r="H1294" s="211">
        <v>8</v>
      </c>
      <c r="I1294" s="212"/>
      <c r="J1294" s="213">
        <f>ROUND(I1294*H1294,2)</f>
        <v>0</v>
      </c>
      <c r="K1294" s="209" t="s">
        <v>155</v>
      </c>
      <c r="L1294" s="47"/>
      <c r="M1294" s="214" t="s">
        <v>19</v>
      </c>
      <c r="N1294" s="215" t="s">
        <v>46</v>
      </c>
      <c r="O1294" s="87"/>
      <c r="P1294" s="216">
        <f>O1294*H1294</f>
        <v>0</v>
      </c>
      <c r="Q1294" s="216">
        <v>0</v>
      </c>
      <c r="R1294" s="216">
        <f>Q1294*H1294</f>
        <v>0</v>
      </c>
      <c r="S1294" s="216">
        <v>0</v>
      </c>
      <c r="T1294" s="217">
        <f>S1294*H1294</f>
        <v>0</v>
      </c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R1294" s="218" t="s">
        <v>258</v>
      </c>
      <c r="AT1294" s="218" t="s">
        <v>151</v>
      </c>
      <c r="AU1294" s="218" t="s">
        <v>84</v>
      </c>
      <c r="AY1294" s="20" t="s">
        <v>149</v>
      </c>
      <c r="BE1294" s="219">
        <f>IF(N1294="základní",J1294,0)</f>
        <v>0</v>
      </c>
      <c r="BF1294" s="219">
        <f>IF(N1294="snížená",J1294,0)</f>
        <v>0</v>
      </c>
      <c r="BG1294" s="219">
        <f>IF(N1294="zákl. přenesená",J1294,0)</f>
        <v>0</v>
      </c>
      <c r="BH1294" s="219">
        <f>IF(N1294="sníž. přenesená",J1294,0)</f>
        <v>0</v>
      </c>
      <c r="BI1294" s="219">
        <f>IF(N1294="nulová",J1294,0)</f>
        <v>0</v>
      </c>
      <c r="BJ1294" s="20" t="s">
        <v>80</v>
      </c>
      <c r="BK1294" s="219">
        <f>ROUND(I1294*H1294,2)</f>
        <v>0</v>
      </c>
      <c r="BL1294" s="20" t="s">
        <v>258</v>
      </c>
      <c r="BM1294" s="218" t="s">
        <v>2090</v>
      </c>
    </row>
    <row r="1295" s="2" customFormat="1">
      <c r="A1295" s="41"/>
      <c r="B1295" s="42"/>
      <c r="C1295" s="43"/>
      <c r="D1295" s="220" t="s">
        <v>157</v>
      </c>
      <c r="E1295" s="43"/>
      <c r="F1295" s="221" t="s">
        <v>2091</v>
      </c>
      <c r="G1295" s="43"/>
      <c r="H1295" s="43"/>
      <c r="I1295" s="222"/>
      <c r="J1295" s="43"/>
      <c r="K1295" s="43"/>
      <c r="L1295" s="47"/>
      <c r="M1295" s="223"/>
      <c r="N1295" s="224"/>
      <c r="O1295" s="87"/>
      <c r="P1295" s="87"/>
      <c r="Q1295" s="87"/>
      <c r="R1295" s="87"/>
      <c r="S1295" s="87"/>
      <c r="T1295" s="88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T1295" s="20" t="s">
        <v>157</v>
      </c>
      <c r="AU1295" s="20" t="s">
        <v>84</v>
      </c>
    </row>
    <row r="1296" s="2" customFormat="1">
      <c r="A1296" s="41"/>
      <c r="B1296" s="42"/>
      <c r="C1296" s="43"/>
      <c r="D1296" s="225" t="s">
        <v>159</v>
      </c>
      <c r="E1296" s="43"/>
      <c r="F1296" s="226" t="s">
        <v>2092</v>
      </c>
      <c r="G1296" s="43"/>
      <c r="H1296" s="43"/>
      <c r="I1296" s="222"/>
      <c r="J1296" s="43"/>
      <c r="K1296" s="43"/>
      <c r="L1296" s="47"/>
      <c r="M1296" s="223"/>
      <c r="N1296" s="224"/>
      <c r="O1296" s="87"/>
      <c r="P1296" s="87"/>
      <c r="Q1296" s="87"/>
      <c r="R1296" s="87"/>
      <c r="S1296" s="87"/>
      <c r="T1296" s="88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20" t="s">
        <v>159</v>
      </c>
      <c r="AU1296" s="20" t="s">
        <v>84</v>
      </c>
    </row>
    <row r="1297" s="13" customFormat="1">
      <c r="A1297" s="13"/>
      <c r="B1297" s="227"/>
      <c r="C1297" s="228"/>
      <c r="D1297" s="220" t="s">
        <v>183</v>
      </c>
      <c r="E1297" s="229" t="s">
        <v>19</v>
      </c>
      <c r="F1297" s="230" t="s">
        <v>2081</v>
      </c>
      <c r="G1297" s="228"/>
      <c r="H1297" s="229" t="s">
        <v>19</v>
      </c>
      <c r="I1297" s="231"/>
      <c r="J1297" s="228"/>
      <c r="K1297" s="228"/>
      <c r="L1297" s="232"/>
      <c r="M1297" s="233"/>
      <c r="N1297" s="234"/>
      <c r="O1297" s="234"/>
      <c r="P1297" s="234"/>
      <c r="Q1297" s="234"/>
      <c r="R1297" s="234"/>
      <c r="S1297" s="234"/>
      <c r="T1297" s="235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6" t="s">
        <v>183</v>
      </c>
      <c r="AU1297" s="236" t="s">
        <v>84</v>
      </c>
      <c r="AV1297" s="13" t="s">
        <v>80</v>
      </c>
      <c r="AW1297" s="13" t="s">
        <v>36</v>
      </c>
      <c r="AX1297" s="13" t="s">
        <v>75</v>
      </c>
      <c r="AY1297" s="236" t="s">
        <v>149</v>
      </c>
    </row>
    <row r="1298" s="14" customFormat="1">
      <c r="A1298" s="14"/>
      <c r="B1298" s="237"/>
      <c r="C1298" s="238"/>
      <c r="D1298" s="220" t="s">
        <v>183</v>
      </c>
      <c r="E1298" s="239" t="s">
        <v>19</v>
      </c>
      <c r="F1298" s="240" t="s">
        <v>2082</v>
      </c>
      <c r="G1298" s="238"/>
      <c r="H1298" s="241">
        <v>8</v>
      </c>
      <c r="I1298" s="242"/>
      <c r="J1298" s="238"/>
      <c r="K1298" s="238"/>
      <c r="L1298" s="243"/>
      <c r="M1298" s="244"/>
      <c r="N1298" s="245"/>
      <c r="O1298" s="245"/>
      <c r="P1298" s="245"/>
      <c r="Q1298" s="245"/>
      <c r="R1298" s="245"/>
      <c r="S1298" s="245"/>
      <c r="T1298" s="246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7" t="s">
        <v>183</v>
      </c>
      <c r="AU1298" s="247" t="s">
        <v>84</v>
      </c>
      <c r="AV1298" s="14" t="s">
        <v>84</v>
      </c>
      <c r="AW1298" s="14" t="s">
        <v>36</v>
      </c>
      <c r="AX1298" s="14" t="s">
        <v>80</v>
      </c>
      <c r="AY1298" s="247" t="s">
        <v>149</v>
      </c>
    </row>
    <row r="1299" s="2" customFormat="1" ht="24.15" customHeight="1">
      <c r="A1299" s="41"/>
      <c r="B1299" s="42"/>
      <c r="C1299" s="270" t="s">
        <v>2093</v>
      </c>
      <c r="D1299" s="270" t="s">
        <v>395</v>
      </c>
      <c r="E1299" s="271" t="s">
        <v>2094</v>
      </c>
      <c r="F1299" s="272" t="s">
        <v>2095</v>
      </c>
      <c r="G1299" s="273" t="s">
        <v>595</v>
      </c>
      <c r="H1299" s="274">
        <v>8</v>
      </c>
      <c r="I1299" s="275"/>
      <c r="J1299" s="276">
        <f>ROUND(I1299*H1299,2)</f>
        <v>0</v>
      </c>
      <c r="K1299" s="272" t="s">
        <v>19</v>
      </c>
      <c r="L1299" s="277"/>
      <c r="M1299" s="278" t="s">
        <v>19</v>
      </c>
      <c r="N1299" s="279" t="s">
        <v>46</v>
      </c>
      <c r="O1299" s="87"/>
      <c r="P1299" s="216">
        <f>O1299*H1299</f>
        <v>0</v>
      </c>
      <c r="Q1299" s="216">
        <v>0</v>
      </c>
      <c r="R1299" s="216">
        <f>Q1299*H1299</f>
        <v>0</v>
      </c>
      <c r="S1299" s="216">
        <v>0</v>
      </c>
      <c r="T1299" s="217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18" t="s">
        <v>374</v>
      </c>
      <c r="AT1299" s="218" t="s">
        <v>395</v>
      </c>
      <c r="AU1299" s="218" t="s">
        <v>84</v>
      </c>
      <c r="AY1299" s="20" t="s">
        <v>149</v>
      </c>
      <c r="BE1299" s="219">
        <f>IF(N1299="základní",J1299,0)</f>
        <v>0</v>
      </c>
      <c r="BF1299" s="219">
        <f>IF(N1299="snížená",J1299,0)</f>
        <v>0</v>
      </c>
      <c r="BG1299" s="219">
        <f>IF(N1299="zákl. přenesená",J1299,0)</f>
        <v>0</v>
      </c>
      <c r="BH1299" s="219">
        <f>IF(N1299="sníž. přenesená",J1299,0)</f>
        <v>0</v>
      </c>
      <c r="BI1299" s="219">
        <f>IF(N1299="nulová",J1299,0)</f>
        <v>0</v>
      </c>
      <c r="BJ1299" s="20" t="s">
        <v>80</v>
      </c>
      <c r="BK1299" s="219">
        <f>ROUND(I1299*H1299,2)</f>
        <v>0</v>
      </c>
      <c r="BL1299" s="20" t="s">
        <v>258</v>
      </c>
      <c r="BM1299" s="218" t="s">
        <v>2096</v>
      </c>
    </row>
    <row r="1300" s="2" customFormat="1">
      <c r="A1300" s="41"/>
      <c r="B1300" s="42"/>
      <c r="C1300" s="43"/>
      <c r="D1300" s="220" t="s">
        <v>157</v>
      </c>
      <c r="E1300" s="43"/>
      <c r="F1300" s="221" t="s">
        <v>2095</v>
      </c>
      <c r="G1300" s="43"/>
      <c r="H1300" s="43"/>
      <c r="I1300" s="222"/>
      <c r="J1300" s="43"/>
      <c r="K1300" s="43"/>
      <c r="L1300" s="47"/>
      <c r="M1300" s="223"/>
      <c r="N1300" s="224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157</v>
      </c>
      <c r="AU1300" s="20" t="s">
        <v>84</v>
      </c>
    </row>
    <row r="1301" s="2" customFormat="1" ht="16.5" customHeight="1">
      <c r="A1301" s="41"/>
      <c r="B1301" s="42"/>
      <c r="C1301" s="207" t="s">
        <v>2097</v>
      </c>
      <c r="D1301" s="207" t="s">
        <v>151</v>
      </c>
      <c r="E1301" s="208" t="s">
        <v>2098</v>
      </c>
      <c r="F1301" s="209" t="s">
        <v>2099</v>
      </c>
      <c r="G1301" s="210" t="s">
        <v>179</v>
      </c>
      <c r="H1301" s="211">
        <v>64.769999999999996</v>
      </c>
      <c r="I1301" s="212"/>
      <c r="J1301" s="213">
        <f>ROUND(I1301*H1301,2)</f>
        <v>0</v>
      </c>
      <c r="K1301" s="209" t="s">
        <v>155</v>
      </c>
      <c r="L1301" s="47"/>
      <c r="M1301" s="214" t="s">
        <v>19</v>
      </c>
      <c r="N1301" s="215" t="s">
        <v>46</v>
      </c>
      <c r="O1301" s="87"/>
      <c r="P1301" s="216">
        <f>O1301*H1301</f>
        <v>0</v>
      </c>
      <c r="Q1301" s="216">
        <v>0.00010000000000000001</v>
      </c>
      <c r="R1301" s="216">
        <f>Q1301*H1301</f>
        <v>0.0064770000000000001</v>
      </c>
      <c r="S1301" s="216">
        <v>0</v>
      </c>
      <c r="T1301" s="217">
        <f>S1301*H1301</f>
        <v>0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18" t="s">
        <v>258</v>
      </c>
      <c r="AT1301" s="218" t="s">
        <v>151</v>
      </c>
      <c r="AU1301" s="218" t="s">
        <v>84</v>
      </c>
      <c r="AY1301" s="20" t="s">
        <v>149</v>
      </c>
      <c r="BE1301" s="219">
        <f>IF(N1301="základní",J1301,0)</f>
        <v>0</v>
      </c>
      <c r="BF1301" s="219">
        <f>IF(N1301="snížená",J1301,0)</f>
        <v>0</v>
      </c>
      <c r="BG1301" s="219">
        <f>IF(N1301="zákl. přenesená",J1301,0)</f>
        <v>0</v>
      </c>
      <c r="BH1301" s="219">
        <f>IF(N1301="sníž. přenesená",J1301,0)</f>
        <v>0</v>
      </c>
      <c r="BI1301" s="219">
        <f>IF(N1301="nulová",J1301,0)</f>
        <v>0</v>
      </c>
      <c r="BJ1301" s="20" t="s">
        <v>80</v>
      </c>
      <c r="BK1301" s="219">
        <f>ROUND(I1301*H1301,2)</f>
        <v>0</v>
      </c>
      <c r="BL1301" s="20" t="s">
        <v>258</v>
      </c>
      <c r="BM1301" s="218" t="s">
        <v>2100</v>
      </c>
    </row>
    <row r="1302" s="2" customFormat="1">
      <c r="A1302" s="41"/>
      <c r="B1302" s="42"/>
      <c r="C1302" s="43"/>
      <c r="D1302" s="220" t="s">
        <v>157</v>
      </c>
      <c r="E1302" s="43"/>
      <c r="F1302" s="221" t="s">
        <v>2101</v>
      </c>
      <c r="G1302" s="43"/>
      <c r="H1302" s="43"/>
      <c r="I1302" s="222"/>
      <c r="J1302" s="43"/>
      <c r="K1302" s="43"/>
      <c r="L1302" s="47"/>
      <c r="M1302" s="223"/>
      <c r="N1302" s="224"/>
      <c r="O1302" s="87"/>
      <c r="P1302" s="87"/>
      <c r="Q1302" s="87"/>
      <c r="R1302" s="87"/>
      <c r="S1302" s="87"/>
      <c r="T1302" s="88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T1302" s="20" t="s">
        <v>157</v>
      </c>
      <c r="AU1302" s="20" t="s">
        <v>84</v>
      </c>
    </row>
    <row r="1303" s="2" customFormat="1">
      <c r="A1303" s="41"/>
      <c r="B1303" s="42"/>
      <c r="C1303" s="43"/>
      <c r="D1303" s="225" t="s">
        <v>159</v>
      </c>
      <c r="E1303" s="43"/>
      <c r="F1303" s="226" t="s">
        <v>2102</v>
      </c>
      <c r="G1303" s="43"/>
      <c r="H1303" s="43"/>
      <c r="I1303" s="222"/>
      <c r="J1303" s="43"/>
      <c r="K1303" s="43"/>
      <c r="L1303" s="47"/>
      <c r="M1303" s="223"/>
      <c r="N1303" s="224"/>
      <c r="O1303" s="87"/>
      <c r="P1303" s="87"/>
      <c r="Q1303" s="87"/>
      <c r="R1303" s="87"/>
      <c r="S1303" s="87"/>
      <c r="T1303" s="88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T1303" s="20" t="s">
        <v>159</v>
      </c>
      <c r="AU1303" s="20" t="s">
        <v>84</v>
      </c>
    </row>
    <row r="1304" s="14" customFormat="1">
      <c r="A1304" s="14"/>
      <c r="B1304" s="237"/>
      <c r="C1304" s="238"/>
      <c r="D1304" s="220" t="s">
        <v>183</v>
      </c>
      <c r="E1304" s="239" t="s">
        <v>19</v>
      </c>
      <c r="F1304" s="240" t="s">
        <v>708</v>
      </c>
      <c r="G1304" s="238"/>
      <c r="H1304" s="241">
        <v>64.769999999999996</v>
      </c>
      <c r="I1304" s="242"/>
      <c r="J1304" s="238"/>
      <c r="K1304" s="238"/>
      <c r="L1304" s="243"/>
      <c r="M1304" s="244"/>
      <c r="N1304" s="245"/>
      <c r="O1304" s="245"/>
      <c r="P1304" s="245"/>
      <c r="Q1304" s="245"/>
      <c r="R1304" s="245"/>
      <c r="S1304" s="245"/>
      <c r="T1304" s="246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47" t="s">
        <v>183</v>
      </c>
      <c r="AU1304" s="247" t="s">
        <v>84</v>
      </c>
      <c r="AV1304" s="14" t="s">
        <v>84</v>
      </c>
      <c r="AW1304" s="14" t="s">
        <v>36</v>
      </c>
      <c r="AX1304" s="14" t="s">
        <v>80</v>
      </c>
      <c r="AY1304" s="247" t="s">
        <v>149</v>
      </c>
    </row>
    <row r="1305" s="2" customFormat="1" ht="16.5" customHeight="1">
      <c r="A1305" s="41"/>
      <c r="B1305" s="42"/>
      <c r="C1305" s="270" t="s">
        <v>2103</v>
      </c>
      <c r="D1305" s="270" t="s">
        <v>395</v>
      </c>
      <c r="E1305" s="271" t="s">
        <v>2104</v>
      </c>
      <c r="F1305" s="272" t="s">
        <v>2105</v>
      </c>
      <c r="G1305" s="273" t="s">
        <v>179</v>
      </c>
      <c r="H1305" s="274">
        <v>77.724000000000004</v>
      </c>
      <c r="I1305" s="275"/>
      <c r="J1305" s="276">
        <f>ROUND(I1305*H1305,2)</f>
        <v>0</v>
      </c>
      <c r="K1305" s="272" t="s">
        <v>19</v>
      </c>
      <c r="L1305" s="277"/>
      <c r="M1305" s="278" t="s">
        <v>19</v>
      </c>
      <c r="N1305" s="279" t="s">
        <v>46</v>
      </c>
      <c r="O1305" s="87"/>
      <c r="P1305" s="216">
        <f>O1305*H1305</f>
        <v>0</v>
      </c>
      <c r="Q1305" s="216">
        <v>0.0069300000000000004</v>
      </c>
      <c r="R1305" s="216">
        <f>Q1305*H1305</f>
        <v>0.53862732000000002</v>
      </c>
      <c r="S1305" s="216">
        <v>0</v>
      </c>
      <c r="T1305" s="217">
        <f>S1305*H1305</f>
        <v>0</v>
      </c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R1305" s="218" t="s">
        <v>374</v>
      </c>
      <c r="AT1305" s="218" t="s">
        <v>395</v>
      </c>
      <c r="AU1305" s="218" t="s">
        <v>84</v>
      </c>
      <c r="AY1305" s="20" t="s">
        <v>149</v>
      </c>
      <c r="BE1305" s="219">
        <f>IF(N1305="základní",J1305,0)</f>
        <v>0</v>
      </c>
      <c r="BF1305" s="219">
        <f>IF(N1305="snížená",J1305,0)</f>
        <v>0</v>
      </c>
      <c r="BG1305" s="219">
        <f>IF(N1305="zákl. přenesená",J1305,0)</f>
        <v>0</v>
      </c>
      <c r="BH1305" s="219">
        <f>IF(N1305="sníž. přenesená",J1305,0)</f>
        <v>0</v>
      </c>
      <c r="BI1305" s="219">
        <f>IF(N1305="nulová",J1305,0)</f>
        <v>0</v>
      </c>
      <c r="BJ1305" s="20" t="s">
        <v>80</v>
      </c>
      <c r="BK1305" s="219">
        <f>ROUND(I1305*H1305,2)</f>
        <v>0</v>
      </c>
      <c r="BL1305" s="20" t="s">
        <v>258</v>
      </c>
      <c r="BM1305" s="218" t="s">
        <v>2106</v>
      </c>
    </row>
    <row r="1306" s="2" customFormat="1">
      <c r="A1306" s="41"/>
      <c r="B1306" s="42"/>
      <c r="C1306" s="43"/>
      <c r="D1306" s="220" t="s">
        <v>157</v>
      </c>
      <c r="E1306" s="43"/>
      <c r="F1306" s="221" t="s">
        <v>2105</v>
      </c>
      <c r="G1306" s="43"/>
      <c r="H1306" s="43"/>
      <c r="I1306" s="222"/>
      <c r="J1306" s="43"/>
      <c r="K1306" s="43"/>
      <c r="L1306" s="47"/>
      <c r="M1306" s="223"/>
      <c r="N1306" s="224"/>
      <c r="O1306" s="87"/>
      <c r="P1306" s="87"/>
      <c r="Q1306" s="87"/>
      <c r="R1306" s="87"/>
      <c r="S1306" s="87"/>
      <c r="T1306" s="88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T1306" s="20" t="s">
        <v>157</v>
      </c>
      <c r="AU1306" s="20" t="s">
        <v>84</v>
      </c>
    </row>
    <row r="1307" s="14" customFormat="1">
      <c r="A1307" s="14"/>
      <c r="B1307" s="237"/>
      <c r="C1307" s="238"/>
      <c r="D1307" s="220" t="s">
        <v>183</v>
      </c>
      <c r="E1307" s="238"/>
      <c r="F1307" s="240" t="s">
        <v>2107</v>
      </c>
      <c r="G1307" s="238"/>
      <c r="H1307" s="241">
        <v>77.724000000000004</v>
      </c>
      <c r="I1307" s="242"/>
      <c r="J1307" s="238"/>
      <c r="K1307" s="238"/>
      <c r="L1307" s="243"/>
      <c r="M1307" s="244"/>
      <c r="N1307" s="245"/>
      <c r="O1307" s="245"/>
      <c r="P1307" s="245"/>
      <c r="Q1307" s="245"/>
      <c r="R1307" s="245"/>
      <c r="S1307" s="245"/>
      <c r="T1307" s="246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7" t="s">
        <v>183</v>
      </c>
      <c r="AU1307" s="247" t="s">
        <v>84</v>
      </c>
      <c r="AV1307" s="14" t="s">
        <v>84</v>
      </c>
      <c r="AW1307" s="14" t="s">
        <v>4</v>
      </c>
      <c r="AX1307" s="14" t="s">
        <v>80</v>
      </c>
      <c r="AY1307" s="247" t="s">
        <v>149</v>
      </c>
    </row>
    <row r="1308" s="2" customFormat="1" ht="24.15" customHeight="1">
      <c r="A1308" s="41"/>
      <c r="B1308" s="42"/>
      <c r="C1308" s="207" t="s">
        <v>2108</v>
      </c>
      <c r="D1308" s="207" t="s">
        <v>151</v>
      </c>
      <c r="E1308" s="208" t="s">
        <v>2109</v>
      </c>
      <c r="F1308" s="209" t="s">
        <v>2110</v>
      </c>
      <c r="G1308" s="210" t="s">
        <v>595</v>
      </c>
      <c r="H1308" s="211">
        <v>14.4</v>
      </c>
      <c r="I1308" s="212"/>
      <c r="J1308" s="213">
        <f>ROUND(I1308*H1308,2)</f>
        <v>0</v>
      </c>
      <c r="K1308" s="209" t="s">
        <v>155</v>
      </c>
      <c r="L1308" s="47"/>
      <c r="M1308" s="214" t="s">
        <v>19</v>
      </c>
      <c r="N1308" s="215" t="s">
        <v>46</v>
      </c>
      <c r="O1308" s="87"/>
      <c r="P1308" s="216">
        <f>O1308*H1308</f>
        <v>0</v>
      </c>
      <c r="Q1308" s="216">
        <v>0</v>
      </c>
      <c r="R1308" s="216">
        <f>Q1308*H1308</f>
        <v>0</v>
      </c>
      <c r="S1308" s="216">
        <v>0</v>
      </c>
      <c r="T1308" s="217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18" t="s">
        <v>258</v>
      </c>
      <c r="AT1308" s="218" t="s">
        <v>151</v>
      </c>
      <c r="AU1308" s="218" t="s">
        <v>84</v>
      </c>
      <c r="AY1308" s="20" t="s">
        <v>149</v>
      </c>
      <c r="BE1308" s="219">
        <f>IF(N1308="základní",J1308,0)</f>
        <v>0</v>
      </c>
      <c r="BF1308" s="219">
        <f>IF(N1308="snížená",J1308,0)</f>
        <v>0</v>
      </c>
      <c r="BG1308" s="219">
        <f>IF(N1308="zákl. přenesená",J1308,0)</f>
        <v>0</v>
      </c>
      <c r="BH1308" s="219">
        <f>IF(N1308="sníž. přenesená",J1308,0)</f>
        <v>0</v>
      </c>
      <c r="BI1308" s="219">
        <f>IF(N1308="nulová",J1308,0)</f>
        <v>0</v>
      </c>
      <c r="BJ1308" s="20" t="s">
        <v>80</v>
      </c>
      <c r="BK1308" s="219">
        <f>ROUND(I1308*H1308,2)</f>
        <v>0</v>
      </c>
      <c r="BL1308" s="20" t="s">
        <v>258</v>
      </c>
      <c r="BM1308" s="218" t="s">
        <v>2111</v>
      </c>
    </row>
    <row r="1309" s="2" customFormat="1">
      <c r="A1309" s="41"/>
      <c r="B1309" s="42"/>
      <c r="C1309" s="43"/>
      <c r="D1309" s="220" t="s">
        <v>157</v>
      </c>
      <c r="E1309" s="43"/>
      <c r="F1309" s="221" t="s">
        <v>2112</v>
      </c>
      <c r="G1309" s="43"/>
      <c r="H1309" s="43"/>
      <c r="I1309" s="222"/>
      <c r="J1309" s="43"/>
      <c r="K1309" s="43"/>
      <c r="L1309" s="47"/>
      <c r="M1309" s="223"/>
      <c r="N1309" s="224"/>
      <c r="O1309" s="87"/>
      <c r="P1309" s="87"/>
      <c r="Q1309" s="87"/>
      <c r="R1309" s="87"/>
      <c r="S1309" s="87"/>
      <c r="T1309" s="88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20" t="s">
        <v>157</v>
      </c>
      <c r="AU1309" s="20" t="s">
        <v>84</v>
      </c>
    </row>
    <row r="1310" s="2" customFormat="1">
      <c r="A1310" s="41"/>
      <c r="B1310" s="42"/>
      <c r="C1310" s="43"/>
      <c r="D1310" s="225" t="s">
        <v>159</v>
      </c>
      <c r="E1310" s="43"/>
      <c r="F1310" s="226" t="s">
        <v>2113</v>
      </c>
      <c r="G1310" s="43"/>
      <c r="H1310" s="43"/>
      <c r="I1310" s="222"/>
      <c r="J1310" s="43"/>
      <c r="K1310" s="43"/>
      <c r="L1310" s="47"/>
      <c r="M1310" s="223"/>
      <c r="N1310" s="224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159</v>
      </c>
      <c r="AU1310" s="20" t="s">
        <v>84</v>
      </c>
    </row>
    <row r="1311" s="14" customFormat="1">
      <c r="A1311" s="14"/>
      <c r="B1311" s="237"/>
      <c r="C1311" s="238"/>
      <c r="D1311" s="220" t="s">
        <v>183</v>
      </c>
      <c r="E1311" s="239" t="s">
        <v>19</v>
      </c>
      <c r="F1311" s="240" t="s">
        <v>2114</v>
      </c>
      <c r="G1311" s="238"/>
      <c r="H1311" s="241">
        <v>14.4</v>
      </c>
      <c r="I1311" s="242"/>
      <c r="J1311" s="238"/>
      <c r="K1311" s="238"/>
      <c r="L1311" s="243"/>
      <c r="M1311" s="244"/>
      <c r="N1311" s="245"/>
      <c r="O1311" s="245"/>
      <c r="P1311" s="245"/>
      <c r="Q1311" s="245"/>
      <c r="R1311" s="245"/>
      <c r="S1311" s="245"/>
      <c r="T1311" s="246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7" t="s">
        <v>183</v>
      </c>
      <c r="AU1311" s="247" t="s">
        <v>84</v>
      </c>
      <c r="AV1311" s="14" t="s">
        <v>84</v>
      </c>
      <c r="AW1311" s="14" t="s">
        <v>36</v>
      </c>
      <c r="AX1311" s="14" t="s">
        <v>80</v>
      </c>
      <c r="AY1311" s="247" t="s">
        <v>149</v>
      </c>
    </row>
    <row r="1312" s="2" customFormat="1" ht="21.75" customHeight="1">
      <c r="A1312" s="41"/>
      <c r="B1312" s="42"/>
      <c r="C1312" s="270" t="s">
        <v>2115</v>
      </c>
      <c r="D1312" s="270" t="s">
        <v>395</v>
      </c>
      <c r="E1312" s="271" t="s">
        <v>2116</v>
      </c>
      <c r="F1312" s="272" t="s">
        <v>2117</v>
      </c>
      <c r="G1312" s="273" t="s">
        <v>595</v>
      </c>
      <c r="H1312" s="274">
        <v>15.84</v>
      </c>
      <c r="I1312" s="275"/>
      <c r="J1312" s="276">
        <f>ROUND(I1312*H1312,2)</f>
        <v>0</v>
      </c>
      <c r="K1312" s="272" t="s">
        <v>155</v>
      </c>
      <c r="L1312" s="277"/>
      <c r="M1312" s="278" t="s">
        <v>19</v>
      </c>
      <c r="N1312" s="279" t="s">
        <v>46</v>
      </c>
      <c r="O1312" s="87"/>
      <c r="P1312" s="216">
        <f>O1312*H1312</f>
        <v>0</v>
      </c>
      <c r="Q1312" s="216">
        <v>0.00020000000000000001</v>
      </c>
      <c r="R1312" s="216">
        <f>Q1312*H1312</f>
        <v>0.0031680000000000002</v>
      </c>
      <c r="S1312" s="216">
        <v>0</v>
      </c>
      <c r="T1312" s="217">
        <f>S1312*H1312</f>
        <v>0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18" t="s">
        <v>374</v>
      </c>
      <c r="AT1312" s="218" t="s">
        <v>395</v>
      </c>
      <c r="AU1312" s="218" t="s">
        <v>84</v>
      </c>
      <c r="AY1312" s="20" t="s">
        <v>149</v>
      </c>
      <c r="BE1312" s="219">
        <f>IF(N1312="základní",J1312,0)</f>
        <v>0</v>
      </c>
      <c r="BF1312" s="219">
        <f>IF(N1312="snížená",J1312,0)</f>
        <v>0</v>
      </c>
      <c r="BG1312" s="219">
        <f>IF(N1312="zákl. přenesená",J1312,0)</f>
        <v>0</v>
      </c>
      <c r="BH1312" s="219">
        <f>IF(N1312="sníž. přenesená",J1312,0)</f>
        <v>0</v>
      </c>
      <c r="BI1312" s="219">
        <f>IF(N1312="nulová",J1312,0)</f>
        <v>0</v>
      </c>
      <c r="BJ1312" s="20" t="s">
        <v>80</v>
      </c>
      <c r="BK1312" s="219">
        <f>ROUND(I1312*H1312,2)</f>
        <v>0</v>
      </c>
      <c r="BL1312" s="20" t="s">
        <v>258</v>
      </c>
      <c r="BM1312" s="218" t="s">
        <v>2118</v>
      </c>
    </row>
    <row r="1313" s="2" customFormat="1">
      <c r="A1313" s="41"/>
      <c r="B1313" s="42"/>
      <c r="C1313" s="43"/>
      <c r="D1313" s="220" t="s">
        <v>157</v>
      </c>
      <c r="E1313" s="43"/>
      <c r="F1313" s="221" t="s">
        <v>2117</v>
      </c>
      <c r="G1313" s="43"/>
      <c r="H1313" s="43"/>
      <c r="I1313" s="222"/>
      <c r="J1313" s="43"/>
      <c r="K1313" s="43"/>
      <c r="L1313" s="47"/>
      <c r="M1313" s="223"/>
      <c r="N1313" s="224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T1313" s="20" t="s">
        <v>157</v>
      </c>
      <c r="AU1313" s="20" t="s">
        <v>84</v>
      </c>
    </row>
    <row r="1314" s="14" customFormat="1">
      <c r="A1314" s="14"/>
      <c r="B1314" s="237"/>
      <c r="C1314" s="238"/>
      <c r="D1314" s="220" t="s">
        <v>183</v>
      </c>
      <c r="E1314" s="238"/>
      <c r="F1314" s="240" t="s">
        <v>2119</v>
      </c>
      <c r="G1314" s="238"/>
      <c r="H1314" s="241">
        <v>15.84</v>
      </c>
      <c r="I1314" s="242"/>
      <c r="J1314" s="238"/>
      <c r="K1314" s="238"/>
      <c r="L1314" s="243"/>
      <c r="M1314" s="244"/>
      <c r="N1314" s="245"/>
      <c r="O1314" s="245"/>
      <c r="P1314" s="245"/>
      <c r="Q1314" s="245"/>
      <c r="R1314" s="245"/>
      <c r="S1314" s="245"/>
      <c r="T1314" s="246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47" t="s">
        <v>183</v>
      </c>
      <c r="AU1314" s="247" t="s">
        <v>84</v>
      </c>
      <c r="AV1314" s="14" t="s">
        <v>84</v>
      </c>
      <c r="AW1314" s="14" t="s">
        <v>4</v>
      </c>
      <c r="AX1314" s="14" t="s">
        <v>80</v>
      </c>
      <c r="AY1314" s="247" t="s">
        <v>149</v>
      </c>
    </row>
    <row r="1315" s="2" customFormat="1" ht="24.15" customHeight="1">
      <c r="A1315" s="41"/>
      <c r="B1315" s="42"/>
      <c r="C1315" s="207" t="s">
        <v>2120</v>
      </c>
      <c r="D1315" s="207" t="s">
        <v>151</v>
      </c>
      <c r="E1315" s="208" t="s">
        <v>2121</v>
      </c>
      <c r="F1315" s="209" t="s">
        <v>2122</v>
      </c>
      <c r="G1315" s="210" t="s">
        <v>179</v>
      </c>
      <c r="H1315" s="211">
        <v>10.710000000000001</v>
      </c>
      <c r="I1315" s="212"/>
      <c r="J1315" s="213">
        <f>ROUND(I1315*H1315,2)</f>
        <v>0</v>
      </c>
      <c r="K1315" s="209" t="s">
        <v>155</v>
      </c>
      <c r="L1315" s="47"/>
      <c r="M1315" s="214" t="s">
        <v>19</v>
      </c>
      <c r="N1315" s="215" t="s">
        <v>46</v>
      </c>
      <c r="O1315" s="87"/>
      <c r="P1315" s="216">
        <f>O1315*H1315</f>
        <v>0</v>
      </c>
      <c r="Q1315" s="216">
        <v>0</v>
      </c>
      <c r="R1315" s="216">
        <f>Q1315*H1315</f>
        <v>0</v>
      </c>
      <c r="S1315" s="216">
        <v>0</v>
      </c>
      <c r="T1315" s="217">
        <f>S1315*H1315</f>
        <v>0</v>
      </c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R1315" s="218" t="s">
        <v>258</v>
      </c>
      <c r="AT1315" s="218" t="s">
        <v>151</v>
      </c>
      <c r="AU1315" s="218" t="s">
        <v>84</v>
      </c>
      <c r="AY1315" s="20" t="s">
        <v>149</v>
      </c>
      <c r="BE1315" s="219">
        <f>IF(N1315="základní",J1315,0)</f>
        <v>0</v>
      </c>
      <c r="BF1315" s="219">
        <f>IF(N1315="snížená",J1315,0)</f>
        <v>0</v>
      </c>
      <c r="BG1315" s="219">
        <f>IF(N1315="zákl. přenesená",J1315,0)</f>
        <v>0</v>
      </c>
      <c r="BH1315" s="219">
        <f>IF(N1315="sníž. přenesená",J1315,0)</f>
        <v>0</v>
      </c>
      <c r="BI1315" s="219">
        <f>IF(N1315="nulová",J1315,0)</f>
        <v>0</v>
      </c>
      <c r="BJ1315" s="20" t="s">
        <v>80</v>
      </c>
      <c r="BK1315" s="219">
        <f>ROUND(I1315*H1315,2)</f>
        <v>0</v>
      </c>
      <c r="BL1315" s="20" t="s">
        <v>258</v>
      </c>
      <c r="BM1315" s="218" t="s">
        <v>2123</v>
      </c>
    </row>
    <row r="1316" s="2" customFormat="1">
      <c r="A1316" s="41"/>
      <c r="B1316" s="42"/>
      <c r="C1316" s="43"/>
      <c r="D1316" s="220" t="s">
        <v>157</v>
      </c>
      <c r="E1316" s="43"/>
      <c r="F1316" s="221" t="s">
        <v>2124</v>
      </c>
      <c r="G1316" s="43"/>
      <c r="H1316" s="43"/>
      <c r="I1316" s="222"/>
      <c r="J1316" s="43"/>
      <c r="K1316" s="43"/>
      <c r="L1316" s="47"/>
      <c r="M1316" s="223"/>
      <c r="N1316" s="224"/>
      <c r="O1316" s="87"/>
      <c r="P1316" s="87"/>
      <c r="Q1316" s="87"/>
      <c r="R1316" s="87"/>
      <c r="S1316" s="87"/>
      <c r="T1316" s="88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T1316" s="20" t="s">
        <v>157</v>
      </c>
      <c r="AU1316" s="20" t="s">
        <v>84</v>
      </c>
    </row>
    <row r="1317" s="2" customFormat="1">
      <c r="A1317" s="41"/>
      <c r="B1317" s="42"/>
      <c r="C1317" s="43"/>
      <c r="D1317" s="225" t="s">
        <v>159</v>
      </c>
      <c r="E1317" s="43"/>
      <c r="F1317" s="226" t="s">
        <v>2125</v>
      </c>
      <c r="G1317" s="43"/>
      <c r="H1317" s="43"/>
      <c r="I1317" s="222"/>
      <c r="J1317" s="43"/>
      <c r="K1317" s="43"/>
      <c r="L1317" s="47"/>
      <c r="M1317" s="223"/>
      <c r="N1317" s="224"/>
      <c r="O1317" s="87"/>
      <c r="P1317" s="87"/>
      <c r="Q1317" s="87"/>
      <c r="R1317" s="87"/>
      <c r="S1317" s="87"/>
      <c r="T1317" s="88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T1317" s="20" t="s">
        <v>159</v>
      </c>
      <c r="AU1317" s="20" t="s">
        <v>84</v>
      </c>
    </row>
    <row r="1318" s="14" customFormat="1">
      <c r="A1318" s="14"/>
      <c r="B1318" s="237"/>
      <c r="C1318" s="238"/>
      <c r="D1318" s="220" t="s">
        <v>183</v>
      </c>
      <c r="E1318" s="239" t="s">
        <v>19</v>
      </c>
      <c r="F1318" s="240" t="s">
        <v>2126</v>
      </c>
      <c r="G1318" s="238"/>
      <c r="H1318" s="241">
        <v>10.710000000000001</v>
      </c>
      <c r="I1318" s="242"/>
      <c r="J1318" s="238"/>
      <c r="K1318" s="238"/>
      <c r="L1318" s="243"/>
      <c r="M1318" s="244"/>
      <c r="N1318" s="245"/>
      <c r="O1318" s="245"/>
      <c r="P1318" s="245"/>
      <c r="Q1318" s="245"/>
      <c r="R1318" s="245"/>
      <c r="S1318" s="245"/>
      <c r="T1318" s="246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47" t="s">
        <v>183</v>
      </c>
      <c r="AU1318" s="247" t="s">
        <v>84</v>
      </c>
      <c r="AV1318" s="14" t="s">
        <v>84</v>
      </c>
      <c r="AW1318" s="14" t="s">
        <v>36</v>
      </c>
      <c r="AX1318" s="14" t="s">
        <v>80</v>
      </c>
      <c r="AY1318" s="247" t="s">
        <v>149</v>
      </c>
    </row>
    <row r="1319" s="2" customFormat="1" ht="24.15" customHeight="1">
      <c r="A1319" s="41"/>
      <c r="B1319" s="42"/>
      <c r="C1319" s="270" t="s">
        <v>2127</v>
      </c>
      <c r="D1319" s="270" t="s">
        <v>395</v>
      </c>
      <c r="E1319" s="271" t="s">
        <v>2128</v>
      </c>
      <c r="F1319" s="272" t="s">
        <v>2129</v>
      </c>
      <c r="G1319" s="273" t="s">
        <v>179</v>
      </c>
      <c r="H1319" s="274">
        <v>11.781000000000001</v>
      </c>
      <c r="I1319" s="275"/>
      <c r="J1319" s="276">
        <f>ROUND(I1319*H1319,2)</f>
        <v>0</v>
      </c>
      <c r="K1319" s="272" t="s">
        <v>19</v>
      </c>
      <c r="L1319" s="277"/>
      <c r="M1319" s="278" t="s">
        <v>19</v>
      </c>
      <c r="N1319" s="279" t="s">
        <v>46</v>
      </c>
      <c r="O1319" s="87"/>
      <c r="P1319" s="216">
        <f>O1319*H1319</f>
        <v>0</v>
      </c>
      <c r="Q1319" s="216">
        <v>0</v>
      </c>
      <c r="R1319" s="216">
        <f>Q1319*H1319</f>
        <v>0</v>
      </c>
      <c r="S1319" s="216">
        <v>0</v>
      </c>
      <c r="T1319" s="217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18" t="s">
        <v>374</v>
      </c>
      <c r="AT1319" s="218" t="s">
        <v>395</v>
      </c>
      <c r="AU1319" s="218" t="s">
        <v>84</v>
      </c>
      <c r="AY1319" s="20" t="s">
        <v>149</v>
      </c>
      <c r="BE1319" s="219">
        <f>IF(N1319="základní",J1319,0)</f>
        <v>0</v>
      </c>
      <c r="BF1319" s="219">
        <f>IF(N1319="snížená",J1319,0)</f>
        <v>0</v>
      </c>
      <c r="BG1319" s="219">
        <f>IF(N1319="zákl. přenesená",J1319,0)</f>
        <v>0</v>
      </c>
      <c r="BH1319" s="219">
        <f>IF(N1319="sníž. přenesená",J1319,0)</f>
        <v>0</v>
      </c>
      <c r="BI1319" s="219">
        <f>IF(N1319="nulová",J1319,0)</f>
        <v>0</v>
      </c>
      <c r="BJ1319" s="20" t="s">
        <v>80</v>
      </c>
      <c r="BK1319" s="219">
        <f>ROUND(I1319*H1319,2)</f>
        <v>0</v>
      </c>
      <c r="BL1319" s="20" t="s">
        <v>258</v>
      </c>
      <c r="BM1319" s="218" t="s">
        <v>2130</v>
      </c>
    </row>
    <row r="1320" s="2" customFormat="1">
      <c r="A1320" s="41"/>
      <c r="B1320" s="42"/>
      <c r="C1320" s="43"/>
      <c r="D1320" s="220" t="s">
        <v>157</v>
      </c>
      <c r="E1320" s="43"/>
      <c r="F1320" s="221" t="s">
        <v>2129</v>
      </c>
      <c r="G1320" s="43"/>
      <c r="H1320" s="43"/>
      <c r="I1320" s="222"/>
      <c r="J1320" s="43"/>
      <c r="K1320" s="43"/>
      <c r="L1320" s="47"/>
      <c r="M1320" s="223"/>
      <c r="N1320" s="224"/>
      <c r="O1320" s="87"/>
      <c r="P1320" s="87"/>
      <c r="Q1320" s="87"/>
      <c r="R1320" s="87"/>
      <c r="S1320" s="87"/>
      <c r="T1320" s="88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T1320" s="20" t="s">
        <v>157</v>
      </c>
      <c r="AU1320" s="20" t="s">
        <v>84</v>
      </c>
    </row>
    <row r="1321" s="14" customFormat="1">
      <c r="A1321" s="14"/>
      <c r="B1321" s="237"/>
      <c r="C1321" s="238"/>
      <c r="D1321" s="220" t="s">
        <v>183</v>
      </c>
      <c r="E1321" s="238"/>
      <c r="F1321" s="240" t="s">
        <v>2131</v>
      </c>
      <c r="G1321" s="238"/>
      <c r="H1321" s="241">
        <v>11.781000000000001</v>
      </c>
      <c r="I1321" s="242"/>
      <c r="J1321" s="238"/>
      <c r="K1321" s="238"/>
      <c r="L1321" s="243"/>
      <c r="M1321" s="244"/>
      <c r="N1321" s="245"/>
      <c r="O1321" s="245"/>
      <c r="P1321" s="245"/>
      <c r="Q1321" s="245"/>
      <c r="R1321" s="245"/>
      <c r="S1321" s="245"/>
      <c r="T1321" s="246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47" t="s">
        <v>183</v>
      </c>
      <c r="AU1321" s="247" t="s">
        <v>84</v>
      </c>
      <c r="AV1321" s="14" t="s">
        <v>84</v>
      </c>
      <c r="AW1321" s="14" t="s">
        <v>4</v>
      </c>
      <c r="AX1321" s="14" t="s">
        <v>80</v>
      </c>
      <c r="AY1321" s="247" t="s">
        <v>149</v>
      </c>
    </row>
    <row r="1322" s="2" customFormat="1" ht="37.8" customHeight="1">
      <c r="A1322" s="41"/>
      <c r="B1322" s="42"/>
      <c r="C1322" s="207" t="s">
        <v>2132</v>
      </c>
      <c r="D1322" s="207" t="s">
        <v>151</v>
      </c>
      <c r="E1322" s="208" t="s">
        <v>2133</v>
      </c>
      <c r="F1322" s="209" t="s">
        <v>2134</v>
      </c>
      <c r="G1322" s="210" t="s">
        <v>179</v>
      </c>
      <c r="H1322" s="211">
        <v>10.800000000000001</v>
      </c>
      <c r="I1322" s="212"/>
      <c r="J1322" s="213">
        <f>ROUND(I1322*H1322,2)</f>
        <v>0</v>
      </c>
      <c r="K1322" s="209" t="s">
        <v>155</v>
      </c>
      <c r="L1322" s="47"/>
      <c r="M1322" s="214" t="s">
        <v>19</v>
      </c>
      <c r="N1322" s="215" t="s">
        <v>46</v>
      </c>
      <c r="O1322" s="87"/>
      <c r="P1322" s="216">
        <f>O1322*H1322</f>
        <v>0</v>
      </c>
      <c r="Q1322" s="216">
        <v>0.00055000000000000003</v>
      </c>
      <c r="R1322" s="216">
        <f>Q1322*H1322</f>
        <v>0.0059400000000000008</v>
      </c>
      <c r="S1322" s="216">
        <v>0</v>
      </c>
      <c r="T1322" s="217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18" t="s">
        <v>258</v>
      </c>
      <c r="AT1322" s="218" t="s">
        <v>151</v>
      </c>
      <c r="AU1322" s="218" t="s">
        <v>84</v>
      </c>
      <c r="AY1322" s="20" t="s">
        <v>149</v>
      </c>
      <c r="BE1322" s="219">
        <f>IF(N1322="základní",J1322,0)</f>
        <v>0</v>
      </c>
      <c r="BF1322" s="219">
        <f>IF(N1322="snížená",J1322,0)</f>
        <v>0</v>
      </c>
      <c r="BG1322" s="219">
        <f>IF(N1322="zákl. přenesená",J1322,0)</f>
        <v>0</v>
      </c>
      <c r="BH1322" s="219">
        <f>IF(N1322="sníž. přenesená",J1322,0)</f>
        <v>0</v>
      </c>
      <c r="BI1322" s="219">
        <f>IF(N1322="nulová",J1322,0)</f>
        <v>0</v>
      </c>
      <c r="BJ1322" s="20" t="s">
        <v>80</v>
      </c>
      <c r="BK1322" s="219">
        <f>ROUND(I1322*H1322,2)</f>
        <v>0</v>
      </c>
      <c r="BL1322" s="20" t="s">
        <v>258</v>
      </c>
      <c r="BM1322" s="218" t="s">
        <v>2135</v>
      </c>
    </row>
    <row r="1323" s="2" customFormat="1">
      <c r="A1323" s="41"/>
      <c r="B1323" s="42"/>
      <c r="C1323" s="43"/>
      <c r="D1323" s="220" t="s">
        <v>157</v>
      </c>
      <c r="E1323" s="43"/>
      <c r="F1323" s="221" t="s">
        <v>2136</v>
      </c>
      <c r="G1323" s="43"/>
      <c r="H1323" s="43"/>
      <c r="I1323" s="222"/>
      <c r="J1323" s="43"/>
      <c r="K1323" s="43"/>
      <c r="L1323" s="47"/>
      <c r="M1323" s="223"/>
      <c r="N1323" s="224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20" t="s">
        <v>157</v>
      </c>
      <c r="AU1323" s="20" t="s">
        <v>84</v>
      </c>
    </row>
    <row r="1324" s="2" customFormat="1">
      <c r="A1324" s="41"/>
      <c r="B1324" s="42"/>
      <c r="C1324" s="43"/>
      <c r="D1324" s="225" t="s">
        <v>159</v>
      </c>
      <c r="E1324" s="43"/>
      <c r="F1324" s="226" t="s">
        <v>2137</v>
      </c>
      <c r="G1324" s="43"/>
      <c r="H1324" s="43"/>
      <c r="I1324" s="222"/>
      <c r="J1324" s="43"/>
      <c r="K1324" s="43"/>
      <c r="L1324" s="47"/>
      <c r="M1324" s="223"/>
      <c r="N1324" s="224"/>
      <c r="O1324" s="87"/>
      <c r="P1324" s="87"/>
      <c r="Q1324" s="87"/>
      <c r="R1324" s="87"/>
      <c r="S1324" s="87"/>
      <c r="T1324" s="88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T1324" s="20" t="s">
        <v>159</v>
      </c>
      <c r="AU1324" s="20" t="s">
        <v>84</v>
      </c>
    </row>
    <row r="1325" s="14" customFormat="1">
      <c r="A1325" s="14"/>
      <c r="B1325" s="237"/>
      <c r="C1325" s="238"/>
      <c r="D1325" s="220" t="s">
        <v>183</v>
      </c>
      <c r="E1325" s="239" t="s">
        <v>19</v>
      </c>
      <c r="F1325" s="240" t="s">
        <v>2138</v>
      </c>
      <c r="G1325" s="238"/>
      <c r="H1325" s="241">
        <v>10.800000000000001</v>
      </c>
      <c r="I1325" s="242"/>
      <c r="J1325" s="238"/>
      <c r="K1325" s="238"/>
      <c r="L1325" s="243"/>
      <c r="M1325" s="244"/>
      <c r="N1325" s="245"/>
      <c r="O1325" s="245"/>
      <c r="P1325" s="245"/>
      <c r="Q1325" s="245"/>
      <c r="R1325" s="245"/>
      <c r="S1325" s="245"/>
      <c r="T1325" s="246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7" t="s">
        <v>183</v>
      </c>
      <c r="AU1325" s="247" t="s">
        <v>84</v>
      </c>
      <c r="AV1325" s="14" t="s">
        <v>84</v>
      </c>
      <c r="AW1325" s="14" t="s">
        <v>36</v>
      </c>
      <c r="AX1325" s="14" t="s">
        <v>80</v>
      </c>
      <c r="AY1325" s="247" t="s">
        <v>149</v>
      </c>
    </row>
    <row r="1326" s="2" customFormat="1" ht="24.15" customHeight="1">
      <c r="A1326" s="41"/>
      <c r="B1326" s="42"/>
      <c r="C1326" s="270" t="s">
        <v>2139</v>
      </c>
      <c r="D1326" s="270" t="s">
        <v>395</v>
      </c>
      <c r="E1326" s="271" t="s">
        <v>2140</v>
      </c>
      <c r="F1326" s="272" t="s">
        <v>2141</v>
      </c>
      <c r="G1326" s="273" t="s">
        <v>179</v>
      </c>
      <c r="H1326" s="274">
        <v>11.34</v>
      </c>
      <c r="I1326" s="275"/>
      <c r="J1326" s="276">
        <f>ROUND(I1326*H1326,2)</f>
        <v>0</v>
      </c>
      <c r="K1326" s="272" t="s">
        <v>155</v>
      </c>
      <c r="L1326" s="277"/>
      <c r="M1326" s="278" t="s">
        <v>19</v>
      </c>
      <c r="N1326" s="279" t="s">
        <v>46</v>
      </c>
      <c r="O1326" s="87"/>
      <c r="P1326" s="216">
        <f>O1326*H1326</f>
        <v>0</v>
      </c>
      <c r="Q1326" s="216">
        <v>0.027</v>
      </c>
      <c r="R1326" s="216">
        <f>Q1326*H1326</f>
        <v>0.30618000000000001</v>
      </c>
      <c r="S1326" s="216">
        <v>0</v>
      </c>
      <c r="T1326" s="217">
        <f>S1326*H1326</f>
        <v>0</v>
      </c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R1326" s="218" t="s">
        <v>374</v>
      </c>
      <c r="AT1326" s="218" t="s">
        <v>395</v>
      </c>
      <c r="AU1326" s="218" t="s">
        <v>84</v>
      </c>
      <c r="AY1326" s="20" t="s">
        <v>149</v>
      </c>
      <c r="BE1326" s="219">
        <f>IF(N1326="základní",J1326,0)</f>
        <v>0</v>
      </c>
      <c r="BF1326" s="219">
        <f>IF(N1326="snížená",J1326,0)</f>
        <v>0</v>
      </c>
      <c r="BG1326" s="219">
        <f>IF(N1326="zákl. přenesená",J1326,0)</f>
        <v>0</v>
      </c>
      <c r="BH1326" s="219">
        <f>IF(N1326="sníž. přenesená",J1326,0)</f>
        <v>0</v>
      </c>
      <c r="BI1326" s="219">
        <f>IF(N1326="nulová",J1326,0)</f>
        <v>0</v>
      </c>
      <c r="BJ1326" s="20" t="s">
        <v>80</v>
      </c>
      <c r="BK1326" s="219">
        <f>ROUND(I1326*H1326,2)</f>
        <v>0</v>
      </c>
      <c r="BL1326" s="20" t="s">
        <v>258</v>
      </c>
      <c r="BM1326" s="218" t="s">
        <v>2142</v>
      </c>
    </row>
    <row r="1327" s="2" customFormat="1">
      <c r="A1327" s="41"/>
      <c r="B1327" s="42"/>
      <c r="C1327" s="43"/>
      <c r="D1327" s="220" t="s">
        <v>157</v>
      </c>
      <c r="E1327" s="43"/>
      <c r="F1327" s="221" t="s">
        <v>2141</v>
      </c>
      <c r="G1327" s="43"/>
      <c r="H1327" s="43"/>
      <c r="I1327" s="222"/>
      <c r="J1327" s="43"/>
      <c r="K1327" s="43"/>
      <c r="L1327" s="47"/>
      <c r="M1327" s="223"/>
      <c r="N1327" s="224"/>
      <c r="O1327" s="87"/>
      <c r="P1327" s="87"/>
      <c r="Q1327" s="87"/>
      <c r="R1327" s="87"/>
      <c r="S1327" s="87"/>
      <c r="T1327" s="88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T1327" s="20" t="s">
        <v>157</v>
      </c>
      <c r="AU1327" s="20" t="s">
        <v>84</v>
      </c>
    </row>
    <row r="1328" s="2" customFormat="1">
      <c r="A1328" s="41"/>
      <c r="B1328" s="42"/>
      <c r="C1328" s="43"/>
      <c r="D1328" s="220" t="s">
        <v>531</v>
      </c>
      <c r="E1328" s="43"/>
      <c r="F1328" s="280" t="s">
        <v>2143</v>
      </c>
      <c r="G1328" s="43"/>
      <c r="H1328" s="43"/>
      <c r="I1328" s="222"/>
      <c r="J1328" s="43"/>
      <c r="K1328" s="43"/>
      <c r="L1328" s="47"/>
      <c r="M1328" s="223"/>
      <c r="N1328" s="224"/>
      <c r="O1328" s="87"/>
      <c r="P1328" s="87"/>
      <c r="Q1328" s="87"/>
      <c r="R1328" s="87"/>
      <c r="S1328" s="87"/>
      <c r="T1328" s="88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T1328" s="20" t="s">
        <v>531</v>
      </c>
      <c r="AU1328" s="20" t="s">
        <v>84</v>
      </c>
    </row>
    <row r="1329" s="14" customFormat="1">
      <c r="A1329" s="14"/>
      <c r="B1329" s="237"/>
      <c r="C1329" s="238"/>
      <c r="D1329" s="220" t="s">
        <v>183</v>
      </c>
      <c r="E1329" s="238"/>
      <c r="F1329" s="240" t="s">
        <v>2144</v>
      </c>
      <c r="G1329" s="238"/>
      <c r="H1329" s="241">
        <v>11.34</v>
      </c>
      <c r="I1329" s="242"/>
      <c r="J1329" s="238"/>
      <c r="K1329" s="238"/>
      <c r="L1329" s="243"/>
      <c r="M1329" s="244"/>
      <c r="N1329" s="245"/>
      <c r="O1329" s="245"/>
      <c r="P1329" s="245"/>
      <c r="Q1329" s="245"/>
      <c r="R1329" s="245"/>
      <c r="S1329" s="245"/>
      <c r="T1329" s="246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7" t="s">
        <v>183</v>
      </c>
      <c r="AU1329" s="247" t="s">
        <v>84</v>
      </c>
      <c r="AV1329" s="14" t="s">
        <v>84</v>
      </c>
      <c r="AW1329" s="14" t="s">
        <v>4</v>
      </c>
      <c r="AX1329" s="14" t="s">
        <v>80</v>
      </c>
      <c r="AY1329" s="247" t="s">
        <v>149</v>
      </c>
    </row>
    <row r="1330" s="2" customFormat="1" ht="24.15" customHeight="1">
      <c r="A1330" s="41"/>
      <c r="B1330" s="42"/>
      <c r="C1330" s="207" t="s">
        <v>2145</v>
      </c>
      <c r="D1330" s="207" t="s">
        <v>151</v>
      </c>
      <c r="E1330" s="208" t="s">
        <v>2146</v>
      </c>
      <c r="F1330" s="209" t="s">
        <v>2147</v>
      </c>
      <c r="G1330" s="210" t="s">
        <v>179</v>
      </c>
      <c r="H1330" s="211">
        <v>17.324999999999999</v>
      </c>
      <c r="I1330" s="212"/>
      <c r="J1330" s="213">
        <f>ROUND(I1330*H1330,2)</f>
        <v>0</v>
      </c>
      <c r="K1330" s="209" t="s">
        <v>155</v>
      </c>
      <c r="L1330" s="47"/>
      <c r="M1330" s="214" t="s">
        <v>19</v>
      </c>
      <c r="N1330" s="215" t="s">
        <v>46</v>
      </c>
      <c r="O1330" s="87"/>
      <c r="P1330" s="216">
        <f>O1330*H1330</f>
        <v>0</v>
      </c>
      <c r="Q1330" s="216">
        <v>0.00054000000000000001</v>
      </c>
      <c r="R1330" s="216">
        <f>Q1330*H1330</f>
        <v>0.0093554999999999992</v>
      </c>
      <c r="S1330" s="216">
        <v>0</v>
      </c>
      <c r="T1330" s="217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18" t="s">
        <v>258</v>
      </c>
      <c r="AT1330" s="218" t="s">
        <v>151</v>
      </c>
      <c r="AU1330" s="218" t="s">
        <v>84</v>
      </c>
      <c r="AY1330" s="20" t="s">
        <v>149</v>
      </c>
      <c r="BE1330" s="219">
        <f>IF(N1330="základní",J1330,0)</f>
        <v>0</v>
      </c>
      <c r="BF1330" s="219">
        <f>IF(N1330="snížená",J1330,0)</f>
        <v>0</v>
      </c>
      <c r="BG1330" s="219">
        <f>IF(N1330="zákl. přenesená",J1330,0)</f>
        <v>0</v>
      </c>
      <c r="BH1330" s="219">
        <f>IF(N1330="sníž. přenesená",J1330,0)</f>
        <v>0</v>
      </c>
      <c r="BI1330" s="219">
        <f>IF(N1330="nulová",J1330,0)</f>
        <v>0</v>
      </c>
      <c r="BJ1330" s="20" t="s">
        <v>80</v>
      </c>
      <c r="BK1330" s="219">
        <f>ROUND(I1330*H1330,2)</f>
        <v>0</v>
      </c>
      <c r="BL1330" s="20" t="s">
        <v>258</v>
      </c>
      <c r="BM1330" s="218" t="s">
        <v>2148</v>
      </c>
    </row>
    <row r="1331" s="2" customFormat="1">
      <c r="A1331" s="41"/>
      <c r="B1331" s="42"/>
      <c r="C1331" s="43"/>
      <c r="D1331" s="220" t="s">
        <v>157</v>
      </c>
      <c r="E1331" s="43"/>
      <c r="F1331" s="221" t="s">
        <v>2149</v>
      </c>
      <c r="G1331" s="43"/>
      <c r="H1331" s="43"/>
      <c r="I1331" s="222"/>
      <c r="J1331" s="43"/>
      <c r="K1331" s="43"/>
      <c r="L1331" s="47"/>
      <c r="M1331" s="223"/>
      <c r="N1331" s="224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20" t="s">
        <v>157</v>
      </c>
      <c r="AU1331" s="20" t="s">
        <v>84</v>
      </c>
    </row>
    <row r="1332" s="2" customFormat="1">
      <c r="A1332" s="41"/>
      <c r="B1332" s="42"/>
      <c r="C1332" s="43"/>
      <c r="D1332" s="225" t="s">
        <v>159</v>
      </c>
      <c r="E1332" s="43"/>
      <c r="F1332" s="226" t="s">
        <v>2150</v>
      </c>
      <c r="G1332" s="43"/>
      <c r="H1332" s="43"/>
      <c r="I1332" s="222"/>
      <c r="J1332" s="43"/>
      <c r="K1332" s="43"/>
      <c r="L1332" s="47"/>
      <c r="M1332" s="223"/>
      <c r="N1332" s="224"/>
      <c r="O1332" s="87"/>
      <c r="P1332" s="87"/>
      <c r="Q1332" s="87"/>
      <c r="R1332" s="87"/>
      <c r="S1332" s="87"/>
      <c r="T1332" s="88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T1332" s="20" t="s">
        <v>159</v>
      </c>
      <c r="AU1332" s="20" t="s">
        <v>84</v>
      </c>
    </row>
    <row r="1333" s="14" customFormat="1">
      <c r="A1333" s="14"/>
      <c r="B1333" s="237"/>
      <c r="C1333" s="238"/>
      <c r="D1333" s="220" t="s">
        <v>183</v>
      </c>
      <c r="E1333" s="239" t="s">
        <v>19</v>
      </c>
      <c r="F1333" s="240" t="s">
        <v>2151</v>
      </c>
      <c r="G1333" s="238"/>
      <c r="H1333" s="241">
        <v>16.379999999999999</v>
      </c>
      <c r="I1333" s="242"/>
      <c r="J1333" s="238"/>
      <c r="K1333" s="238"/>
      <c r="L1333" s="243"/>
      <c r="M1333" s="244"/>
      <c r="N1333" s="245"/>
      <c r="O1333" s="245"/>
      <c r="P1333" s="245"/>
      <c r="Q1333" s="245"/>
      <c r="R1333" s="245"/>
      <c r="S1333" s="245"/>
      <c r="T1333" s="246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7" t="s">
        <v>183</v>
      </c>
      <c r="AU1333" s="247" t="s">
        <v>84</v>
      </c>
      <c r="AV1333" s="14" t="s">
        <v>84</v>
      </c>
      <c r="AW1333" s="14" t="s">
        <v>36</v>
      </c>
      <c r="AX1333" s="14" t="s">
        <v>75</v>
      </c>
      <c r="AY1333" s="247" t="s">
        <v>149</v>
      </c>
    </row>
    <row r="1334" s="14" customFormat="1">
      <c r="A1334" s="14"/>
      <c r="B1334" s="237"/>
      <c r="C1334" s="238"/>
      <c r="D1334" s="220" t="s">
        <v>183</v>
      </c>
      <c r="E1334" s="239" t="s">
        <v>19</v>
      </c>
      <c r="F1334" s="240" t="s">
        <v>2152</v>
      </c>
      <c r="G1334" s="238"/>
      <c r="H1334" s="241">
        <v>0.94499999999999995</v>
      </c>
      <c r="I1334" s="242"/>
      <c r="J1334" s="238"/>
      <c r="K1334" s="238"/>
      <c r="L1334" s="243"/>
      <c r="M1334" s="244"/>
      <c r="N1334" s="245"/>
      <c r="O1334" s="245"/>
      <c r="P1334" s="245"/>
      <c r="Q1334" s="245"/>
      <c r="R1334" s="245"/>
      <c r="S1334" s="245"/>
      <c r="T1334" s="246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47" t="s">
        <v>183</v>
      </c>
      <c r="AU1334" s="247" t="s">
        <v>84</v>
      </c>
      <c r="AV1334" s="14" t="s">
        <v>84</v>
      </c>
      <c r="AW1334" s="14" t="s">
        <v>36</v>
      </c>
      <c r="AX1334" s="14" t="s">
        <v>75</v>
      </c>
      <c r="AY1334" s="247" t="s">
        <v>149</v>
      </c>
    </row>
    <row r="1335" s="15" customFormat="1">
      <c r="A1335" s="15"/>
      <c r="B1335" s="248"/>
      <c r="C1335" s="249"/>
      <c r="D1335" s="220" t="s">
        <v>183</v>
      </c>
      <c r="E1335" s="250" t="s">
        <v>19</v>
      </c>
      <c r="F1335" s="251" t="s">
        <v>221</v>
      </c>
      <c r="G1335" s="249"/>
      <c r="H1335" s="252">
        <v>17.324999999999999</v>
      </c>
      <c r="I1335" s="253"/>
      <c r="J1335" s="249"/>
      <c r="K1335" s="249"/>
      <c r="L1335" s="254"/>
      <c r="M1335" s="255"/>
      <c r="N1335" s="256"/>
      <c r="O1335" s="256"/>
      <c r="P1335" s="256"/>
      <c r="Q1335" s="256"/>
      <c r="R1335" s="256"/>
      <c r="S1335" s="256"/>
      <c r="T1335" s="257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58" t="s">
        <v>183</v>
      </c>
      <c r="AU1335" s="258" t="s">
        <v>84</v>
      </c>
      <c r="AV1335" s="15" t="s">
        <v>90</v>
      </c>
      <c r="AW1335" s="15" t="s">
        <v>36</v>
      </c>
      <c r="AX1335" s="15" t="s">
        <v>80</v>
      </c>
      <c r="AY1335" s="258" t="s">
        <v>149</v>
      </c>
    </row>
    <row r="1336" s="2" customFormat="1" ht="24.15" customHeight="1">
      <c r="A1336" s="41"/>
      <c r="B1336" s="42"/>
      <c r="C1336" s="270" t="s">
        <v>2153</v>
      </c>
      <c r="D1336" s="270" t="s">
        <v>395</v>
      </c>
      <c r="E1336" s="271" t="s">
        <v>2154</v>
      </c>
      <c r="F1336" s="272" t="s">
        <v>2155</v>
      </c>
      <c r="G1336" s="273" t="s">
        <v>179</v>
      </c>
      <c r="H1336" s="274">
        <v>18.190999999999999</v>
      </c>
      <c r="I1336" s="275"/>
      <c r="J1336" s="276">
        <f>ROUND(I1336*H1336,2)</f>
        <v>0</v>
      </c>
      <c r="K1336" s="272" t="s">
        <v>19</v>
      </c>
      <c r="L1336" s="277"/>
      <c r="M1336" s="278" t="s">
        <v>19</v>
      </c>
      <c r="N1336" s="279" t="s">
        <v>46</v>
      </c>
      <c r="O1336" s="87"/>
      <c r="P1336" s="216">
        <f>O1336*H1336</f>
        <v>0</v>
      </c>
      <c r="Q1336" s="216">
        <v>0.019859999999999999</v>
      </c>
      <c r="R1336" s="216">
        <f>Q1336*H1336</f>
        <v>0.36127325999999998</v>
      </c>
      <c r="S1336" s="216">
        <v>0</v>
      </c>
      <c r="T1336" s="217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18" t="s">
        <v>374</v>
      </c>
      <c r="AT1336" s="218" t="s">
        <v>395</v>
      </c>
      <c r="AU1336" s="218" t="s">
        <v>84</v>
      </c>
      <c r="AY1336" s="20" t="s">
        <v>149</v>
      </c>
      <c r="BE1336" s="219">
        <f>IF(N1336="základní",J1336,0)</f>
        <v>0</v>
      </c>
      <c r="BF1336" s="219">
        <f>IF(N1336="snížená",J1336,0)</f>
        <v>0</v>
      </c>
      <c r="BG1336" s="219">
        <f>IF(N1336="zákl. přenesená",J1336,0)</f>
        <v>0</v>
      </c>
      <c r="BH1336" s="219">
        <f>IF(N1336="sníž. přenesená",J1336,0)</f>
        <v>0</v>
      </c>
      <c r="BI1336" s="219">
        <f>IF(N1336="nulová",J1336,0)</f>
        <v>0</v>
      </c>
      <c r="BJ1336" s="20" t="s">
        <v>80</v>
      </c>
      <c r="BK1336" s="219">
        <f>ROUND(I1336*H1336,2)</f>
        <v>0</v>
      </c>
      <c r="BL1336" s="20" t="s">
        <v>258</v>
      </c>
      <c r="BM1336" s="218" t="s">
        <v>2156</v>
      </c>
    </row>
    <row r="1337" s="2" customFormat="1">
      <c r="A1337" s="41"/>
      <c r="B1337" s="42"/>
      <c r="C1337" s="43"/>
      <c r="D1337" s="220" t="s">
        <v>157</v>
      </c>
      <c r="E1337" s="43"/>
      <c r="F1337" s="221" t="s">
        <v>2155</v>
      </c>
      <c r="G1337" s="43"/>
      <c r="H1337" s="43"/>
      <c r="I1337" s="222"/>
      <c r="J1337" s="43"/>
      <c r="K1337" s="43"/>
      <c r="L1337" s="47"/>
      <c r="M1337" s="223"/>
      <c r="N1337" s="224"/>
      <c r="O1337" s="87"/>
      <c r="P1337" s="87"/>
      <c r="Q1337" s="87"/>
      <c r="R1337" s="87"/>
      <c r="S1337" s="87"/>
      <c r="T1337" s="88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T1337" s="20" t="s">
        <v>157</v>
      </c>
      <c r="AU1337" s="20" t="s">
        <v>84</v>
      </c>
    </row>
    <row r="1338" s="14" customFormat="1">
      <c r="A1338" s="14"/>
      <c r="B1338" s="237"/>
      <c r="C1338" s="238"/>
      <c r="D1338" s="220" t="s">
        <v>183</v>
      </c>
      <c r="E1338" s="238"/>
      <c r="F1338" s="240" t="s">
        <v>2157</v>
      </c>
      <c r="G1338" s="238"/>
      <c r="H1338" s="241">
        <v>18.190999999999999</v>
      </c>
      <c r="I1338" s="242"/>
      <c r="J1338" s="238"/>
      <c r="K1338" s="238"/>
      <c r="L1338" s="243"/>
      <c r="M1338" s="244"/>
      <c r="N1338" s="245"/>
      <c r="O1338" s="245"/>
      <c r="P1338" s="245"/>
      <c r="Q1338" s="245"/>
      <c r="R1338" s="245"/>
      <c r="S1338" s="245"/>
      <c r="T1338" s="246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7" t="s">
        <v>183</v>
      </c>
      <c r="AU1338" s="247" t="s">
        <v>84</v>
      </c>
      <c r="AV1338" s="14" t="s">
        <v>84</v>
      </c>
      <c r="AW1338" s="14" t="s">
        <v>4</v>
      </c>
      <c r="AX1338" s="14" t="s">
        <v>80</v>
      </c>
      <c r="AY1338" s="247" t="s">
        <v>149</v>
      </c>
    </row>
    <row r="1339" s="2" customFormat="1" ht="33" customHeight="1">
      <c r="A1339" s="41"/>
      <c r="B1339" s="42"/>
      <c r="C1339" s="207" t="s">
        <v>2158</v>
      </c>
      <c r="D1339" s="207" t="s">
        <v>151</v>
      </c>
      <c r="E1339" s="208" t="s">
        <v>2159</v>
      </c>
      <c r="F1339" s="209" t="s">
        <v>2160</v>
      </c>
      <c r="G1339" s="210" t="s">
        <v>154</v>
      </c>
      <c r="H1339" s="211">
        <v>2</v>
      </c>
      <c r="I1339" s="212"/>
      <c r="J1339" s="213">
        <f>ROUND(I1339*H1339,2)</f>
        <v>0</v>
      </c>
      <c r="K1339" s="209" t="s">
        <v>155</v>
      </c>
      <c r="L1339" s="47"/>
      <c r="M1339" s="214" t="s">
        <v>19</v>
      </c>
      <c r="N1339" s="215" t="s">
        <v>46</v>
      </c>
      <c r="O1339" s="87"/>
      <c r="P1339" s="216">
        <f>O1339*H1339</f>
        <v>0</v>
      </c>
      <c r="Q1339" s="216">
        <v>0</v>
      </c>
      <c r="R1339" s="216">
        <f>Q1339*H1339</f>
        <v>0</v>
      </c>
      <c r="S1339" s="216">
        <v>0</v>
      </c>
      <c r="T1339" s="217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18" t="s">
        <v>258</v>
      </c>
      <c r="AT1339" s="218" t="s">
        <v>151</v>
      </c>
      <c r="AU1339" s="218" t="s">
        <v>84</v>
      </c>
      <c r="AY1339" s="20" t="s">
        <v>149</v>
      </c>
      <c r="BE1339" s="219">
        <f>IF(N1339="základní",J1339,0)</f>
        <v>0</v>
      </c>
      <c r="BF1339" s="219">
        <f>IF(N1339="snížená",J1339,0)</f>
        <v>0</v>
      </c>
      <c r="BG1339" s="219">
        <f>IF(N1339="zákl. přenesená",J1339,0)</f>
        <v>0</v>
      </c>
      <c r="BH1339" s="219">
        <f>IF(N1339="sníž. přenesená",J1339,0)</f>
        <v>0</v>
      </c>
      <c r="BI1339" s="219">
        <f>IF(N1339="nulová",J1339,0)</f>
        <v>0</v>
      </c>
      <c r="BJ1339" s="20" t="s">
        <v>80</v>
      </c>
      <c r="BK1339" s="219">
        <f>ROUND(I1339*H1339,2)</f>
        <v>0</v>
      </c>
      <c r="BL1339" s="20" t="s">
        <v>258</v>
      </c>
      <c r="BM1339" s="218" t="s">
        <v>2161</v>
      </c>
    </row>
    <row r="1340" s="2" customFormat="1">
      <c r="A1340" s="41"/>
      <c r="B1340" s="42"/>
      <c r="C1340" s="43"/>
      <c r="D1340" s="220" t="s">
        <v>157</v>
      </c>
      <c r="E1340" s="43"/>
      <c r="F1340" s="221" t="s">
        <v>2162</v>
      </c>
      <c r="G1340" s="43"/>
      <c r="H1340" s="43"/>
      <c r="I1340" s="222"/>
      <c r="J1340" s="43"/>
      <c r="K1340" s="43"/>
      <c r="L1340" s="47"/>
      <c r="M1340" s="223"/>
      <c r="N1340" s="224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157</v>
      </c>
      <c r="AU1340" s="20" t="s">
        <v>84</v>
      </c>
    </row>
    <row r="1341" s="2" customFormat="1">
      <c r="A1341" s="41"/>
      <c r="B1341" s="42"/>
      <c r="C1341" s="43"/>
      <c r="D1341" s="225" t="s">
        <v>159</v>
      </c>
      <c r="E1341" s="43"/>
      <c r="F1341" s="226" t="s">
        <v>2163</v>
      </c>
      <c r="G1341" s="43"/>
      <c r="H1341" s="43"/>
      <c r="I1341" s="222"/>
      <c r="J1341" s="43"/>
      <c r="K1341" s="43"/>
      <c r="L1341" s="47"/>
      <c r="M1341" s="223"/>
      <c r="N1341" s="224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159</v>
      </c>
      <c r="AU1341" s="20" t="s">
        <v>84</v>
      </c>
    </row>
    <row r="1342" s="2" customFormat="1" ht="16.5" customHeight="1">
      <c r="A1342" s="41"/>
      <c r="B1342" s="42"/>
      <c r="C1342" s="270" t="s">
        <v>2164</v>
      </c>
      <c r="D1342" s="270" t="s">
        <v>395</v>
      </c>
      <c r="E1342" s="271" t="s">
        <v>2165</v>
      </c>
      <c r="F1342" s="272" t="s">
        <v>2166</v>
      </c>
      <c r="G1342" s="273" t="s">
        <v>179</v>
      </c>
      <c r="H1342" s="274">
        <v>17.388000000000002</v>
      </c>
      <c r="I1342" s="275"/>
      <c r="J1342" s="276">
        <f>ROUND(I1342*H1342,2)</f>
        <v>0</v>
      </c>
      <c r="K1342" s="272" t="s">
        <v>19</v>
      </c>
      <c r="L1342" s="277"/>
      <c r="M1342" s="278" t="s">
        <v>19</v>
      </c>
      <c r="N1342" s="279" t="s">
        <v>46</v>
      </c>
      <c r="O1342" s="87"/>
      <c r="P1342" s="216">
        <f>O1342*H1342</f>
        <v>0</v>
      </c>
      <c r="Q1342" s="216">
        <v>0.03227</v>
      </c>
      <c r="R1342" s="216">
        <f>Q1342*H1342</f>
        <v>0.56111076000000004</v>
      </c>
      <c r="S1342" s="216">
        <v>0</v>
      </c>
      <c r="T1342" s="217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18" t="s">
        <v>374</v>
      </c>
      <c r="AT1342" s="218" t="s">
        <v>395</v>
      </c>
      <c r="AU1342" s="218" t="s">
        <v>84</v>
      </c>
      <c r="AY1342" s="20" t="s">
        <v>149</v>
      </c>
      <c r="BE1342" s="219">
        <f>IF(N1342="základní",J1342,0)</f>
        <v>0</v>
      </c>
      <c r="BF1342" s="219">
        <f>IF(N1342="snížená",J1342,0)</f>
        <v>0</v>
      </c>
      <c r="BG1342" s="219">
        <f>IF(N1342="zákl. přenesená",J1342,0)</f>
        <v>0</v>
      </c>
      <c r="BH1342" s="219">
        <f>IF(N1342="sníž. přenesená",J1342,0)</f>
        <v>0</v>
      </c>
      <c r="BI1342" s="219">
        <f>IF(N1342="nulová",J1342,0)</f>
        <v>0</v>
      </c>
      <c r="BJ1342" s="20" t="s">
        <v>80</v>
      </c>
      <c r="BK1342" s="219">
        <f>ROUND(I1342*H1342,2)</f>
        <v>0</v>
      </c>
      <c r="BL1342" s="20" t="s">
        <v>258</v>
      </c>
      <c r="BM1342" s="218" t="s">
        <v>2167</v>
      </c>
    </row>
    <row r="1343" s="2" customFormat="1">
      <c r="A1343" s="41"/>
      <c r="B1343" s="42"/>
      <c r="C1343" s="43"/>
      <c r="D1343" s="220" t="s">
        <v>157</v>
      </c>
      <c r="E1343" s="43"/>
      <c r="F1343" s="221" t="s">
        <v>2168</v>
      </c>
      <c r="G1343" s="43"/>
      <c r="H1343" s="43"/>
      <c r="I1343" s="222"/>
      <c r="J1343" s="43"/>
      <c r="K1343" s="43"/>
      <c r="L1343" s="47"/>
      <c r="M1343" s="223"/>
      <c r="N1343" s="224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20" t="s">
        <v>157</v>
      </c>
      <c r="AU1343" s="20" t="s">
        <v>84</v>
      </c>
    </row>
    <row r="1344" s="2" customFormat="1">
      <c r="A1344" s="41"/>
      <c r="B1344" s="42"/>
      <c r="C1344" s="43"/>
      <c r="D1344" s="220" t="s">
        <v>531</v>
      </c>
      <c r="E1344" s="43"/>
      <c r="F1344" s="280" t="s">
        <v>2169</v>
      </c>
      <c r="G1344" s="43"/>
      <c r="H1344" s="43"/>
      <c r="I1344" s="222"/>
      <c r="J1344" s="43"/>
      <c r="K1344" s="43"/>
      <c r="L1344" s="47"/>
      <c r="M1344" s="223"/>
      <c r="N1344" s="224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531</v>
      </c>
      <c r="AU1344" s="20" t="s">
        <v>84</v>
      </c>
    </row>
    <row r="1345" s="14" customFormat="1">
      <c r="A1345" s="14"/>
      <c r="B1345" s="237"/>
      <c r="C1345" s="238"/>
      <c r="D1345" s="220" t="s">
        <v>183</v>
      </c>
      <c r="E1345" s="239" t="s">
        <v>19</v>
      </c>
      <c r="F1345" s="240" t="s">
        <v>2170</v>
      </c>
      <c r="G1345" s="238"/>
      <c r="H1345" s="241">
        <v>17.388000000000002</v>
      </c>
      <c r="I1345" s="242"/>
      <c r="J1345" s="238"/>
      <c r="K1345" s="238"/>
      <c r="L1345" s="243"/>
      <c r="M1345" s="244"/>
      <c r="N1345" s="245"/>
      <c r="O1345" s="245"/>
      <c r="P1345" s="245"/>
      <c r="Q1345" s="245"/>
      <c r="R1345" s="245"/>
      <c r="S1345" s="245"/>
      <c r="T1345" s="246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47" t="s">
        <v>183</v>
      </c>
      <c r="AU1345" s="247" t="s">
        <v>84</v>
      </c>
      <c r="AV1345" s="14" t="s">
        <v>84</v>
      </c>
      <c r="AW1345" s="14" t="s">
        <v>36</v>
      </c>
      <c r="AX1345" s="14" t="s">
        <v>80</v>
      </c>
      <c r="AY1345" s="247" t="s">
        <v>149</v>
      </c>
    </row>
    <row r="1346" s="2" customFormat="1" ht="24.15" customHeight="1">
      <c r="A1346" s="41"/>
      <c r="B1346" s="42"/>
      <c r="C1346" s="207" t="s">
        <v>2171</v>
      </c>
      <c r="D1346" s="207" t="s">
        <v>151</v>
      </c>
      <c r="E1346" s="208" t="s">
        <v>2172</v>
      </c>
      <c r="F1346" s="209" t="s">
        <v>2173</v>
      </c>
      <c r="G1346" s="210" t="s">
        <v>154</v>
      </c>
      <c r="H1346" s="211">
        <v>3</v>
      </c>
      <c r="I1346" s="212"/>
      <c r="J1346" s="213">
        <f>ROUND(I1346*H1346,2)</f>
        <v>0</v>
      </c>
      <c r="K1346" s="209" t="s">
        <v>155</v>
      </c>
      <c r="L1346" s="47"/>
      <c r="M1346" s="214" t="s">
        <v>19</v>
      </c>
      <c r="N1346" s="215" t="s">
        <v>46</v>
      </c>
      <c r="O1346" s="87"/>
      <c r="P1346" s="216">
        <f>O1346*H1346</f>
        <v>0</v>
      </c>
      <c r="Q1346" s="216">
        <v>0.00066</v>
      </c>
      <c r="R1346" s="216">
        <f>Q1346*H1346</f>
        <v>0.00198</v>
      </c>
      <c r="S1346" s="216">
        <v>0</v>
      </c>
      <c r="T1346" s="217">
        <f>S1346*H1346</f>
        <v>0</v>
      </c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R1346" s="218" t="s">
        <v>258</v>
      </c>
      <c r="AT1346" s="218" t="s">
        <v>151</v>
      </c>
      <c r="AU1346" s="218" t="s">
        <v>84</v>
      </c>
      <c r="AY1346" s="20" t="s">
        <v>149</v>
      </c>
      <c r="BE1346" s="219">
        <f>IF(N1346="základní",J1346,0)</f>
        <v>0</v>
      </c>
      <c r="BF1346" s="219">
        <f>IF(N1346="snížená",J1346,0)</f>
        <v>0</v>
      </c>
      <c r="BG1346" s="219">
        <f>IF(N1346="zákl. přenesená",J1346,0)</f>
        <v>0</v>
      </c>
      <c r="BH1346" s="219">
        <f>IF(N1346="sníž. přenesená",J1346,0)</f>
        <v>0</v>
      </c>
      <c r="BI1346" s="219">
        <f>IF(N1346="nulová",J1346,0)</f>
        <v>0</v>
      </c>
      <c r="BJ1346" s="20" t="s">
        <v>80</v>
      </c>
      <c r="BK1346" s="219">
        <f>ROUND(I1346*H1346,2)</f>
        <v>0</v>
      </c>
      <c r="BL1346" s="20" t="s">
        <v>258</v>
      </c>
      <c r="BM1346" s="218" t="s">
        <v>2174</v>
      </c>
    </row>
    <row r="1347" s="2" customFormat="1">
      <c r="A1347" s="41"/>
      <c r="B1347" s="42"/>
      <c r="C1347" s="43"/>
      <c r="D1347" s="220" t="s">
        <v>157</v>
      </c>
      <c r="E1347" s="43"/>
      <c r="F1347" s="221" t="s">
        <v>2175</v>
      </c>
      <c r="G1347" s="43"/>
      <c r="H1347" s="43"/>
      <c r="I1347" s="222"/>
      <c r="J1347" s="43"/>
      <c r="K1347" s="43"/>
      <c r="L1347" s="47"/>
      <c r="M1347" s="223"/>
      <c r="N1347" s="224"/>
      <c r="O1347" s="87"/>
      <c r="P1347" s="87"/>
      <c r="Q1347" s="87"/>
      <c r="R1347" s="87"/>
      <c r="S1347" s="87"/>
      <c r="T1347" s="88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T1347" s="20" t="s">
        <v>157</v>
      </c>
      <c r="AU1347" s="20" t="s">
        <v>84</v>
      </c>
    </row>
    <row r="1348" s="2" customFormat="1">
      <c r="A1348" s="41"/>
      <c r="B1348" s="42"/>
      <c r="C1348" s="43"/>
      <c r="D1348" s="225" t="s">
        <v>159</v>
      </c>
      <c r="E1348" s="43"/>
      <c r="F1348" s="226" t="s">
        <v>2176</v>
      </c>
      <c r="G1348" s="43"/>
      <c r="H1348" s="43"/>
      <c r="I1348" s="222"/>
      <c r="J1348" s="43"/>
      <c r="K1348" s="43"/>
      <c r="L1348" s="47"/>
      <c r="M1348" s="223"/>
      <c r="N1348" s="224"/>
      <c r="O1348" s="87"/>
      <c r="P1348" s="87"/>
      <c r="Q1348" s="87"/>
      <c r="R1348" s="87"/>
      <c r="S1348" s="87"/>
      <c r="T1348" s="88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T1348" s="20" t="s">
        <v>159</v>
      </c>
      <c r="AU1348" s="20" t="s">
        <v>84</v>
      </c>
    </row>
    <row r="1349" s="2" customFormat="1" ht="21.75" customHeight="1">
      <c r="A1349" s="41"/>
      <c r="B1349" s="42"/>
      <c r="C1349" s="270" t="s">
        <v>2177</v>
      </c>
      <c r="D1349" s="270" t="s">
        <v>395</v>
      </c>
      <c r="E1349" s="271" t="s">
        <v>2178</v>
      </c>
      <c r="F1349" s="272" t="s">
        <v>2179</v>
      </c>
      <c r="G1349" s="273" t="s">
        <v>179</v>
      </c>
      <c r="H1349" s="274">
        <v>24.454999999999998</v>
      </c>
      <c r="I1349" s="275"/>
      <c r="J1349" s="276">
        <f>ROUND(I1349*H1349,2)</f>
        <v>0</v>
      </c>
      <c r="K1349" s="272" t="s">
        <v>19</v>
      </c>
      <c r="L1349" s="277"/>
      <c r="M1349" s="278" t="s">
        <v>19</v>
      </c>
      <c r="N1349" s="279" t="s">
        <v>46</v>
      </c>
      <c r="O1349" s="87"/>
      <c r="P1349" s="216">
        <f>O1349*H1349</f>
        <v>0</v>
      </c>
      <c r="Q1349" s="216">
        <v>0.038289999999999998</v>
      </c>
      <c r="R1349" s="216">
        <f>Q1349*H1349</f>
        <v>0.93638194999999991</v>
      </c>
      <c r="S1349" s="216">
        <v>0</v>
      </c>
      <c r="T1349" s="217">
        <f>S1349*H1349</f>
        <v>0</v>
      </c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R1349" s="218" t="s">
        <v>374</v>
      </c>
      <c r="AT1349" s="218" t="s">
        <v>395</v>
      </c>
      <c r="AU1349" s="218" t="s">
        <v>84</v>
      </c>
      <c r="AY1349" s="20" t="s">
        <v>149</v>
      </c>
      <c r="BE1349" s="219">
        <f>IF(N1349="základní",J1349,0)</f>
        <v>0</v>
      </c>
      <c r="BF1349" s="219">
        <f>IF(N1349="snížená",J1349,0)</f>
        <v>0</v>
      </c>
      <c r="BG1349" s="219">
        <f>IF(N1349="zákl. přenesená",J1349,0)</f>
        <v>0</v>
      </c>
      <c r="BH1349" s="219">
        <f>IF(N1349="sníž. přenesená",J1349,0)</f>
        <v>0</v>
      </c>
      <c r="BI1349" s="219">
        <f>IF(N1349="nulová",J1349,0)</f>
        <v>0</v>
      </c>
      <c r="BJ1349" s="20" t="s">
        <v>80</v>
      </c>
      <c r="BK1349" s="219">
        <f>ROUND(I1349*H1349,2)</f>
        <v>0</v>
      </c>
      <c r="BL1349" s="20" t="s">
        <v>258</v>
      </c>
      <c r="BM1349" s="218" t="s">
        <v>2180</v>
      </c>
    </row>
    <row r="1350" s="2" customFormat="1">
      <c r="A1350" s="41"/>
      <c r="B1350" s="42"/>
      <c r="C1350" s="43"/>
      <c r="D1350" s="220" t="s">
        <v>157</v>
      </c>
      <c r="E1350" s="43"/>
      <c r="F1350" s="221" t="s">
        <v>2179</v>
      </c>
      <c r="G1350" s="43"/>
      <c r="H1350" s="43"/>
      <c r="I1350" s="222"/>
      <c r="J1350" s="43"/>
      <c r="K1350" s="43"/>
      <c r="L1350" s="47"/>
      <c r="M1350" s="223"/>
      <c r="N1350" s="224"/>
      <c r="O1350" s="87"/>
      <c r="P1350" s="87"/>
      <c r="Q1350" s="87"/>
      <c r="R1350" s="87"/>
      <c r="S1350" s="87"/>
      <c r="T1350" s="88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T1350" s="20" t="s">
        <v>157</v>
      </c>
      <c r="AU1350" s="20" t="s">
        <v>84</v>
      </c>
    </row>
    <row r="1351" s="14" customFormat="1">
      <c r="A1351" s="14"/>
      <c r="B1351" s="237"/>
      <c r="C1351" s="238"/>
      <c r="D1351" s="220" t="s">
        <v>183</v>
      </c>
      <c r="E1351" s="239" t="s">
        <v>19</v>
      </c>
      <c r="F1351" s="240" t="s">
        <v>2181</v>
      </c>
      <c r="G1351" s="238"/>
      <c r="H1351" s="241">
        <v>16.774999999999999</v>
      </c>
      <c r="I1351" s="242"/>
      <c r="J1351" s="238"/>
      <c r="K1351" s="238"/>
      <c r="L1351" s="243"/>
      <c r="M1351" s="244"/>
      <c r="N1351" s="245"/>
      <c r="O1351" s="245"/>
      <c r="P1351" s="245"/>
      <c r="Q1351" s="245"/>
      <c r="R1351" s="245"/>
      <c r="S1351" s="245"/>
      <c r="T1351" s="246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47" t="s">
        <v>183</v>
      </c>
      <c r="AU1351" s="247" t="s">
        <v>84</v>
      </c>
      <c r="AV1351" s="14" t="s">
        <v>84</v>
      </c>
      <c r="AW1351" s="14" t="s">
        <v>36</v>
      </c>
      <c r="AX1351" s="14" t="s">
        <v>75</v>
      </c>
      <c r="AY1351" s="247" t="s">
        <v>149</v>
      </c>
    </row>
    <row r="1352" s="14" customFormat="1">
      <c r="A1352" s="14"/>
      <c r="B1352" s="237"/>
      <c r="C1352" s="238"/>
      <c r="D1352" s="220" t="s">
        <v>183</v>
      </c>
      <c r="E1352" s="239" t="s">
        <v>19</v>
      </c>
      <c r="F1352" s="240" t="s">
        <v>2182</v>
      </c>
      <c r="G1352" s="238"/>
      <c r="H1352" s="241">
        <v>7.6799999999999997</v>
      </c>
      <c r="I1352" s="242"/>
      <c r="J1352" s="238"/>
      <c r="K1352" s="238"/>
      <c r="L1352" s="243"/>
      <c r="M1352" s="244"/>
      <c r="N1352" s="245"/>
      <c r="O1352" s="245"/>
      <c r="P1352" s="245"/>
      <c r="Q1352" s="245"/>
      <c r="R1352" s="245"/>
      <c r="S1352" s="245"/>
      <c r="T1352" s="246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7" t="s">
        <v>183</v>
      </c>
      <c r="AU1352" s="247" t="s">
        <v>84</v>
      </c>
      <c r="AV1352" s="14" t="s">
        <v>84</v>
      </c>
      <c r="AW1352" s="14" t="s">
        <v>36</v>
      </c>
      <c r="AX1352" s="14" t="s">
        <v>75</v>
      </c>
      <c r="AY1352" s="247" t="s">
        <v>149</v>
      </c>
    </row>
    <row r="1353" s="15" customFormat="1">
      <c r="A1353" s="15"/>
      <c r="B1353" s="248"/>
      <c r="C1353" s="249"/>
      <c r="D1353" s="220" t="s">
        <v>183</v>
      </c>
      <c r="E1353" s="250" t="s">
        <v>19</v>
      </c>
      <c r="F1353" s="251" t="s">
        <v>221</v>
      </c>
      <c r="G1353" s="249"/>
      <c r="H1353" s="252">
        <v>24.454999999999998</v>
      </c>
      <c r="I1353" s="253"/>
      <c r="J1353" s="249"/>
      <c r="K1353" s="249"/>
      <c r="L1353" s="254"/>
      <c r="M1353" s="255"/>
      <c r="N1353" s="256"/>
      <c r="O1353" s="256"/>
      <c r="P1353" s="256"/>
      <c r="Q1353" s="256"/>
      <c r="R1353" s="256"/>
      <c r="S1353" s="256"/>
      <c r="T1353" s="257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58" t="s">
        <v>183</v>
      </c>
      <c r="AU1353" s="258" t="s">
        <v>84</v>
      </c>
      <c r="AV1353" s="15" t="s">
        <v>90</v>
      </c>
      <c r="AW1353" s="15" t="s">
        <v>36</v>
      </c>
      <c r="AX1353" s="15" t="s">
        <v>80</v>
      </c>
      <c r="AY1353" s="258" t="s">
        <v>149</v>
      </c>
    </row>
    <row r="1354" s="2" customFormat="1" ht="16.5" customHeight="1">
      <c r="A1354" s="41"/>
      <c r="B1354" s="42"/>
      <c r="C1354" s="207" t="s">
        <v>2183</v>
      </c>
      <c r="D1354" s="207" t="s">
        <v>151</v>
      </c>
      <c r="E1354" s="208" t="s">
        <v>2184</v>
      </c>
      <c r="F1354" s="209" t="s">
        <v>2185</v>
      </c>
      <c r="G1354" s="210" t="s">
        <v>154</v>
      </c>
      <c r="H1354" s="211">
        <v>3</v>
      </c>
      <c r="I1354" s="212"/>
      <c r="J1354" s="213">
        <f>ROUND(I1354*H1354,2)</f>
        <v>0</v>
      </c>
      <c r="K1354" s="209" t="s">
        <v>155</v>
      </c>
      <c r="L1354" s="47"/>
      <c r="M1354" s="214" t="s">
        <v>19</v>
      </c>
      <c r="N1354" s="215" t="s">
        <v>46</v>
      </c>
      <c r="O1354" s="87"/>
      <c r="P1354" s="216">
        <f>O1354*H1354</f>
        <v>0</v>
      </c>
      <c r="Q1354" s="216">
        <v>0</v>
      </c>
      <c r="R1354" s="216">
        <f>Q1354*H1354</f>
        <v>0</v>
      </c>
      <c r="S1354" s="216">
        <v>0</v>
      </c>
      <c r="T1354" s="217">
        <f>S1354*H1354</f>
        <v>0</v>
      </c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R1354" s="218" t="s">
        <v>258</v>
      </c>
      <c r="AT1354" s="218" t="s">
        <v>151</v>
      </c>
      <c r="AU1354" s="218" t="s">
        <v>84</v>
      </c>
      <c r="AY1354" s="20" t="s">
        <v>149</v>
      </c>
      <c r="BE1354" s="219">
        <f>IF(N1354="základní",J1354,0)</f>
        <v>0</v>
      </c>
      <c r="BF1354" s="219">
        <f>IF(N1354="snížená",J1354,0)</f>
        <v>0</v>
      </c>
      <c r="BG1354" s="219">
        <f>IF(N1354="zákl. přenesená",J1354,0)</f>
        <v>0</v>
      </c>
      <c r="BH1354" s="219">
        <f>IF(N1354="sníž. přenesená",J1354,0)</f>
        <v>0</v>
      </c>
      <c r="BI1354" s="219">
        <f>IF(N1354="nulová",J1354,0)</f>
        <v>0</v>
      </c>
      <c r="BJ1354" s="20" t="s">
        <v>80</v>
      </c>
      <c r="BK1354" s="219">
        <f>ROUND(I1354*H1354,2)</f>
        <v>0</v>
      </c>
      <c r="BL1354" s="20" t="s">
        <v>258</v>
      </c>
      <c r="BM1354" s="218" t="s">
        <v>2186</v>
      </c>
    </row>
    <row r="1355" s="2" customFormat="1">
      <c r="A1355" s="41"/>
      <c r="B1355" s="42"/>
      <c r="C1355" s="43"/>
      <c r="D1355" s="220" t="s">
        <v>157</v>
      </c>
      <c r="E1355" s="43"/>
      <c r="F1355" s="221" t="s">
        <v>2187</v>
      </c>
      <c r="G1355" s="43"/>
      <c r="H1355" s="43"/>
      <c r="I1355" s="222"/>
      <c r="J1355" s="43"/>
      <c r="K1355" s="43"/>
      <c r="L1355" s="47"/>
      <c r="M1355" s="223"/>
      <c r="N1355" s="224"/>
      <c r="O1355" s="87"/>
      <c r="P1355" s="87"/>
      <c r="Q1355" s="87"/>
      <c r="R1355" s="87"/>
      <c r="S1355" s="87"/>
      <c r="T1355" s="88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T1355" s="20" t="s">
        <v>157</v>
      </c>
      <c r="AU1355" s="20" t="s">
        <v>84</v>
      </c>
    </row>
    <row r="1356" s="2" customFormat="1">
      <c r="A1356" s="41"/>
      <c r="B1356" s="42"/>
      <c r="C1356" s="43"/>
      <c r="D1356" s="225" t="s">
        <v>159</v>
      </c>
      <c r="E1356" s="43"/>
      <c r="F1356" s="226" t="s">
        <v>2188</v>
      </c>
      <c r="G1356" s="43"/>
      <c r="H1356" s="43"/>
      <c r="I1356" s="222"/>
      <c r="J1356" s="43"/>
      <c r="K1356" s="43"/>
      <c r="L1356" s="47"/>
      <c r="M1356" s="223"/>
      <c r="N1356" s="224"/>
      <c r="O1356" s="87"/>
      <c r="P1356" s="87"/>
      <c r="Q1356" s="87"/>
      <c r="R1356" s="87"/>
      <c r="S1356" s="87"/>
      <c r="T1356" s="88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T1356" s="20" t="s">
        <v>159</v>
      </c>
      <c r="AU1356" s="20" t="s">
        <v>84</v>
      </c>
    </row>
    <row r="1357" s="2" customFormat="1" ht="16.5" customHeight="1">
      <c r="A1357" s="41"/>
      <c r="B1357" s="42"/>
      <c r="C1357" s="270" t="s">
        <v>2189</v>
      </c>
      <c r="D1357" s="270" t="s">
        <v>395</v>
      </c>
      <c r="E1357" s="271" t="s">
        <v>2190</v>
      </c>
      <c r="F1357" s="272" t="s">
        <v>2191</v>
      </c>
      <c r="G1357" s="273" t="s">
        <v>154</v>
      </c>
      <c r="H1357" s="274">
        <v>3</v>
      </c>
      <c r="I1357" s="275"/>
      <c r="J1357" s="276">
        <f>ROUND(I1357*H1357,2)</f>
        <v>0</v>
      </c>
      <c r="K1357" s="272" t="s">
        <v>155</v>
      </c>
      <c r="L1357" s="277"/>
      <c r="M1357" s="278" t="s">
        <v>19</v>
      </c>
      <c r="N1357" s="279" t="s">
        <v>46</v>
      </c>
      <c r="O1357" s="87"/>
      <c r="P1357" s="216">
        <f>O1357*H1357</f>
        <v>0</v>
      </c>
      <c r="Q1357" s="216">
        <v>0.0023999999999999998</v>
      </c>
      <c r="R1357" s="216">
        <f>Q1357*H1357</f>
        <v>0.0071999999999999998</v>
      </c>
      <c r="S1357" s="216">
        <v>0</v>
      </c>
      <c r="T1357" s="217">
        <f>S1357*H1357</f>
        <v>0</v>
      </c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R1357" s="218" t="s">
        <v>374</v>
      </c>
      <c r="AT1357" s="218" t="s">
        <v>395</v>
      </c>
      <c r="AU1357" s="218" t="s">
        <v>84</v>
      </c>
      <c r="AY1357" s="20" t="s">
        <v>149</v>
      </c>
      <c r="BE1357" s="219">
        <f>IF(N1357="základní",J1357,0)</f>
        <v>0</v>
      </c>
      <c r="BF1357" s="219">
        <f>IF(N1357="snížená",J1357,0)</f>
        <v>0</v>
      </c>
      <c r="BG1357" s="219">
        <f>IF(N1357="zákl. přenesená",J1357,0)</f>
        <v>0</v>
      </c>
      <c r="BH1357" s="219">
        <f>IF(N1357="sníž. přenesená",J1357,0)</f>
        <v>0</v>
      </c>
      <c r="BI1357" s="219">
        <f>IF(N1357="nulová",J1357,0)</f>
        <v>0</v>
      </c>
      <c r="BJ1357" s="20" t="s">
        <v>80</v>
      </c>
      <c r="BK1357" s="219">
        <f>ROUND(I1357*H1357,2)</f>
        <v>0</v>
      </c>
      <c r="BL1357" s="20" t="s">
        <v>258</v>
      </c>
      <c r="BM1357" s="218" t="s">
        <v>2192</v>
      </c>
    </row>
    <row r="1358" s="2" customFormat="1">
      <c r="A1358" s="41"/>
      <c r="B1358" s="42"/>
      <c r="C1358" s="43"/>
      <c r="D1358" s="220" t="s">
        <v>157</v>
      </c>
      <c r="E1358" s="43"/>
      <c r="F1358" s="221" t="s">
        <v>2191</v>
      </c>
      <c r="G1358" s="43"/>
      <c r="H1358" s="43"/>
      <c r="I1358" s="222"/>
      <c r="J1358" s="43"/>
      <c r="K1358" s="43"/>
      <c r="L1358" s="47"/>
      <c r="M1358" s="223"/>
      <c r="N1358" s="224"/>
      <c r="O1358" s="87"/>
      <c r="P1358" s="87"/>
      <c r="Q1358" s="87"/>
      <c r="R1358" s="87"/>
      <c r="S1358" s="87"/>
      <c r="T1358" s="88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T1358" s="20" t="s">
        <v>157</v>
      </c>
      <c r="AU1358" s="20" t="s">
        <v>84</v>
      </c>
    </row>
    <row r="1359" s="2" customFormat="1" ht="16.5" customHeight="1">
      <c r="A1359" s="41"/>
      <c r="B1359" s="42"/>
      <c r="C1359" s="207" t="s">
        <v>2193</v>
      </c>
      <c r="D1359" s="207" t="s">
        <v>151</v>
      </c>
      <c r="E1359" s="208" t="s">
        <v>2194</v>
      </c>
      <c r="F1359" s="209" t="s">
        <v>2195</v>
      </c>
      <c r="G1359" s="210" t="s">
        <v>154</v>
      </c>
      <c r="H1359" s="211">
        <v>3</v>
      </c>
      <c r="I1359" s="212"/>
      <c r="J1359" s="213">
        <f>ROUND(I1359*H1359,2)</f>
        <v>0</v>
      </c>
      <c r="K1359" s="209" t="s">
        <v>155</v>
      </c>
      <c r="L1359" s="47"/>
      <c r="M1359" s="214" t="s">
        <v>19</v>
      </c>
      <c r="N1359" s="215" t="s">
        <v>46</v>
      </c>
      <c r="O1359" s="87"/>
      <c r="P1359" s="216">
        <f>O1359*H1359</f>
        <v>0</v>
      </c>
      <c r="Q1359" s="216">
        <v>0</v>
      </c>
      <c r="R1359" s="216">
        <f>Q1359*H1359</f>
        <v>0</v>
      </c>
      <c r="S1359" s="216">
        <v>0</v>
      </c>
      <c r="T1359" s="217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18" t="s">
        <v>258</v>
      </c>
      <c r="AT1359" s="218" t="s">
        <v>151</v>
      </c>
      <c r="AU1359" s="218" t="s">
        <v>84</v>
      </c>
      <c r="AY1359" s="20" t="s">
        <v>149</v>
      </c>
      <c r="BE1359" s="219">
        <f>IF(N1359="základní",J1359,0)</f>
        <v>0</v>
      </c>
      <c r="BF1359" s="219">
        <f>IF(N1359="snížená",J1359,0)</f>
        <v>0</v>
      </c>
      <c r="BG1359" s="219">
        <f>IF(N1359="zákl. přenesená",J1359,0)</f>
        <v>0</v>
      </c>
      <c r="BH1359" s="219">
        <f>IF(N1359="sníž. přenesená",J1359,0)</f>
        <v>0</v>
      </c>
      <c r="BI1359" s="219">
        <f>IF(N1359="nulová",J1359,0)</f>
        <v>0</v>
      </c>
      <c r="BJ1359" s="20" t="s">
        <v>80</v>
      </c>
      <c r="BK1359" s="219">
        <f>ROUND(I1359*H1359,2)</f>
        <v>0</v>
      </c>
      <c r="BL1359" s="20" t="s">
        <v>258</v>
      </c>
      <c r="BM1359" s="218" t="s">
        <v>2196</v>
      </c>
    </row>
    <row r="1360" s="2" customFormat="1">
      <c r="A1360" s="41"/>
      <c r="B1360" s="42"/>
      <c r="C1360" s="43"/>
      <c r="D1360" s="220" t="s">
        <v>157</v>
      </c>
      <c r="E1360" s="43"/>
      <c r="F1360" s="221" t="s">
        <v>2197</v>
      </c>
      <c r="G1360" s="43"/>
      <c r="H1360" s="43"/>
      <c r="I1360" s="222"/>
      <c r="J1360" s="43"/>
      <c r="K1360" s="43"/>
      <c r="L1360" s="47"/>
      <c r="M1360" s="223"/>
      <c r="N1360" s="224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T1360" s="20" t="s">
        <v>157</v>
      </c>
      <c r="AU1360" s="20" t="s">
        <v>84</v>
      </c>
    </row>
    <row r="1361" s="2" customFormat="1">
      <c r="A1361" s="41"/>
      <c r="B1361" s="42"/>
      <c r="C1361" s="43"/>
      <c r="D1361" s="225" t="s">
        <v>159</v>
      </c>
      <c r="E1361" s="43"/>
      <c r="F1361" s="226" t="s">
        <v>2198</v>
      </c>
      <c r="G1361" s="43"/>
      <c r="H1361" s="43"/>
      <c r="I1361" s="222"/>
      <c r="J1361" s="43"/>
      <c r="K1361" s="43"/>
      <c r="L1361" s="47"/>
      <c r="M1361" s="223"/>
      <c r="N1361" s="224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159</v>
      </c>
      <c r="AU1361" s="20" t="s">
        <v>84</v>
      </c>
    </row>
    <row r="1362" s="2" customFormat="1" ht="16.5" customHeight="1">
      <c r="A1362" s="41"/>
      <c r="B1362" s="42"/>
      <c r="C1362" s="270" t="s">
        <v>2199</v>
      </c>
      <c r="D1362" s="270" t="s">
        <v>395</v>
      </c>
      <c r="E1362" s="271" t="s">
        <v>2200</v>
      </c>
      <c r="F1362" s="272" t="s">
        <v>2201</v>
      </c>
      <c r="G1362" s="273" t="s">
        <v>154</v>
      </c>
      <c r="H1362" s="274">
        <v>6</v>
      </c>
      <c r="I1362" s="275"/>
      <c r="J1362" s="276">
        <f>ROUND(I1362*H1362,2)</f>
        <v>0</v>
      </c>
      <c r="K1362" s="272" t="s">
        <v>155</v>
      </c>
      <c r="L1362" s="277"/>
      <c r="M1362" s="278" t="s">
        <v>19</v>
      </c>
      <c r="N1362" s="279" t="s">
        <v>46</v>
      </c>
      <c r="O1362" s="87"/>
      <c r="P1362" s="216">
        <f>O1362*H1362</f>
        <v>0</v>
      </c>
      <c r="Q1362" s="216">
        <v>0.0022000000000000001</v>
      </c>
      <c r="R1362" s="216">
        <f>Q1362*H1362</f>
        <v>0.0132</v>
      </c>
      <c r="S1362" s="216">
        <v>0</v>
      </c>
      <c r="T1362" s="217">
        <f>S1362*H1362</f>
        <v>0</v>
      </c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R1362" s="218" t="s">
        <v>374</v>
      </c>
      <c r="AT1362" s="218" t="s">
        <v>395</v>
      </c>
      <c r="AU1362" s="218" t="s">
        <v>84</v>
      </c>
      <c r="AY1362" s="20" t="s">
        <v>149</v>
      </c>
      <c r="BE1362" s="219">
        <f>IF(N1362="základní",J1362,0)</f>
        <v>0</v>
      </c>
      <c r="BF1362" s="219">
        <f>IF(N1362="snížená",J1362,0)</f>
        <v>0</v>
      </c>
      <c r="BG1362" s="219">
        <f>IF(N1362="zákl. přenesená",J1362,0)</f>
        <v>0</v>
      </c>
      <c r="BH1362" s="219">
        <f>IF(N1362="sníž. přenesená",J1362,0)</f>
        <v>0</v>
      </c>
      <c r="BI1362" s="219">
        <f>IF(N1362="nulová",J1362,0)</f>
        <v>0</v>
      </c>
      <c r="BJ1362" s="20" t="s">
        <v>80</v>
      </c>
      <c r="BK1362" s="219">
        <f>ROUND(I1362*H1362,2)</f>
        <v>0</v>
      </c>
      <c r="BL1362" s="20" t="s">
        <v>258</v>
      </c>
      <c r="BM1362" s="218" t="s">
        <v>2202</v>
      </c>
    </row>
    <row r="1363" s="2" customFormat="1">
      <c r="A1363" s="41"/>
      <c r="B1363" s="42"/>
      <c r="C1363" s="43"/>
      <c r="D1363" s="220" t="s">
        <v>157</v>
      </c>
      <c r="E1363" s="43"/>
      <c r="F1363" s="221" t="s">
        <v>2201</v>
      </c>
      <c r="G1363" s="43"/>
      <c r="H1363" s="43"/>
      <c r="I1363" s="222"/>
      <c r="J1363" s="43"/>
      <c r="K1363" s="43"/>
      <c r="L1363" s="47"/>
      <c r="M1363" s="223"/>
      <c r="N1363" s="224"/>
      <c r="O1363" s="87"/>
      <c r="P1363" s="87"/>
      <c r="Q1363" s="87"/>
      <c r="R1363" s="87"/>
      <c r="S1363" s="87"/>
      <c r="T1363" s="88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T1363" s="20" t="s">
        <v>157</v>
      </c>
      <c r="AU1363" s="20" t="s">
        <v>84</v>
      </c>
    </row>
    <row r="1364" s="14" customFormat="1">
      <c r="A1364" s="14"/>
      <c r="B1364" s="237"/>
      <c r="C1364" s="238"/>
      <c r="D1364" s="220" t="s">
        <v>183</v>
      </c>
      <c r="E1364" s="238"/>
      <c r="F1364" s="240" t="s">
        <v>2203</v>
      </c>
      <c r="G1364" s="238"/>
      <c r="H1364" s="241">
        <v>6</v>
      </c>
      <c r="I1364" s="242"/>
      <c r="J1364" s="238"/>
      <c r="K1364" s="238"/>
      <c r="L1364" s="243"/>
      <c r="M1364" s="244"/>
      <c r="N1364" s="245"/>
      <c r="O1364" s="245"/>
      <c r="P1364" s="245"/>
      <c r="Q1364" s="245"/>
      <c r="R1364" s="245"/>
      <c r="S1364" s="245"/>
      <c r="T1364" s="246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7" t="s">
        <v>183</v>
      </c>
      <c r="AU1364" s="247" t="s">
        <v>84</v>
      </c>
      <c r="AV1364" s="14" t="s">
        <v>84</v>
      </c>
      <c r="AW1364" s="14" t="s">
        <v>4</v>
      </c>
      <c r="AX1364" s="14" t="s">
        <v>80</v>
      </c>
      <c r="AY1364" s="247" t="s">
        <v>149</v>
      </c>
    </row>
    <row r="1365" s="2" customFormat="1" ht="16.5" customHeight="1">
      <c r="A1365" s="41"/>
      <c r="B1365" s="42"/>
      <c r="C1365" s="270" t="s">
        <v>2204</v>
      </c>
      <c r="D1365" s="270" t="s">
        <v>395</v>
      </c>
      <c r="E1365" s="271" t="s">
        <v>2205</v>
      </c>
      <c r="F1365" s="272" t="s">
        <v>2206</v>
      </c>
      <c r="G1365" s="273" t="s">
        <v>154</v>
      </c>
      <c r="H1365" s="274">
        <v>6</v>
      </c>
      <c r="I1365" s="275"/>
      <c r="J1365" s="276">
        <f>ROUND(I1365*H1365,2)</f>
        <v>0</v>
      </c>
      <c r="K1365" s="272" t="s">
        <v>19</v>
      </c>
      <c r="L1365" s="277"/>
      <c r="M1365" s="278" t="s">
        <v>19</v>
      </c>
      <c r="N1365" s="279" t="s">
        <v>46</v>
      </c>
      <c r="O1365" s="87"/>
      <c r="P1365" s="216">
        <f>O1365*H1365</f>
        <v>0</v>
      </c>
      <c r="Q1365" s="216">
        <v>0</v>
      </c>
      <c r="R1365" s="216">
        <f>Q1365*H1365</f>
        <v>0</v>
      </c>
      <c r="S1365" s="216">
        <v>0</v>
      </c>
      <c r="T1365" s="217">
        <f>S1365*H1365</f>
        <v>0</v>
      </c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R1365" s="218" t="s">
        <v>374</v>
      </c>
      <c r="AT1365" s="218" t="s">
        <v>395</v>
      </c>
      <c r="AU1365" s="218" t="s">
        <v>84</v>
      </c>
      <c r="AY1365" s="20" t="s">
        <v>149</v>
      </c>
      <c r="BE1365" s="219">
        <f>IF(N1365="základní",J1365,0)</f>
        <v>0</v>
      </c>
      <c r="BF1365" s="219">
        <f>IF(N1365="snížená",J1365,0)</f>
        <v>0</v>
      </c>
      <c r="BG1365" s="219">
        <f>IF(N1365="zákl. přenesená",J1365,0)</f>
        <v>0</v>
      </c>
      <c r="BH1365" s="219">
        <f>IF(N1365="sníž. přenesená",J1365,0)</f>
        <v>0</v>
      </c>
      <c r="BI1365" s="219">
        <f>IF(N1365="nulová",J1365,0)</f>
        <v>0</v>
      </c>
      <c r="BJ1365" s="20" t="s">
        <v>80</v>
      </c>
      <c r="BK1365" s="219">
        <f>ROUND(I1365*H1365,2)</f>
        <v>0</v>
      </c>
      <c r="BL1365" s="20" t="s">
        <v>258</v>
      </c>
      <c r="BM1365" s="218" t="s">
        <v>2207</v>
      </c>
    </row>
    <row r="1366" s="2" customFormat="1">
      <c r="A1366" s="41"/>
      <c r="B1366" s="42"/>
      <c r="C1366" s="43"/>
      <c r="D1366" s="220" t="s">
        <v>157</v>
      </c>
      <c r="E1366" s="43"/>
      <c r="F1366" s="221" t="s">
        <v>2206</v>
      </c>
      <c r="G1366" s="43"/>
      <c r="H1366" s="43"/>
      <c r="I1366" s="222"/>
      <c r="J1366" s="43"/>
      <c r="K1366" s="43"/>
      <c r="L1366" s="47"/>
      <c r="M1366" s="223"/>
      <c r="N1366" s="224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T1366" s="20" t="s">
        <v>157</v>
      </c>
      <c r="AU1366" s="20" t="s">
        <v>84</v>
      </c>
    </row>
    <row r="1367" s="14" customFormat="1">
      <c r="A1367" s="14"/>
      <c r="B1367" s="237"/>
      <c r="C1367" s="238"/>
      <c r="D1367" s="220" t="s">
        <v>183</v>
      </c>
      <c r="E1367" s="238"/>
      <c r="F1367" s="240" t="s">
        <v>2203</v>
      </c>
      <c r="G1367" s="238"/>
      <c r="H1367" s="241">
        <v>6</v>
      </c>
      <c r="I1367" s="242"/>
      <c r="J1367" s="238"/>
      <c r="K1367" s="238"/>
      <c r="L1367" s="243"/>
      <c r="M1367" s="244"/>
      <c r="N1367" s="245"/>
      <c r="O1367" s="245"/>
      <c r="P1367" s="245"/>
      <c r="Q1367" s="245"/>
      <c r="R1367" s="245"/>
      <c r="S1367" s="245"/>
      <c r="T1367" s="246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47" t="s">
        <v>183</v>
      </c>
      <c r="AU1367" s="247" t="s">
        <v>84</v>
      </c>
      <c r="AV1367" s="14" t="s">
        <v>84</v>
      </c>
      <c r="AW1367" s="14" t="s">
        <v>4</v>
      </c>
      <c r="AX1367" s="14" t="s">
        <v>80</v>
      </c>
      <c r="AY1367" s="247" t="s">
        <v>149</v>
      </c>
    </row>
    <row r="1368" s="2" customFormat="1" ht="24.15" customHeight="1">
      <c r="A1368" s="41"/>
      <c r="B1368" s="42"/>
      <c r="C1368" s="207" t="s">
        <v>2208</v>
      </c>
      <c r="D1368" s="207" t="s">
        <v>151</v>
      </c>
      <c r="E1368" s="208" t="s">
        <v>2209</v>
      </c>
      <c r="F1368" s="209" t="s">
        <v>2210</v>
      </c>
      <c r="G1368" s="210" t="s">
        <v>2211</v>
      </c>
      <c r="H1368" s="211">
        <v>559.548</v>
      </c>
      <c r="I1368" s="212"/>
      <c r="J1368" s="213">
        <f>ROUND(I1368*H1368,2)</f>
        <v>0</v>
      </c>
      <c r="K1368" s="209" t="s">
        <v>155</v>
      </c>
      <c r="L1368" s="47"/>
      <c r="M1368" s="214" t="s">
        <v>19</v>
      </c>
      <c r="N1368" s="215" t="s">
        <v>46</v>
      </c>
      <c r="O1368" s="87"/>
      <c r="P1368" s="216">
        <f>O1368*H1368</f>
        <v>0</v>
      </c>
      <c r="Q1368" s="216">
        <v>5.0000000000000002E-05</v>
      </c>
      <c r="R1368" s="216">
        <f>Q1368*H1368</f>
        <v>0.027977400000000003</v>
      </c>
      <c r="S1368" s="216">
        <v>0</v>
      </c>
      <c r="T1368" s="217">
        <f>S1368*H1368</f>
        <v>0</v>
      </c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R1368" s="218" t="s">
        <v>258</v>
      </c>
      <c r="AT1368" s="218" t="s">
        <v>151</v>
      </c>
      <c r="AU1368" s="218" t="s">
        <v>84</v>
      </c>
      <c r="AY1368" s="20" t="s">
        <v>149</v>
      </c>
      <c r="BE1368" s="219">
        <f>IF(N1368="základní",J1368,0)</f>
        <v>0</v>
      </c>
      <c r="BF1368" s="219">
        <f>IF(N1368="snížená",J1368,0)</f>
        <v>0</v>
      </c>
      <c r="BG1368" s="219">
        <f>IF(N1368="zákl. přenesená",J1368,0)</f>
        <v>0</v>
      </c>
      <c r="BH1368" s="219">
        <f>IF(N1368="sníž. přenesená",J1368,0)</f>
        <v>0</v>
      </c>
      <c r="BI1368" s="219">
        <f>IF(N1368="nulová",J1368,0)</f>
        <v>0</v>
      </c>
      <c r="BJ1368" s="20" t="s">
        <v>80</v>
      </c>
      <c r="BK1368" s="219">
        <f>ROUND(I1368*H1368,2)</f>
        <v>0</v>
      </c>
      <c r="BL1368" s="20" t="s">
        <v>258</v>
      </c>
      <c r="BM1368" s="218" t="s">
        <v>2212</v>
      </c>
    </row>
    <row r="1369" s="2" customFormat="1">
      <c r="A1369" s="41"/>
      <c r="B1369" s="42"/>
      <c r="C1369" s="43"/>
      <c r="D1369" s="220" t="s">
        <v>157</v>
      </c>
      <c r="E1369" s="43"/>
      <c r="F1369" s="221" t="s">
        <v>2213</v>
      </c>
      <c r="G1369" s="43"/>
      <c r="H1369" s="43"/>
      <c r="I1369" s="222"/>
      <c r="J1369" s="43"/>
      <c r="K1369" s="43"/>
      <c r="L1369" s="47"/>
      <c r="M1369" s="223"/>
      <c r="N1369" s="224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157</v>
      </c>
      <c r="AU1369" s="20" t="s">
        <v>84</v>
      </c>
    </row>
    <row r="1370" s="2" customFormat="1">
      <c r="A1370" s="41"/>
      <c r="B1370" s="42"/>
      <c r="C1370" s="43"/>
      <c r="D1370" s="225" t="s">
        <v>159</v>
      </c>
      <c r="E1370" s="43"/>
      <c r="F1370" s="226" t="s">
        <v>2214</v>
      </c>
      <c r="G1370" s="43"/>
      <c r="H1370" s="43"/>
      <c r="I1370" s="222"/>
      <c r="J1370" s="43"/>
      <c r="K1370" s="43"/>
      <c r="L1370" s="47"/>
      <c r="M1370" s="223"/>
      <c r="N1370" s="224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159</v>
      </c>
      <c r="AU1370" s="20" t="s">
        <v>84</v>
      </c>
    </row>
    <row r="1371" s="13" customFormat="1">
      <c r="A1371" s="13"/>
      <c r="B1371" s="227"/>
      <c r="C1371" s="228"/>
      <c r="D1371" s="220" t="s">
        <v>183</v>
      </c>
      <c r="E1371" s="229" t="s">
        <v>19</v>
      </c>
      <c r="F1371" s="230" t="s">
        <v>2215</v>
      </c>
      <c r="G1371" s="228"/>
      <c r="H1371" s="229" t="s">
        <v>19</v>
      </c>
      <c r="I1371" s="231"/>
      <c r="J1371" s="228"/>
      <c r="K1371" s="228"/>
      <c r="L1371" s="232"/>
      <c r="M1371" s="233"/>
      <c r="N1371" s="234"/>
      <c r="O1371" s="234"/>
      <c r="P1371" s="234"/>
      <c r="Q1371" s="234"/>
      <c r="R1371" s="234"/>
      <c r="S1371" s="234"/>
      <c r="T1371" s="235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6" t="s">
        <v>183</v>
      </c>
      <c r="AU1371" s="236" t="s">
        <v>84</v>
      </c>
      <c r="AV1371" s="13" t="s">
        <v>80</v>
      </c>
      <c r="AW1371" s="13" t="s">
        <v>36</v>
      </c>
      <c r="AX1371" s="13" t="s">
        <v>75</v>
      </c>
      <c r="AY1371" s="236" t="s">
        <v>149</v>
      </c>
    </row>
    <row r="1372" s="13" customFormat="1">
      <c r="A1372" s="13"/>
      <c r="B1372" s="227"/>
      <c r="C1372" s="228"/>
      <c r="D1372" s="220" t="s">
        <v>183</v>
      </c>
      <c r="E1372" s="229" t="s">
        <v>19</v>
      </c>
      <c r="F1372" s="230" t="s">
        <v>2216</v>
      </c>
      <c r="G1372" s="228"/>
      <c r="H1372" s="229" t="s">
        <v>19</v>
      </c>
      <c r="I1372" s="231"/>
      <c r="J1372" s="228"/>
      <c r="K1372" s="228"/>
      <c r="L1372" s="232"/>
      <c r="M1372" s="233"/>
      <c r="N1372" s="234"/>
      <c r="O1372" s="234"/>
      <c r="P1372" s="234"/>
      <c r="Q1372" s="234"/>
      <c r="R1372" s="234"/>
      <c r="S1372" s="234"/>
      <c r="T1372" s="235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6" t="s">
        <v>183</v>
      </c>
      <c r="AU1372" s="236" t="s">
        <v>84</v>
      </c>
      <c r="AV1372" s="13" t="s">
        <v>80</v>
      </c>
      <c r="AW1372" s="13" t="s">
        <v>36</v>
      </c>
      <c r="AX1372" s="13" t="s">
        <v>75</v>
      </c>
      <c r="AY1372" s="236" t="s">
        <v>149</v>
      </c>
    </row>
    <row r="1373" s="14" customFormat="1">
      <c r="A1373" s="14"/>
      <c r="B1373" s="237"/>
      <c r="C1373" s="238"/>
      <c r="D1373" s="220" t="s">
        <v>183</v>
      </c>
      <c r="E1373" s="239" t="s">
        <v>19</v>
      </c>
      <c r="F1373" s="240" t="s">
        <v>2217</v>
      </c>
      <c r="G1373" s="238"/>
      <c r="H1373" s="241">
        <v>559.548</v>
      </c>
      <c r="I1373" s="242"/>
      <c r="J1373" s="238"/>
      <c r="K1373" s="238"/>
      <c r="L1373" s="243"/>
      <c r="M1373" s="244"/>
      <c r="N1373" s="245"/>
      <c r="O1373" s="245"/>
      <c r="P1373" s="245"/>
      <c r="Q1373" s="245"/>
      <c r="R1373" s="245"/>
      <c r="S1373" s="245"/>
      <c r="T1373" s="246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47" t="s">
        <v>183</v>
      </c>
      <c r="AU1373" s="247" t="s">
        <v>84</v>
      </c>
      <c r="AV1373" s="14" t="s">
        <v>84</v>
      </c>
      <c r="AW1373" s="14" t="s">
        <v>36</v>
      </c>
      <c r="AX1373" s="14" t="s">
        <v>80</v>
      </c>
      <c r="AY1373" s="247" t="s">
        <v>149</v>
      </c>
    </row>
    <row r="1374" s="2" customFormat="1" ht="16.5" customHeight="1">
      <c r="A1374" s="41"/>
      <c r="B1374" s="42"/>
      <c r="C1374" s="270" t="s">
        <v>2218</v>
      </c>
      <c r="D1374" s="270" t="s">
        <v>395</v>
      </c>
      <c r="E1374" s="271" t="s">
        <v>2219</v>
      </c>
      <c r="F1374" s="272" t="s">
        <v>2220</v>
      </c>
      <c r="G1374" s="273" t="s">
        <v>2211</v>
      </c>
      <c r="H1374" s="274">
        <v>559.548</v>
      </c>
      <c r="I1374" s="275"/>
      <c r="J1374" s="276">
        <f>ROUND(I1374*H1374,2)</f>
        <v>0</v>
      </c>
      <c r="K1374" s="272" t="s">
        <v>19</v>
      </c>
      <c r="L1374" s="277"/>
      <c r="M1374" s="278" t="s">
        <v>19</v>
      </c>
      <c r="N1374" s="279" t="s">
        <v>46</v>
      </c>
      <c r="O1374" s="87"/>
      <c r="P1374" s="216">
        <f>O1374*H1374</f>
        <v>0</v>
      </c>
      <c r="Q1374" s="216">
        <v>0.001</v>
      </c>
      <c r="R1374" s="216">
        <f>Q1374*H1374</f>
        <v>0.55954800000000005</v>
      </c>
      <c r="S1374" s="216">
        <v>0</v>
      </c>
      <c r="T1374" s="217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18" t="s">
        <v>374</v>
      </c>
      <c r="AT1374" s="218" t="s">
        <v>395</v>
      </c>
      <c r="AU1374" s="218" t="s">
        <v>84</v>
      </c>
      <c r="AY1374" s="20" t="s">
        <v>149</v>
      </c>
      <c r="BE1374" s="219">
        <f>IF(N1374="základní",J1374,0)</f>
        <v>0</v>
      </c>
      <c r="BF1374" s="219">
        <f>IF(N1374="snížená",J1374,0)</f>
        <v>0</v>
      </c>
      <c r="BG1374" s="219">
        <f>IF(N1374="zákl. přenesená",J1374,0)</f>
        <v>0</v>
      </c>
      <c r="BH1374" s="219">
        <f>IF(N1374="sníž. přenesená",J1374,0)</f>
        <v>0</v>
      </c>
      <c r="BI1374" s="219">
        <f>IF(N1374="nulová",J1374,0)</f>
        <v>0</v>
      </c>
      <c r="BJ1374" s="20" t="s">
        <v>80</v>
      </c>
      <c r="BK1374" s="219">
        <f>ROUND(I1374*H1374,2)</f>
        <v>0</v>
      </c>
      <c r="BL1374" s="20" t="s">
        <v>258</v>
      </c>
      <c r="BM1374" s="218" t="s">
        <v>2221</v>
      </c>
    </row>
    <row r="1375" s="2" customFormat="1">
      <c r="A1375" s="41"/>
      <c r="B1375" s="42"/>
      <c r="C1375" s="43"/>
      <c r="D1375" s="220" t="s">
        <v>157</v>
      </c>
      <c r="E1375" s="43"/>
      <c r="F1375" s="221" t="s">
        <v>2220</v>
      </c>
      <c r="G1375" s="43"/>
      <c r="H1375" s="43"/>
      <c r="I1375" s="222"/>
      <c r="J1375" s="43"/>
      <c r="K1375" s="43"/>
      <c r="L1375" s="47"/>
      <c r="M1375" s="223"/>
      <c r="N1375" s="224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157</v>
      </c>
      <c r="AU1375" s="20" t="s">
        <v>84</v>
      </c>
    </row>
    <row r="1376" s="2" customFormat="1" ht="24.15" customHeight="1">
      <c r="A1376" s="41"/>
      <c r="B1376" s="42"/>
      <c r="C1376" s="207" t="s">
        <v>2222</v>
      </c>
      <c r="D1376" s="207" t="s">
        <v>151</v>
      </c>
      <c r="E1376" s="208" t="s">
        <v>2223</v>
      </c>
      <c r="F1376" s="209" t="s">
        <v>2224</v>
      </c>
      <c r="G1376" s="210" t="s">
        <v>2211</v>
      </c>
      <c r="H1376" s="211">
        <v>280.72000000000003</v>
      </c>
      <c r="I1376" s="212"/>
      <c r="J1376" s="213">
        <f>ROUND(I1376*H1376,2)</f>
        <v>0</v>
      </c>
      <c r="K1376" s="209" t="s">
        <v>155</v>
      </c>
      <c r="L1376" s="47"/>
      <c r="M1376" s="214" t="s">
        <v>19</v>
      </c>
      <c r="N1376" s="215" t="s">
        <v>46</v>
      </c>
      <c r="O1376" s="87"/>
      <c r="P1376" s="216">
        <f>O1376*H1376</f>
        <v>0</v>
      </c>
      <c r="Q1376" s="216">
        <v>5.0000000000000002E-05</v>
      </c>
      <c r="R1376" s="216">
        <f>Q1376*H1376</f>
        <v>0.014036000000000002</v>
      </c>
      <c r="S1376" s="216">
        <v>0</v>
      </c>
      <c r="T1376" s="217">
        <f>S1376*H1376</f>
        <v>0</v>
      </c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R1376" s="218" t="s">
        <v>258</v>
      </c>
      <c r="AT1376" s="218" t="s">
        <v>151</v>
      </c>
      <c r="AU1376" s="218" t="s">
        <v>84</v>
      </c>
      <c r="AY1376" s="20" t="s">
        <v>149</v>
      </c>
      <c r="BE1376" s="219">
        <f>IF(N1376="základní",J1376,0)</f>
        <v>0</v>
      </c>
      <c r="BF1376" s="219">
        <f>IF(N1376="snížená",J1376,0)</f>
        <v>0</v>
      </c>
      <c r="BG1376" s="219">
        <f>IF(N1376="zákl. přenesená",J1376,0)</f>
        <v>0</v>
      </c>
      <c r="BH1376" s="219">
        <f>IF(N1376="sníž. přenesená",J1376,0)</f>
        <v>0</v>
      </c>
      <c r="BI1376" s="219">
        <f>IF(N1376="nulová",J1376,0)</f>
        <v>0</v>
      </c>
      <c r="BJ1376" s="20" t="s">
        <v>80</v>
      </c>
      <c r="BK1376" s="219">
        <f>ROUND(I1376*H1376,2)</f>
        <v>0</v>
      </c>
      <c r="BL1376" s="20" t="s">
        <v>258</v>
      </c>
      <c r="BM1376" s="218" t="s">
        <v>2225</v>
      </c>
    </row>
    <row r="1377" s="2" customFormat="1">
      <c r="A1377" s="41"/>
      <c r="B1377" s="42"/>
      <c r="C1377" s="43"/>
      <c r="D1377" s="220" t="s">
        <v>157</v>
      </c>
      <c r="E1377" s="43"/>
      <c r="F1377" s="221" t="s">
        <v>2226</v>
      </c>
      <c r="G1377" s="43"/>
      <c r="H1377" s="43"/>
      <c r="I1377" s="222"/>
      <c r="J1377" s="43"/>
      <c r="K1377" s="43"/>
      <c r="L1377" s="47"/>
      <c r="M1377" s="223"/>
      <c r="N1377" s="224"/>
      <c r="O1377" s="87"/>
      <c r="P1377" s="87"/>
      <c r="Q1377" s="87"/>
      <c r="R1377" s="87"/>
      <c r="S1377" s="87"/>
      <c r="T1377" s="88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20" t="s">
        <v>157</v>
      </c>
      <c r="AU1377" s="20" t="s">
        <v>84</v>
      </c>
    </row>
    <row r="1378" s="2" customFormat="1">
      <c r="A1378" s="41"/>
      <c r="B1378" s="42"/>
      <c r="C1378" s="43"/>
      <c r="D1378" s="225" t="s">
        <v>159</v>
      </c>
      <c r="E1378" s="43"/>
      <c r="F1378" s="226" t="s">
        <v>2227</v>
      </c>
      <c r="G1378" s="43"/>
      <c r="H1378" s="43"/>
      <c r="I1378" s="222"/>
      <c r="J1378" s="43"/>
      <c r="K1378" s="43"/>
      <c r="L1378" s="47"/>
      <c r="M1378" s="223"/>
      <c r="N1378" s="224"/>
      <c r="O1378" s="87"/>
      <c r="P1378" s="87"/>
      <c r="Q1378" s="87"/>
      <c r="R1378" s="87"/>
      <c r="S1378" s="87"/>
      <c r="T1378" s="88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T1378" s="20" t="s">
        <v>159</v>
      </c>
      <c r="AU1378" s="20" t="s">
        <v>84</v>
      </c>
    </row>
    <row r="1379" s="13" customFormat="1">
      <c r="A1379" s="13"/>
      <c r="B1379" s="227"/>
      <c r="C1379" s="228"/>
      <c r="D1379" s="220" t="s">
        <v>183</v>
      </c>
      <c r="E1379" s="229" t="s">
        <v>19</v>
      </c>
      <c r="F1379" s="230" t="s">
        <v>2228</v>
      </c>
      <c r="G1379" s="228"/>
      <c r="H1379" s="229" t="s">
        <v>19</v>
      </c>
      <c r="I1379" s="231"/>
      <c r="J1379" s="228"/>
      <c r="K1379" s="228"/>
      <c r="L1379" s="232"/>
      <c r="M1379" s="233"/>
      <c r="N1379" s="234"/>
      <c r="O1379" s="234"/>
      <c r="P1379" s="234"/>
      <c r="Q1379" s="234"/>
      <c r="R1379" s="234"/>
      <c r="S1379" s="234"/>
      <c r="T1379" s="235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6" t="s">
        <v>183</v>
      </c>
      <c r="AU1379" s="236" t="s">
        <v>84</v>
      </c>
      <c r="AV1379" s="13" t="s">
        <v>80</v>
      </c>
      <c r="AW1379" s="13" t="s">
        <v>36</v>
      </c>
      <c r="AX1379" s="13" t="s">
        <v>75</v>
      </c>
      <c r="AY1379" s="236" t="s">
        <v>149</v>
      </c>
    </row>
    <row r="1380" s="14" customFormat="1">
      <c r="A1380" s="14"/>
      <c r="B1380" s="237"/>
      <c r="C1380" s="238"/>
      <c r="D1380" s="220" t="s">
        <v>183</v>
      </c>
      <c r="E1380" s="239" t="s">
        <v>19</v>
      </c>
      <c r="F1380" s="240" t="s">
        <v>2229</v>
      </c>
      <c r="G1380" s="238"/>
      <c r="H1380" s="241">
        <v>280.72000000000003</v>
      </c>
      <c r="I1380" s="242"/>
      <c r="J1380" s="238"/>
      <c r="K1380" s="238"/>
      <c r="L1380" s="243"/>
      <c r="M1380" s="244"/>
      <c r="N1380" s="245"/>
      <c r="O1380" s="245"/>
      <c r="P1380" s="245"/>
      <c r="Q1380" s="245"/>
      <c r="R1380" s="245"/>
      <c r="S1380" s="245"/>
      <c r="T1380" s="246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7" t="s">
        <v>183</v>
      </c>
      <c r="AU1380" s="247" t="s">
        <v>84</v>
      </c>
      <c r="AV1380" s="14" t="s">
        <v>84</v>
      </c>
      <c r="AW1380" s="14" t="s">
        <v>36</v>
      </c>
      <c r="AX1380" s="14" t="s">
        <v>80</v>
      </c>
      <c r="AY1380" s="247" t="s">
        <v>149</v>
      </c>
    </row>
    <row r="1381" s="2" customFormat="1" ht="24.15" customHeight="1">
      <c r="A1381" s="41"/>
      <c r="B1381" s="42"/>
      <c r="C1381" s="270" t="s">
        <v>2230</v>
      </c>
      <c r="D1381" s="270" t="s">
        <v>395</v>
      </c>
      <c r="E1381" s="271" t="s">
        <v>2231</v>
      </c>
      <c r="F1381" s="272" t="s">
        <v>2232</v>
      </c>
      <c r="G1381" s="273" t="s">
        <v>347</v>
      </c>
      <c r="H1381" s="274">
        <v>0.309</v>
      </c>
      <c r="I1381" s="275"/>
      <c r="J1381" s="276">
        <f>ROUND(I1381*H1381,2)</f>
        <v>0</v>
      </c>
      <c r="K1381" s="272" t="s">
        <v>155</v>
      </c>
      <c r="L1381" s="277"/>
      <c r="M1381" s="278" t="s">
        <v>19</v>
      </c>
      <c r="N1381" s="279" t="s">
        <v>46</v>
      </c>
      <c r="O1381" s="87"/>
      <c r="P1381" s="216">
        <f>O1381*H1381</f>
        <v>0</v>
      </c>
      <c r="Q1381" s="216">
        <v>1</v>
      </c>
      <c r="R1381" s="216">
        <f>Q1381*H1381</f>
        <v>0.309</v>
      </c>
      <c r="S1381" s="216">
        <v>0</v>
      </c>
      <c r="T1381" s="217">
        <f>S1381*H1381</f>
        <v>0</v>
      </c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R1381" s="218" t="s">
        <v>374</v>
      </c>
      <c r="AT1381" s="218" t="s">
        <v>395</v>
      </c>
      <c r="AU1381" s="218" t="s">
        <v>84</v>
      </c>
      <c r="AY1381" s="20" t="s">
        <v>149</v>
      </c>
      <c r="BE1381" s="219">
        <f>IF(N1381="základní",J1381,0)</f>
        <v>0</v>
      </c>
      <c r="BF1381" s="219">
        <f>IF(N1381="snížená",J1381,0)</f>
        <v>0</v>
      </c>
      <c r="BG1381" s="219">
        <f>IF(N1381="zákl. přenesená",J1381,0)</f>
        <v>0</v>
      </c>
      <c r="BH1381" s="219">
        <f>IF(N1381="sníž. přenesená",J1381,0)</f>
        <v>0</v>
      </c>
      <c r="BI1381" s="219">
        <f>IF(N1381="nulová",J1381,0)</f>
        <v>0</v>
      </c>
      <c r="BJ1381" s="20" t="s">
        <v>80</v>
      </c>
      <c r="BK1381" s="219">
        <f>ROUND(I1381*H1381,2)</f>
        <v>0</v>
      </c>
      <c r="BL1381" s="20" t="s">
        <v>258</v>
      </c>
      <c r="BM1381" s="218" t="s">
        <v>2233</v>
      </c>
    </row>
    <row r="1382" s="2" customFormat="1">
      <c r="A1382" s="41"/>
      <c r="B1382" s="42"/>
      <c r="C1382" s="43"/>
      <c r="D1382" s="220" t="s">
        <v>157</v>
      </c>
      <c r="E1382" s="43"/>
      <c r="F1382" s="221" t="s">
        <v>2232</v>
      </c>
      <c r="G1382" s="43"/>
      <c r="H1382" s="43"/>
      <c r="I1382" s="222"/>
      <c r="J1382" s="43"/>
      <c r="K1382" s="43"/>
      <c r="L1382" s="47"/>
      <c r="M1382" s="223"/>
      <c r="N1382" s="224"/>
      <c r="O1382" s="87"/>
      <c r="P1382" s="87"/>
      <c r="Q1382" s="87"/>
      <c r="R1382" s="87"/>
      <c r="S1382" s="87"/>
      <c r="T1382" s="88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T1382" s="20" t="s">
        <v>157</v>
      </c>
      <c r="AU1382" s="20" t="s">
        <v>84</v>
      </c>
    </row>
    <row r="1383" s="14" customFormat="1">
      <c r="A1383" s="14"/>
      <c r="B1383" s="237"/>
      <c r="C1383" s="238"/>
      <c r="D1383" s="220" t="s">
        <v>183</v>
      </c>
      <c r="E1383" s="239" t="s">
        <v>19</v>
      </c>
      <c r="F1383" s="240" t="s">
        <v>2234</v>
      </c>
      <c r="G1383" s="238"/>
      <c r="H1383" s="241">
        <v>0.28100000000000003</v>
      </c>
      <c r="I1383" s="242"/>
      <c r="J1383" s="238"/>
      <c r="K1383" s="238"/>
      <c r="L1383" s="243"/>
      <c r="M1383" s="244"/>
      <c r="N1383" s="245"/>
      <c r="O1383" s="245"/>
      <c r="P1383" s="245"/>
      <c r="Q1383" s="245"/>
      <c r="R1383" s="245"/>
      <c r="S1383" s="245"/>
      <c r="T1383" s="246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47" t="s">
        <v>183</v>
      </c>
      <c r="AU1383" s="247" t="s">
        <v>84</v>
      </c>
      <c r="AV1383" s="14" t="s">
        <v>84</v>
      </c>
      <c r="AW1383" s="14" t="s">
        <v>36</v>
      </c>
      <c r="AX1383" s="14" t="s">
        <v>80</v>
      </c>
      <c r="AY1383" s="247" t="s">
        <v>149</v>
      </c>
    </row>
    <row r="1384" s="14" customFormat="1">
      <c r="A1384" s="14"/>
      <c r="B1384" s="237"/>
      <c r="C1384" s="238"/>
      <c r="D1384" s="220" t="s">
        <v>183</v>
      </c>
      <c r="E1384" s="238"/>
      <c r="F1384" s="240" t="s">
        <v>2235</v>
      </c>
      <c r="G1384" s="238"/>
      <c r="H1384" s="241">
        <v>0.309</v>
      </c>
      <c r="I1384" s="242"/>
      <c r="J1384" s="238"/>
      <c r="K1384" s="238"/>
      <c r="L1384" s="243"/>
      <c r="M1384" s="244"/>
      <c r="N1384" s="245"/>
      <c r="O1384" s="245"/>
      <c r="P1384" s="245"/>
      <c r="Q1384" s="245"/>
      <c r="R1384" s="245"/>
      <c r="S1384" s="245"/>
      <c r="T1384" s="246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7" t="s">
        <v>183</v>
      </c>
      <c r="AU1384" s="247" t="s">
        <v>84</v>
      </c>
      <c r="AV1384" s="14" t="s">
        <v>84</v>
      </c>
      <c r="AW1384" s="14" t="s">
        <v>4</v>
      </c>
      <c r="AX1384" s="14" t="s">
        <v>80</v>
      </c>
      <c r="AY1384" s="247" t="s">
        <v>149</v>
      </c>
    </row>
    <row r="1385" s="2" customFormat="1" ht="24.15" customHeight="1">
      <c r="A1385" s="41"/>
      <c r="B1385" s="42"/>
      <c r="C1385" s="207" t="s">
        <v>2236</v>
      </c>
      <c r="D1385" s="207" t="s">
        <v>151</v>
      </c>
      <c r="E1385" s="208" t="s">
        <v>2223</v>
      </c>
      <c r="F1385" s="209" t="s">
        <v>2224</v>
      </c>
      <c r="G1385" s="210" t="s">
        <v>2211</v>
      </c>
      <c r="H1385" s="211">
        <v>90.480000000000004</v>
      </c>
      <c r="I1385" s="212"/>
      <c r="J1385" s="213">
        <f>ROUND(I1385*H1385,2)</f>
        <v>0</v>
      </c>
      <c r="K1385" s="209" t="s">
        <v>155</v>
      </c>
      <c r="L1385" s="47"/>
      <c r="M1385" s="214" t="s">
        <v>19</v>
      </c>
      <c r="N1385" s="215" t="s">
        <v>46</v>
      </c>
      <c r="O1385" s="87"/>
      <c r="P1385" s="216">
        <f>O1385*H1385</f>
        <v>0</v>
      </c>
      <c r="Q1385" s="216">
        <v>5.0000000000000002E-05</v>
      </c>
      <c r="R1385" s="216">
        <f>Q1385*H1385</f>
        <v>0.0045240000000000002</v>
      </c>
      <c r="S1385" s="216">
        <v>0</v>
      </c>
      <c r="T1385" s="217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18" t="s">
        <v>258</v>
      </c>
      <c r="AT1385" s="218" t="s">
        <v>151</v>
      </c>
      <c r="AU1385" s="218" t="s">
        <v>84</v>
      </c>
      <c r="AY1385" s="20" t="s">
        <v>149</v>
      </c>
      <c r="BE1385" s="219">
        <f>IF(N1385="základní",J1385,0)</f>
        <v>0</v>
      </c>
      <c r="BF1385" s="219">
        <f>IF(N1385="snížená",J1385,0)</f>
        <v>0</v>
      </c>
      <c r="BG1385" s="219">
        <f>IF(N1385="zákl. přenesená",J1385,0)</f>
        <v>0</v>
      </c>
      <c r="BH1385" s="219">
        <f>IF(N1385="sníž. přenesená",J1385,0)</f>
        <v>0</v>
      </c>
      <c r="BI1385" s="219">
        <f>IF(N1385="nulová",J1385,0)</f>
        <v>0</v>
      </c>
      <c r="BJ1385" s="20" t="s">
        <v>80</v>
      </c>
      <c r="BK1385" s="219">
        <f>ROUND(I1385*H1385,2)</f>
        <v>0</v>
      </c>
      <c r="BL1385" s="20" t="s">
        <v>258</v>
      </c>
      <c r="BM1385" s="218" t="s">
        <v>2237</v>
      </c>
    </row>
    <row r="1386" s="2" customFormat="1">
      <c r="A1386" s="41"/>
      <c r="B1386" s="42"/>
      <c r="C1386" s="43"/>
      <c r="D1386" s="220" t="s">
        <v>157</v>
      </c>
      <c r="E1386" s="43"/>
      <c r="F1386" s="221" t="s">
        <v>2226</v>
      </c>
      <c r="G1386" s="43"/>
      <c r="H1386" s="43"/>
      <c r="I1386" s="222"/>
      <c r="J1386" s="43"/>
      <c r="K1386" s="43"/>
      <c r="L1386" s="47"/>
      <c r="M1386" s="223"/>
      <c r="N1386" s="224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157</v>
      </c>
      <c r="AU1386" s="20" t="s">
        <v>84</v>
      </c>
    </row>
    <row r="1387" s="2" customFormat="1">
      <c r="A1387" s="41"/>
      <c r="B1387" s="42"/>
      <c r="C1387" s="43"/>
      <c r="D1387" s="225" t="s">
        <v>159</v>
      </c>
      <c r="E1387" s="43"/>
      <c r="F1387" s="226" t="s">
        <v>2227</v>
      </c>
      <c r="G1387" s="43"/>
      <c r="H1387" s="43"/>
      <c r="I1387" s="222"/>
      <c r="J1387" s="43"/>
      <c r="K1387" s="43"/>
      <c r="L1387" s="47"/>
      <c r="M1387" s="223"/>
      <c r="N1387" s="224"/>
      <c r="O1387" s="87"/>
      <c r="P1387" s="87"/>
      <c r="Q1387" s="87"/>
      <c r="R1387" s="87"/>
      <c r="S1387" s="87"/>
      <c r="T1387" s="88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T1387" s="20" t="s">
        <v>159</v>
      </c>
      <c r="AU1387" s="20" t="s">
        <v>84</v>
      </c>
    </row>
    <row r="1388" s="13" customFormat="1">
      <c r="A1388" s="13"/>
      <c r="B1388" s="227"/>
      <c r="C1388" s="228"/>
      <c r="D1388" s="220" t="s">
        <v>183</v>
      </c>
      <c r="E1388" s="229" t="s">
        <v>19</v>
      </c>
      <c r="F1388" s="230" t="s">
        <v>2238</v>
      </c>
      <c r="G1388" s="228"/>
      <c r="H1388" s="229" t="s">
        <v>19</v>
      </c>
      <c r="I1388" s="231"/>
      <c r="J1388" s="228"/>
      <c r="K1388" s="228"/>
      <c r="L1388" s="232"/>
      <c r="M1388" s="233"/>
      <c r="N1388" s="234"/>
      <c r="O1388" s="234"/>
      <c r="P1388" s="234"/>
      <c r="Q1388" s="234"/>
      <c r="R1388" s="234"/>
      <c r="S1388" s="234"/>
      <c r="T1388" s="235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6" t="s">
        <v>183</v>
      </c>
      <c r="AU1388" s="236" t="s">
        <v>84</v>
      </c>
      <c r="AV1388" s="13" t="s">
        <v>80</v>
      </c>
      <c r="AW1388" s="13" t="s">
        <v>36</v>
      </c>
      <c r="AX1388" s="13" t="s">
        <v>75</v>
      </c>
      <c r="AY1388" s="236" t="s">
        <v>149</v>
      </c>
    </row>
    <row r="1389" s="13" customFormat="1">
      <c r="A1389" s="13"/>
      <c r="B1389" s="227"/>
      <c r="C1389" s="228"/>
      <c r="D1389" s="220" t="s">
        <v>183</v>
      </c>
      <c r="E1389" s="229" t="s">
        <v>19</v>
      </c>
      <c r="F1389" s="230" t="s">
        <v>2239</v>
      </c>
      <c r="G1389" s="228"/>
      <c r="H1389" s="229" t="s">
        <v>19</v>
      </c>
      <c r="I1389" s="231"/>
      <c r="J1389" s="228"/>
      <c r="K1389" s="228"/>
      <c r="L1389" s="232"/>
      <c r="M1389" s="233"/>
      <c r="N1389" s="234"/>
      <c r="O1389" s="234"/>
      <c r="P1389" s="234"/>
      <c r="Q1389" s="234"/>
      <c r="R1389" s="234"/>
      <c r="S1389" s="234"/>
      <c r="T1389" s="235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6" t="s">
        <v>183</v>
      </c>
      <c r="AU1389" s="236" t="s">
        <v>84</v>
      </c>
      <c r="AV1389" s="13" t="s">
        <v>80</v>
      </c>
      <c r="AW1389" s="13" t="s">
        <v>36</v>
      </c>
      <c r="AX1389" s="13" t="s">
        <v>75</v>
      </c>
      <c r="AY1389" s="236" t="s">
        <v>149</v>
      </c>
    </row>
    <row r="1390" s="14" customFormat="1">
      <c r="A1390" s="14"/>
      <c r="B1390" s="237"/>
      <c r="C1390" s="238"/>
      <c r="D1390" s="220" t="s">
        <v>183</v>
      </c>
      <c r="E1390" s="239" t="s">
        <v>19</v>
      </c>
      <c r="F1390" s="240" t="s">
        <v>2240</v>
      </c>
      <c r="G1390" s="238"/>
      <c r="H1390" s="241">
        <v>90.480000000000004</v>
      </c>
      <c r="I1390" s="242"/>
      <c r="J1390" s="238"/>
      <c r="K1390" s="238"/>
      <c r="L1390" s="243"/>
      <c r="M1390" s="244"/>
      <c r="N1390" s="245"/>
      <c r="O1390" s="245"/>
      <c r="P1390" s="245"/>
      <c r="Q1390" s="245"/>
      <c r="R1390" s="245"/>
      <c r="S1390" s="245"/>
      <c r="T1390" s="246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7" t="s">
        <v>183</v>
      </c>
      <c r="AU1390" s="247" t="s">
        <v>84</v>
      </c>
      <c r="AV1390" s="14" t="s">
        <v>84</v>
      </c>
      <c r="AW1390" s="14" t="s">
        <v>36</v>
      </c>
      <c r="AX1390" s="14" t="s">
        <v>80</v>
      </c>
      <c r="AY1390" s="247" t="s">
        <v>149</v>
      </c>
    </row>
    <row r="1391" s="2" customFormat="1" ht="24.15" customHeight="1">
      <c r="A1391" s="41"/>
      <c r="B1391" s="42"/>
      <c r="C1391" s="270" t="s">
        <v>2241</v>
      </c>
      <c r="D1391" s="270" t="s">
        <v>395</v>
      </c>
      <c r="E1391" s="271" t="s">
        <v>2242</v>
      </c>
      <c r="F1391" s="272" t="s">
        <v>2243</v>
      </c>
      <c r="G1391" s="273" t="s">
        <v>2211</v>
      </c>
      <c r="H1391" s="274">
        <v>95.004000000000005</v>
      </c>
      <c r="I1391" s="275"/>
      <c r="J1391" s="276">
        <f>ROUND(I1391*H1391,2)</f>
        <v>0</v>
      </c>
      <c r="K1391" s="272" t="s">
        <v>19</v>
      </c>
      <c r="L1391" s="277"/>
      <c r="M1391" s="278" t="s">
        <v>19</v>
      </c>
      <c r="N1391" s="279" t="s">
        <v>46</v>
      </c>
      <c r="O1391" s="87"/>
      <c r="P1391" s="216">
        <f>O1391*H1391</f>
        <v>0</v>
      </c>
      <c r="Q1391" s="216">
        <v>0.001</v>
      </c>
      <c r="R1391" s="216">
        <f>Q1391*H1391</f>
        <v>0.095004000000000005</v>
      </c>
      <c r="S1391" s="216">
        <v>0</v>
      </c>
      <c r="T1391" s="217">
        <f>S1391*H1391</f>
        <v>0</v>
      </c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R1391" s="218" t="s">
        <v>374</v>
      </c>
      <c r="AT1391" s="218" t="s">
        <v>395</v>
      </c>
      <c r="AU1391" s="218" t="s">
        <v>84</v>
      </c>
      <c r="AY1391" s="20" t="s">
        <v>149</v>
      </c>
      <c r="BE1391" s="219">
        <f>IF(N1391="základní",J1391,0)</f>
        <v>0</v>
      </c>
      <c r="BF1391" s="219">
        <f>IF(N1391="snížená",J1391,0)</f>
        <v>0</v>
      </c>
      <c r="BG1391" s="219">
        <f>IF(N1391="zákl. přenesená",J1391,0)</f>
        <v>0</v>
      </c>
      <c r="BH1391" s="219">
        <f>IF(N1391="sníž. přenesená",J1391,0)</f>
        <v>0</v>
      </c>
      <c r="BI1391" s="219">
        <f>IF(N1391="nulová",J1391,0)</f>
        <v>0</v>
      </c>
      <c r="BJ1391" s="20" t="s">
        <v>80</v>
      </c>
      <c r="BK1391" s="219">
        <f>ROUND(I1391*H1391,2)</f>
        <v>0</v>
      </c>
      <c r="BL1391" s="20" t="s">
        <v>258</v>
      </c>
      <c r="BM1391" s="218" t="s">
        <v>2244</v>
      </c>
    </row>
    <row r="1392" s="2" customFormat="1">
      <c r="A1392" s="41"/>
      <c r="B1392" s="42"/>
      <c r="C1392" s="43"/>
      <c r="D1392" s="220" t="s">
        <v>157</v>
      </c>
      <c r="E1392" s="43"/>
      <c r="F1392" s="221" t="s">
        <v>2243</v>
      </c>
      <c r="G1392" s="43"/>
      <c r="H1392" s="43"/>
      <c r="I1392" s="222"/>
      <c r="J1392" s="43"/>
      <c r="K1392" s="43"/>
      <c r="L1392" s="47"/>
      <c r="M1392" s="223"/>
      <c r="N1392" s="224"/>
      <c r="O1392" s="87"/>
      <c r="P1392" s="87"/>
      <c r="Q1392" s="87"/>
      <c r="R1392" s="87"/>
      <c r="S1392" s="87"/>
      <c r="T1392" s="88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20" t="s">
        <v>157</v>
      </c>
      <c r="AU1392" s="20" t="s">
        <v>84</v>
      </c>
    </row>
    <row r="1393" s="14" customFormat="1">
      <c r="A1393" s="14"/>
      <c r="B1393" s="237"/>
      <c r="C1393" s="238"/>
      <c r="D1393" s="220" t="s">
        <v>183</v>
      </c>
      <c r="E1393" s="238"/>
      <c r="F1393" s="240" t="s">
        <v>2245</v>
      </c>
      <c r="G1393" s="238"/>
      <c r="H1393" s="241">
        <v>95.004000000000005</v>
      </c>
      <c r="I1393" s="242"/>
      <c r="J1393" s="238"/>
      <c r="K1393" s="238"/>
      <c r="L1393" s="243"/>
      <c r="M1393" s="244"/>
      <c r="N1393" s="245"/>
      <c r="O1393" s="245"/>
      <c r="P1393" s="245"/>
      <c r="Q1393" s="245"/>
      <c r="R1393" s="245"/>
      <c r="S1393" s="245"/>
      <c r="T1393" s="246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47" t="s">
        <v>183</v>
      </c>
      <c r="AU1393" s="247" t="s">
        <v>84</v>
      </c>
      <c r="AV1393" s="14" t="s">
        <v>84</v>
      </c>
      <c r="AW1393" s="14" t="s">
        <v>4</v>
      </c>
      <c r="AX1393" s="14" t="s">
        <v>80</v>
      </c>
      <c r="AY1393" s="247" t="s">
        <v>149</v>
      </c>
    </row>
    <row r="1394" s="2" customFormat="1" ht="24.15" customHeight="1">
      <c r="A1394" s="41"/>
      <c r="B1394" s="42"/>
      <c r="C1394" s="207" t="s">
        <v>2246</v>
      </c>
      <c r="D1394" s="207" t="s">
        <v>151</v>
      </c>
      <c r="E1394" s="208" t="s">
        <v>2247</v>
      </c>
      <c r="F1394" s="209" t="s">
        <v>2248</v>
      </c>
      <c r="G1394" s="210" t="s">
        <v>2211</v>
      </c>
      <c r="H1394" s="211">
        <v>2094.9409999999998</v>
      </c>
      <c r="I1394" s="212"/>
      <c r="J1394" s="213">
        <f>ROUND(I1394*H1394,2)</f>
        <v>0</v>
      </c>
      <c r="K1394" s="209" t="s">
        <v>155</v>
      </c>
      <c r="L1394" s="47"/>
      <c r="M1394" s="214" t="s">
        <v>19</v>
      </c>
      <c r="N1394" s="215" t="s">
        <v>46</v>
      </c>
      <c r="O1394" s="87"/>
      <c r="P1394" s="216">
        <f>O1394*H1394</f>
        <v>0</v>
      </c>
      <c r="Q1394" s="216">
        <v>5.0000000000000002E-05</v>
      </c>
      <c r="R1394" s="216">
        <f>Q1394*H1394</f>
        <v>0.10474704999999999</v>
      </c>
      <c r="S1394" s="216">
        <v>0</v>
      </c>
      <c r="T1394" s="217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18" t="s">
        <v>258</v>
      </c>
      <c r="AT1394" s="218" t="s">
        <v>151</v>
      </c>
      <c r="AU1394" s="218" t="s">
        <v>84</v>
      </c>
      <c r="AY1394" s="20" t="s">
        <v>149</v>
      </c>
      <c r="BE1394" s="219">
        <f>IF(N1394="základní",J1394,0)</f>
        <v>0</v>
      </c>
      <c r="BF1394" s="219">
        <f>IF(N1394="snížená",J1394,0)</f>
        <v>0</v>
      </c>
      <c r="BG1394" s="219">
        <f>IF(N1394="zákl. přenesená",J1394,0)</f>
        <v>0</v>
      </c>
      <c r="BH1394" s="219">
        <f>IF(N1394="sníž. přenesená",J1394,0)</f>
        <v>0</v>
      </c>
      <c r="BI1394" s="219">
        <f>IF(N1394="nulová",J1394,0)</f>
        <v>0</v>
      </c>
      <c r="BJ1394" s="20" t="s">
        <v>80</v>
      </c>
      <c r="BK1394" s="219">
        <f>ROUND(I1394*H1394,2)</f>
        <v>0</v>
      </c>
      <c r="BL1394" s="20" t="s">
        <v>258</v>
      </c>
      <c r="BM1394" s="218" t="s">
        <v>2249</v>
      </c>
    </row>
    <row r="1395" s="2" customFormat="1">
      <c r="A1395" s="41"/>
      <c r="B1395" s="42"/>
      <c r="C1395" s="43"/>
      <c r="D1395" s="220" t="s">
        <v>157</v>
      </c>
      <c r="E1395" s="43"/>
      <c r="F1395" s="221" t="s">
        <v>2250</v>
      </c>
      <c r="G1395" s="43"/>
      <c r="H1395" s="43"/>
      <c r="I1395" s="222"/>
      <c r="J1395" s="43"/>
      <c r="K1395" s="43"/>
      <c r="L1395" s="47"/>
      <c r="M1395" s="223"/>
      <c r="N1395" s="224"/>
      <c r="O1395" s="87"/>
      <c r="P1395" s="87"/>
      <c r="Q1395" s="87"/>
      <c r="R1395" s="87"/>
      <c r="S1395" s="87"/>
      <c r="T1395" s="88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T1395" s="20" t="s">
        <v>157</v>
      </c>
      <c r="AU1395" s="20" t="s">
        <v>84</v>
      </c>
    </row>
    <row r="1396" s="2" customFormat="1">
      <c r="A1396" s="41"/>
      <c r="B1396" s="42"/>
      <c r="C1396" s="43"/>
      <c r="D1396" s="225" t="s">
        <v>159</v>
      </c>
      <c r="E1396" s="43"/>
      <c r="F1396" s="226" t="s">
        <v>2251</v>
      </c>
      <c r="G1396" s="43"/>
      <c r="H1396" s="43"/>
      <c r="I1396" s="222"/>
      <c r="J1396" s="43"/>
      <c r="K1396" s="43"/>
      <c r="L1396" s="47"/>
      <c r="M1396" s="223"/>
      <c r="N1396" s="224"/>
      <c r="O1396" s="87"/>
      <c r="P1396" s="87"/>
      <c r="Q1396" s="87"/>
      <c r="R1396" s="87"/>
      <c r="S1396" s="87"/>
      <c r="T1396" s="88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20" t="s">
        <v>159</v>
      </c>
      <c r="AU1396" s="20" t="s">
        <v>84</v>
      </c>
    </row>
    <row r="1397" s="13" customFormat="1">
      <c r="A1397" s="13"/>
      <c r="B1397" s="227"/>
      <c r="C1397" s="228"/>
      <c r="D1397" s="220" t="s">
        <v>183</v>
      </c>
      <c r="E1397" s="229" t="s">
        <v>19</v>
      </c>
      <c r="F1397" s="230" t="s">
        <v>2252</v>
      </c>
      <c r="G1397" s="228"/>
      <c r="H1397" s="229" t="s">
        <v>19</v>
      </c>
      <c r="I1397" s="231"/>
      <c r="J1397" s="228"/>
      <c r="K1397" s="228"/>
      <c r="L1397" s="232"/>
      <c r="M1397" s="233"/>
      <c r="N1397" s="234"/>
      <c r="O1397" s="234"/>
      <c r="P1397" s="234"/>
      <c r="Q1397" s="234"/>
      <c r="R1397" s="234"/>
      <c r="S1397" s="234"/>
      <c r="T1397" s="235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6" t="s">
        <v>183</v>
      </c>
      <c r="AU1397" s="236" t="s">
        <v>84</v>
      </c>
      <c r="AV1397" s="13" t="s">
        <v>80</v>
      </c>
      <c r="AW1397" s="13" t="s">
        <v>36</v>
      </c>
      <c r="AX1397" s="13" t="s">
        <v>75</v>
      </c>
      <c r="AY1397" s="236" t="s">
        <v>149</v>
      </c>
    </row>
    <row r="1398" s="13" customFormat="1">
      <c r="A1398" s="13"/>
      <c r="B1398" s="227"/>
      <c r="C1398" s="228"/>
      <c r="D1398" s="220" t="s">
        <v>183</v>
      </c>
      <c r="E1398" s="229" t="s">
        <v>19</v>
      </c>
      <c r="F1398" s="230" t="s">
        <v>2253</v>
      </c>
      <c r="G1398" s="228"/>
      <c r="H1398" s="229" t="s">
        <v>19</v>
      </c>
      <c r="I1398" s="231"/>
      <c r="J1398" s="228"/>
      <c r="K1398" s="228"/>
      <c r="L1398" s="232"/>
      <c r="M1398" s="233"/>
      <c r="N1398" s="234"/>
      <c r="O1398" s="234"/>
      <c r="P1398" s="234"/>
      <c r="Q1398" s="234"/>
      <c r="R1398" s="234"/>
      <c r="S1398" s="234"/>
      <c r="T1398" s="235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6" t="s">
        <v>183</v>
      </c>
      <c r="AU1398" s="236" t="s">
        <v>84</v>
      </c>
      <c r="AV1398" s="13" t="s">
        <v>80</v>
      </c>
      <c r="AW1398" s="13" t="s">
        <v>36</v>
      </c>
      <c r="AX1398" s="13" t="s">
        <v>75</v>
      </c>
      <c r="AY1398" s="236" t="s">
        <v>149</v>
      </c>
    </row>
    <row r="1399" s="14" customFormat="1">
      <c r="A1399" s="14"/>
      <c r="B1399" s="237"/>
      <c r="C1399" s="238"/>
      <c r="D1399" s="220" t="s">
        <v>183</v>
      </c>
      <c r="E1399" s="239" t="s">
        <v>19</v>
      </c>
      <c r="F1399" s="240" t="s">
        <v>2254</v>
      </c>
      <c r="G1399" s="238"/>
      <c r="H1399" s="241">
        <v>290.601</v>
      </c>
      <c r="I1399" s="242"/>
      <c r="J1399" s="238"/>
      <c r="K1399" s="238"/>
      <c r="L1399" s="243"/>
      <c r="M1399" s="244"/>
      <c r="N1399" s="245"/>
      <c r="O1399" s="245"/>
      <c r="P1399" s="245"/>
      <c r="Q1399" s="245"/>
      <c r="R1399" s="245"/>
      <c r="S1399" s="245"/>
      <c r="T1399" s="246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7" t="s">
        <v>183</v>
      </c>
      <c r="AU1399" s="247" t="s">
        <v>84</v>
      </c>
      <c r="AV1399" s="14" t="s">
        <v>84</v>
      </c>
      <c r="AW1399" s="14" t="s">
        <v>36</v>
      </c>
      <c r="AX1399" s="14" t="s">
        <v>75</v>
      </c>
      <c r="AY1399" s="247" t="s">
        <v>149</v>
      </c>
    </row>
    <row r="1400" s="13" customFormat="1">
      <c r="A1400" s="13"/>
      <c r="B1400" s="227"/>
      <c r="C1400" s="228"/>
      <c r="D1400" s="220" t="s">
        <v>183</v>
      </c>
      <c r="E1400" s="229" t="s">
        <v>19</v>
      </c>
      <c r="F1400" s="230" t="s">
        <v>2255</v>
      </c>
      <c r="G1400" s="228"/>
      <c r="H1400" s="229" t="s">
        <v>19</v>
      </c>
      <c r="I1400" s="231"/>
      <c r="J1400" s="228"/>
      <c r="K1400" s="228"/>
      <c r="L1400" s="232"/>
      <c r="M1400" s="233"/>
      <c r="N1400" s="234"/>
      <c r="O1400" s="234"/>
      <c r="P1400" s="234"/>
      <c r="Q1400" s="234"/>
      <c r="R1400" s="234"/>
      <c r="S1400" s="234"/>
      <c r="T1400" s="235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6" t="s">
        <v>183</v>
      </c>
      <c r="AU1400" s="236" t="s">
        <v>84</v>
      </c>
      <c r="AV1400" s="13" t="s">
        <v>80</v>
      </c>
      <c r="AW1400" s="13" t="s">
        <v>36</v>
      </c>
      <c r="AX1400" s="13" t="s">
        <v>75</v>
      </c>
      <c r="AY1400" s="236" t="s">
        <v>149</v>
      </c>
    </row>
    <row r="1401" s="14" customFormat="1">
      <c r="A1401" s="14"/>
      <c r="B1401" s="237"/>
      <c r="C1401" s="238"/>
      <c r="D1401" s="220" t="s">
        <v>183</v>
      </c>
      <c r="E1401" s="239" t="s">
        <v>19</v>
      </c>
      <c r="F1401" s="240" t="s">
        <v>2256</v>
      </c>
      <c r="G1401" s="238"/>
      <c r="H1401" s="241">
        <v>18.120000000000001</v>
      </c>
      <c r="I1401" s="242"/>
      <c r="J1401" s="238"/>
      <c r="K1401" s="238"/>
      <c r="L1401" s="243"/>
      <c r="M1401" s="244"/>
      <c r="N1401" s="245"/>
      <c r="O1401" s="245"/>
      <c r="P1401" s="245"/>
      <c r="Q1401" s="245"/>
      <c r="R1401" s="245"/>
      <c r="S1401" s="245"/>
      <c r="T1401" s="246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7" t="s">
        <v>183</v>
      </c>
      <c r="AU1401" s="247" t="s">
        <v>84</v>
      </c>
      <c r="AV1401" s="14" t="s">
        <v>84</v>
      </c>
      <c r="AW1401" s="14" t="s">
        <v>36</v>
      </c>
      <c r="AX1401" s="14" t="s">
        <v>75</v>
      </c>
      <c r="AY1401" s="247" t="s">
        <v>149</v>
      </c>
    </row>
    <row r="1402" s="13" customFormat="1">
      <c r="A1402" s="13"/>
      <c r="B1402" s="227"/>
      <c r="C1402" s="228"/>
      <c r="D1402" s="220" t="s">
        <v>183</v>
      </c>
      <c r="E1402" s="229" t="s">
        <v>19</v>
      </c>
      <c r="F1402" s="230" t="s">
        <v>2257</v>
      </c>
      <c r="G1402" s="228"/>
      <c r="H1402" s="229" t="s">
        <v>19</v>
      </c>
      <c r="I1402" s="231"/>
      <c r="J1402" s="228"/>
      <c r="K1402" s="228"/>
      <c r="L1402" s="232"/>
      <c r="M1402" s="233"/>
      <c r="N1402" s="234"/>
      <c r="O1402" s="234"/>
      <c r="P1402" s="234"/>
      <c r="Q1402" s="234"/>
      <c r="R1402" s="234"/>
      <c r="S1402" s="234"/>
      <c r="T1402" s="235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6" t="s">
        <v>183</v>
      </c>
      <c r="AU1402" s="236" t="s">
        <v>84</v>
      </c>
      <c r="AV1402" s="13" t="s">
        <v>80</v>
      </c>
      <c r="AW1402" s="13" t="s">
        <v>36</v>
      </c>
      <c r="AX1402" s="13" t="s">
        <v>75</v>
      </c>
      <c r="AY1402" s="236" t="s">
        <v>149</v>
      </c>
    </row>
    <row r="1403" s="14" customFormat="1">
      <c r="A1403" s="14"/>
      <c r="B1403" s="237"/>
      <c r="C1403" s="238"/>
      <c r="D1403" s="220" t="s">
        <v>183</v>
      </c>
      <c r="E1403" s="239" t="s">
        <v>19</v>
      </c>
      <c r="F1403" s="240" t="s">
        <v>2258</v>
      </c>
      <c r="G1403" s="238"/>
      <c r="H1403" s="241">
        <v>89.021000000000001</v>
      </c>
      <c r="I1403" s="242"/>
      <c r="J1403" s="238"/>
      <c r="K1403" s="238"/>
      <c r="L1403" s="243"/>
      <c r="M1403" s="244"/>
      <c r="N1403" s="245"/>
      <c r="O1403" s="245"/>
      <c r="P1403" s="245"/>
      <c r="Q1403" s="245"/>
      <c r="R1403" s="245"/>
      <c r="S1403" s="245"/>
      <c r="T1403" s="246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47" t="s">
        <v>183</v>
      </c>
      <c r="AU1403" s="247" t="s">
        <v>84</v>
      </c>
      <c r="AV1403" s="14" t="s">
        <v>84</v>
      </c>
      <c r="AW1403" s="14" t="s">
        <v>36</v>
      </c>
      <c r="AX1403" s="14" t="s">
        <v>75</v>
      </c>
      <c r="AY1403" s="247" t="s">
        <v>149</v>
      </c>
    </row>
    <row r="1404" s="13" customFormat="1">
      <c r="A1404" s="13"/>
      <c r="B1404" s="227"/>
      <c r="C1404" s="228"/>
      <c r="D1404" s="220" t="s">
        <v>183</v>
      </c>
      <c r="E1404" s="229" t="s">
        <v>19</v>
      </c>
      <c r="F1404" s="230" t="s">
        <v>2259</v>
      </c>
      <c r="G1404" s="228"/>
      <c r="H1404" s="229" t="s">
        <v>19</v>
      </c>
      <c r="I1404" s="231"/>
      <c r="J1404" s="228"/>
      <c r="K1404" s="228"/>
      <c r="L1404" s="232"/>
      <c r="M1404" s="233"/>
      <c r="N1404" s="234"/>
      <c r="O1404" s="234"/>
      <c r="P1404" s="234"/>
      <c r="Q1404" s="234"/>
      <c r="R1404" s="234"/>
      <c r="S1404" s="234"/>
      <c r="T1404" s="235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6" t="s">
        <v>183</v>
      </c>
      <c r="AU1404" s="236" t="s">
        <v>84</v>
      </c>
      <c r="AV1404" s="13" t="s">
        <v>80</v>
      </c>
      <c r="AW1404" s="13" t="s">
        <v>36</v>
      </c>
      <c r="AX1404" s="13" t="s">
        <v>75</v>
      </c>
      <c r="AY1404" s="236" t="s">
        <v>149</v>
      </c>
    </row>
    <row r="1405" s="14" customFormat="1">
      <c r="A1405" s="14"/>
      <c r="B1405" s="237"/>
      <c r="C1405" s="238"/>
      <c r="D1405" s="220" t="s">
        <v>183</v>
      </c>
      <c r="E1405" s="239" t="s">
        <v>19</v>
      </c>
      <c r="F1405" s="240" t="s">
        <v>2260</v>
      </c>
      <c r="G1405" s="238"/>
      <c r="H1405" s="241">
        <v>255.27000000000001</v>
      </c>
      <c r="I1405" s="242"/>
      <c r="J1405" s="238"/>
      <c r="K1405" s="238"/>
      <c r="L1405" s="243"/>
      <c r="M1405" s="244"/>
      <c r="N1405" s="245"/>
      <c r="O1405" s="245"/>
      <c r="P1405" s="245"/>
      <c r="Q1405" s="245"/>
      <c r="R1405" s="245"/>
      <c r="S1405" s="245"/>
      <c r="T1405" s="246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47" t="s">
        <v>183</v>
      </c>
      <c r="AU1405" s="247" t="s">
        <v>84</v>
      </c>
      <c r="AV1405" s="14" t="s">
        <v>84</v>
      </c>
      <c r="AW1405" s="14" t="s">
        <v>36</v>
      </c>
      <c r="AX1405" s="14" t="s">
        <v>75</v>
      </c>
      <c r="AY1405" s="247" t="s">
        <v>149</v>
      </c>
    </row>
    <row r="1406" s="13" customFormat="1">
      <c r="A1406" s="13"/>
      <c r="B1406" s="227"/>
      <c r="C1406" s="228"/>
      <c r="D1406" s="220" t="s">
        <v>183</v>
      </c>
      <c r="E1406" s="229" t="s">
        <v>19</v>
      </c>
      <c r="F1406" s="230" t="s">
        <v>2261</v>
      </c>
      <c r="G1406" s="228"/>
      <c r="H1406" s="229" t="s">
        <v>19</v>
      </c>
      <c r="I1406" s="231"/>
      <c r="J1406" s="228"/>
      <c r="K1406" s="228"/>
      <c r="L1406" s="232"/>
      <c r="M1406" s="233"/>
      <c r="N1406" s="234"/>
      <c r="O1406" s="234"/>
      <c r="P1406" s="234"/>
      <c r="Q1406" s="234"/>
      <c r="R1406" s="234"/>
      <c r="S1406" s="234"/>
      <c r="T1406" s="235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6" t="s">
        <v>183</v>
      </c>
      <c r="AU1406" s="236" t="s">
        <v>84</v>
      </c>
      <c r="AV1406" s="13" t="s">
        <v>80</v>
      </c>
      <c r="AW1406" s="13" t="s">
        <v>36</v>
      </c>
      <c r="AX1406" s="13" t="s">
        <v>75</v>
      </c>
      <c r="AY1406" s="236" t="s">
        <v>149</v>
      </c>
    </row>
    <row r="1407" s="14" customFormat="1">
      <c r="A1407" s="14"/>
      <c r="B1407" s="237"/>
      <c r="C1407" s="238"/>
      <c r="D1407" s="220" t="s">
        <v>183</v>
      </c>
      <c r="E1407" s="239" t="s">
        <v>19</v>
      </c>
      <c r="F1407" s="240" t="s">
        <v>2262</v>
      </c>
      <c r="G1407" s="238"/>
      <c r="H1407" s="241">
        <v>1148.4860000000001</v>
      </c>
      <c r="I1407" s="242"/>
      <c r="J1407" s="238"/>
      <c r="K1407" s="238"/>
      <c r="L1407" s="243"/>
      <c r="M1407" s="244"/>
      <c r="N1407" s="245"/>
      <c r="O1407" s="245"/>
      <c r="P1407" s="245"/>
      <c r="Q1407" s="245"/>
      <c r="R1407" s="245"/>
      <c r="S1407" s="245"/>
      <c r="T1407" s="246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47" t="s">
        <v>183</v>
      </c>
      <c r="AU1407" s="247" t="s">
        <v>84</v>
      </c>
      <c r="AV1407" s="14" t="s">
        <v>84</v>
      </c>
      <c r="AW1407" s="14" t="s">
        <v>36</v>
      </c>
      <c r="AX1407" s="14" t="s">
        <v>75</v>
      </c>
      <c r="AY1407" s="247" t="s">
        <v>149</v>
      </c>
    </row>
    <row r="1408" s="13" customFormat="1">
      <c r="A1408" s="13"/>
      <c r="B1408" s="227"/>
      <c r="C1408" s="228"/>
      <c r="D1408" s="220" t="s">
        <v>183</v>
      </c>
      <c r="E1408" s="229" t="s">
        <v>19</v>
      </c>
      <c r="F1408" s="230" t="s">
        <v>2263</v>
      </c>
      <c r="G1408" s="228"/>
      <c r="H1408" s="229" t="s">
        <v>19</v>
      </c>
      <c r="I1408" s="231"/>
      <c r="J1408" s="228"/>
      <c r="K1408" s="228"/>
      <c r="L1408" s="232"/>
      <c r="M1408" s="233"/>
      <c r="N1408" s="234"/>
      <c r="O1408" s="234"/>
      <c r="P1408" s="234"/>
      <c r="Q1408" s="234"/>
      <c r="R1408" s="234"/>
      <c r="S1408" s="234"/>
      <c r="T1408" s="235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6" t="s">
        <v>183</v>
      </c>
      <c r="AU1408" s="236" t="s">
        <v>84</v>
      </c>
      <c r="AV1408" s="13" t="s">
        <v>80</v>
      </c>
      <c r="AW1408" s="13" t="s">
        <v>36</v>
      </c>
      <c r="AX1408" s="13" t="s">
        <v>75</v>
      </c>
      <c r="AY1408" s="236" t="s">
        <v>149</v>
      </c>
    </row>
    <row r="1409" s="14" customFormat="1">
      <c r="A1409" s="14"/>
      <c r="B1409" s="237"/>
      <c r="C1409" s="238"/>
      <c r="D1409" s="220" t="s">
        <v>183</v>
      </c>
      <c r="E1409" s="239" t="s">
        <v>19</v>
      </c>
      <c r="F1409" s="240" t="s">
        <v>2264</v>
      </c>
      <c r="G1409" s="238"/>
      <c r="H1409" s="241">
        <v>193.684</v>
      </c>
      <c r="I1409" s="242"/>
      <c r="J1409" s="238"/>
      <c r="K1409" s="238"/>
      <c r="L1409" s="243"/>
      <c r="M1409" s="244"/>
      <c r="N1409" s="245"/>
      <c r="O1409" s="245"/>
      <c r="P1409" s="245"/>
      <c r="Q1409" s="245"/>
      <c r="R1409" s="245"/>
      <c r="S1409" s="245"/>
      <c r="T1409" s="246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7" t="s">
        <v>183</v>
      </c>
      <c r="AU1409" s="247" t="s">
        <v>84</v>
      </c>
      <c r="AV1409" s="14" t="s">
        <v>84</v>
      </c>
      <c r="AW1409" s="14" t="s">
        <v>36</v>
      </c>
      <c r="AX1409" s="14" t="s">
        <v>75</v>
      </c>
      <c r="AY1409" s="247" t="s">
        <v>149</v>
      </c>
    </row>
    <row r="1410" s="16" customFormat="1">
      <c r="A1410" s="16"/>
      <c r="B1410" s="259"/>
      <c r="C1410" s="260"/>
      <c r="D1410" s="220" t="s">
        <v>183</v>
      </c>
      <c r="E1410" s="261" t="s">
        <v>19</v>
      </c>
      <c r="F1410" s="262" t="s">
        <v>364</v>
      </c>
      <c r="G1410" s="260"/>
      <c r="H1410" s="263">
        <v>1995.182</v>
      </c>
      <c r="I1410" s="264"/>
      <c r="J1410" s="260"/>
      <c r="K1410" s="260"/>
      <c r="L1410" s="265"/>
      <c r="M1410" s="266"/>
      <c r="N1410" s="267"/>
      <c r="O1410" s="267"/>
      <c r="P1410" s="267"/>
      <c r="Q1410" s="267"/>
      <c r="R1410" s="267"/>
      <c r="S1410" s="267"/>
      <c r="T1410" s="268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T1410" s="269" t="s">
        <v>183</v>
      </c>
      <c r="AU1410" s="269" t="s">
        <v>84</v>
      </c>
      <c r="AV1410" s="16" t="s">
        <v>87</v>
      </c>
      <c r="AW1410" s="16" t="s">
        <v>36</v>
      </c>
      <c r="AX1410" s="16" t="s">
        <v>75</v>
      </c>
      <c r="AY1410" s="269" t="s">
        <v>149</v>
      </c>
    </row>
    <row r="1411" s="13" customFormat="1">
      <c r="A1411" s="13"/>
      <c r="B1411" s="227"/>
      <c r="C1411" s="228"/>
      <c r="D1411" s="220" t="s">
        <v>183</v>
      </c>
      <c r="E1411" s="229" t="s">
        <v>19</v>
      </c>
      <c r="F1411" s="230" t="s">
        <v>2265</v>
      </c>
      <c r="G1411" s="228"/>
      <c r="H1411" s="229" t="s">
        <v>19</v>
      </c>
      <c r="I1411" s="231"/>
      <c r="J1411" s="228"/>
      <c r="K1411" s="228"/>
      <c r="L1411" s="232"/>
      <c r="M1411" s="233"/>
      <c r="N1411" s="234"/>
      <c r="O1411" s="234"/>
      <c r="P1411" s="234"/>
      <c r="Q1411" s="234"/>
      <c r="R1411" s="234"/>
      <c r="S1411" s="234"/>
      <c r="T1411" s="235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6" t="s">
        <v>183</v>
      </c>
      <c r="AU1411" s="236" t="s">
        <v>84</v>
      </c>
      <c r="AV1411" s="13" t="s">
        <v>80</v>
      </c>
      <c r="AW1411" s="13" t="s">
        <v>36</v>
      </c>
      <c r="AX1411" s="13" t="s">
        <v>75</v>
      </c>
      <c r="AY1411" s="236" t="s">
        <v>149</v>
      </c>
    </row>
    <row r="1412" s="14" customFormat="1">
      <c r="A1412" s="14"/>
      <c r="B1412" s="237"/>
      <c r="C1412" s="238"/>
      <c r="D1412" s="220" t="s">
        <v>183</v>
      </c>
      <c r="E1412" s="239" t="s">
        <v>19</v>
      </c>
      <c r="F1412" s="240" t="s">
        <v>2266</v>
      </c>
      <c r="G1412" s="238"/>
      <c r="H1412" s="241">
        <v>99.759</v>
      </c>
      <c r="I1412" s="242"/>
      <c r="J1412" s="238"/>
      <c r="K1412" s="238"/>
      <c r="L1412" s="243"/>
      <c r="M1412" s="244"/>
      <c r="N1412" s="245"/>
      <c r="O1412" s="245"/>
      <c r="P1412" s="245"/>
      <c r="Q1412" s="245"/>
      <c r="R1412" s="245"/>
      <c r="S1412" s="245"/>
      <c r="T1412" s="246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7" t="s">
        <v>183</v>
      </c>
      <c r="AU1412" s="247" t="s">
        <v>84</v>
      </c>
      <c r="AV1412" s="14" t="s">
        <v>84</v>
      </c>
      <c r="AW1412" s="14" t="s">
        <v>36</v>
      </c>
      <c r="AX1412" s="14" t="s">
        <v>75</v>
      </c>
      <c r="AY1412" s="247" t="s">
        <v>149</v>
      </c>
    </row>
    <row r="1413" s="15" customFormat="1">
      <c r="A1413" s="15"/>
      <c r="B1413" s="248"/>
      <c r="C1413" s="249"/>
      <c r="D1413" s="220" t="s">
        <v>183</v>
      </c>
      <c r="E1413" s="250" t="s">
        <v>19</v>
      </c>
      <c r="F1413" s="251" t="s">
        <v>221</v>
      </c>
      <c r="G1413" s="249"/>
      <c r="H1413" s="252">
        <v>2094.9409999999998</v>
      </c>
      <c r="I1413" s="253"/>
      <c r="J1413" s="249"/>
      <c r="K1413" s="249"/>
      <c r="L1413" s="254"/>
      <c r="M1413" s="255"/>
      <c r="N1413" s="256"/>
      <c r="O1413" s="256"/>
      <c r="P1413" s="256"/>
      <c r="Q1413" s="256"/>
      <c r="R1413" s="256"/>
      <c r="S1413" s="256"/>
      <c r="T1413" s="257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58" t="s">
        <v>183</v>
      </c>
      <c r="AU1413" s="258" t="s">
        <v>84</v>
      </c>
      <c r="AV1413" s="15" t="s">
        <v>90</v>
      </c>
      <c r="AW1413" s="15" t="s">
        <v>36</v>
      </c>
      <c r="AX1413" s="15" t="s">
        <v>80</v>
      </c>
      <c r="AY1413" s="258" t="s">
        <v>149</v>
      </c>
    </row>
    <row r="1414" s="2" customFormat="1" ht="24.15" customHeight="1">
      <c r="A1414" s="41"/>
      <c r="B1414" s="42"/>
      <c r="C1414" s="270" t="s">
        <v>2267</v>
      </c>
      <c r="D1414" s="270" t="s">
        <v>395</v>
      </c>
      <c r="E1414" s="271" t="s">
        <v>2268</v>
      </c>
      <c r="F1414" s="272" t="s">
        <v>2269</v>
      </c>
      <c r="G1414" s="273" t="s">
        <v>2211</v>
      </c>
      <c r="H1414" s="274">
        <v>2094.9409999999998</v>
      </c>
      <c r="I1414" s="275"/>
      <c r="J1414" s="276">
        <f>ROUND(I1414*H1414,2)</f>
        <v>0</v>
      </c>
      <c r="K1414" s="272" t="s">
        <v>19</v>
      </c>
      <c r="L1414" s="277"/>
      <c r="M1414" s="278" t="s">
        <v>19</v>
      </c>
      <c r="N1414" s="279" t="s">
        <v>46</v>
      </c>
      <c r="O1414" s="87"/>
      <c r="P1414" s="216">
        <f>O1414*H1414</f>
        <v>0</v>
      </c>
      <c r="Q1414" s="216">
        <v>0.001</v>
      </c>
      <c r="R1414" s="216">
        <f>Q1414*H1414</f>
        <v>2.0949409999999999</v>
      </c>
      <c r="S1414" s="216">
        <v>0</v>
      </c>
      <c r="T1414" s="217">
        <f>S1414*H1414</f>
        <v>0</v>
      </c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R1414" s="218" t="s">
        <v>374</v>
      </c>
      <c r="AT1414" s="218" t="s">
        <v>395</v>
      </c>
      <c r="AU1414" s="218" t="s">
        <v>84</v>
      </c>
      <c r="AY1414" s="20" t="s">
        <v>149</v>
      </c>
      <c r="BE1414" s="219">
        <f>IF(N1414="základní",J1414,0)</f>
        <v>0</v>
      </c>
      <c r="BF1414" s="219">
        <f>IF(N1414="snížená",J1414,0)</f>
        <v>0</v>
      </c>
      <c r="BG1414" s="219">
        <f>IF(N1414="zákl. přenesená",J1414,0)</f>
        <v>0</v>
      </c>
      <c r="BH1414" s="219">
        <f>IF(N1414="sníž. přenesená",J1414,0)</f>
        <v>0</v>
      </c>
      <c r="BI1414" s="219">
        <f>IF(N1414="nulová",J1414,0)</f>
        <v>0</v>
      </c>
      <c r="BJ1414" s="20" t="s">
        <v>80</v>
      </c>
      <c r="BK1414" s="219">
        <f>ROUND(I1414*H1414,2)</f>
        <v>0</v>
      </c>
      <c r="BL1414" s="20" t="s">
        <v>258</v>
      </c>
      <c r="BM1414" s="218" t="s">
        <v>2270</v>
      </c>
    </row>
    <row r="1415" s="2" customFormat="1">
      <c r="A1415" s="41"/>
      <c r="B1415" s="42"/>
      <c r="C1415" s="43"/>
      <c r="D1415" s="220" t="s">
        <v>157</v>
      </c>
      <c r="E1415" s="43"/>
      <c r="F1415" s="221" t="s">
        <v>2269</v>
      </c>
      <c r="G1415" s="43"/>
      <c r="H1415" s="43"/>
      <c r="I1415" s="222"/>
      <c r="J1415" s="43"/>
      <c r="K1415" s="43"/>
      <c r="L1415" s="47"/>
      <c r="M1415" s="223"/>
      <c r="N1415" s="224"/>
      <c r="O1415" s="87"/>
      <c r="P1415" s="87"/>
      <c r="Q1415" s="87"/>
      <c r="R1415" s="87"/>
      <c r="S1415" s="87"/>
      <c r="T1415" s="88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T1415" s="20" t="s">
        <v>157</v>
      </c>
      <c r="AU1415" s="20" t="s">
        <v>84</v>
      </c>
    </row>
    <row r="1416" s="2" customFormat="1">
      <c r="A1416" s="41"/>
      <c r="B1416" s="42"/>
      <c r="C1416" s="43"/>
      <c r="D1416" s="220" t="s">
        <v>531</v>
      </c>
      <c r="E1416" s="43"/>
      <c r="F1416" s="280" t="s">
        <v>2271</v>
      </c>
      <c r="G1416" s="43"/>
      <c r="H1416" s="43"/>
      <c r="I1416" s="222"/>
      <c r="J1416" s="43"/>
      <c r="K1416" s="43"/>
      <c r="L1416" s="47"/>
      <c r="M1416" s="223"/>
      <c r="N1416" s="224"/>
      <c r="O1416" s="87"/>
      <c r="P1416" s="87"/>
      <c r="Q1416" s="87"/>
      <c r="R1416" s="87"/>
      <c r="S1416" s="87"/>
      <c r="T1416" s="88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T1416" s="20" t="s">
        <v>531</v>
      </c>
      <c r="AU1416" s="20" t="s">
        <v>84</v>
      </c>
    </row>
    <row r="1417" s="2" customFormat="1" ht="33" customHeight="1">
      <c r="A1417" s="41"/>
      <c r="B1417" s="42"/>
      <c r="C1417" s="207" t="s">
        <v>2272</v>
      </c>
      <c r="D1417" s="207" t="s">
        <v>151</v>
      </c>
      <c r="E1417" s="208" t="s">
        <v>2273</v>
      </c>
      <c r="F1417" s="209" t="s">
        <v>2274</v>
      </c>
      <c r="G1417" s="210" t="s">
        <v>347</v>
      </c>
      <c r="H1417" s="211">
        <v>5.9619999999999997</v>
      </c>
      <c r="I1417" s="212"/>
      <c r="J1417" s="213">
        <f>ROUND(I1417*H1417,2)</f>
        <v>0</v>
      </c>
      <c r="K1417" s="209" t="s">
        <v>155</v>
      </c>
      <c r="L1417" s="47"/>
      <c r="M1417" s="214" t="s">
        <v>19</v>
      </c>
      <c r="N1417" s="215" t="s">
        <v>46</v>
      </c>
      <c r="O1417" s="87"/>
      <c r="P1417" s="216">
        <f>O1417*H1417</f>
        <v>0</v>
      </c>
      <c r="Q1417" s="216">
        <v>0</v>
      </c>
      <c r="R1417" s="216">
        <f>Q1417*H1417</f>
        <v>0</v>
      </c>
      <c r="S1417" s="216">
        <v>0</v>
      </c>
      <c r="T1417" s="217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18" t="s">
        <v>258</v>
      </c>
      <c r="AT1417" s="218" t="s">
        <v>151</v>
      </c>
      <c r="AU1417" s="218" t="s">
        <v>84</v>
      </c>
      <c r="AY1417" s="20" t="s">
        <v>149</v>
      </c>
      <c r="BE1417" s="219">
        <f>IF(N1417="základní",J1417,0)</f>
        <v>0</v>
      </c>
      <c r="BF1417" s="219">
        <f>IF(N1417="snížená",J1417,0)</f>
        <v>0</v>
      </c>
      <c r="BG1417" s="219">
        <f>IF(N1417="zákl. přenesená",J1417,0)</f>
        <v>0</v>
      </c>
      <c r="BH1417" s="219">
        <f>IF(N1417="sníž. přenesená",J1417,0)</f>
        <v>0</v>
      </c>
      <c r="BI1417" s="219">
        <f>IF(N1417="nulová",J1417,0)</f>
        <v>0</v>
      </c>
      <c r="BJ1417" s="20" t="s">
        <v>80</v>
      </c>
      <c r="BK1417" s="219">
        <f>ROUND(I1417*H1417,2)</f>
        <v>0</v>
      </c>
      <c r="BL1417" s="20" t="s">
        <v>258</v>
      </c>
      <c r="BM1417" s="218" t="s">
        <v>2275</v>
      </c>
    </row>
    <row r="1418" s="2" customFormat="1">
      <c r="A1418" s="41"/>
      <c r="B1418" s="42"/>
      <c r="C1418" s="43"/>
      <c r="D1418" s="220" t="s">
        <v>157</v>
      </c>
      <c r="E1418" s="43"/>
      <c r="F1418" s="221" t="s">
        <v>2276</v>
      </c>
      <c r="G1418" s="43"/>
      <c r="H1418" s="43"/>
      <c r="I1418" s="222"/>
      <c r="J1418" s="43"/>
      <c r="K1418" s="43"/>
      <c r="L1418" s="47"/>
      <c r="M1418" s="223"/>
      <c r="N1418" s="224"/>
      <c r="O1418" s="87"/>
      <c r="P1418" s="87"/>
      <c r="Q1418" s="87"/>
      <c r="R1418" s="87"/>
      <c r="S1418" s="87"/>
      <c r="T1418" s="88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T1418" s="20" t="s">
        <v>157</v>
      </c>
      <c r="AU1418" s="20" t="s">
        <v>84</v>
      </c>
    </row>
    <row r="1419" s="2" customFormat="1">
      <c r="A1419" s="41"/>
      <c r="B1419" s="42"/>
      <c r="C1419" s="43"/>
      <c r="D1419" s="225" t="s">
        <v>159</v>
      </c>
      <c r="E1419" s="43"/>
      <c r="F1419" s="226" t="s">
        <v>2277</v>
      </c>
      <c r="G1419" s="43"/>
      <c r="H1419" s="43"/>
      <c r="I1419" s="222"/>
      <c r="J1419" s="43"/>
      <c r="K1419" s="43"/>
      <c r="L1419" s="47"/>
      <c r="M1419" s="223"/>
      <c r="N1419" s="224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159</v>
      </c>
      <c r="AU1419" s="20" t="s">
        <v>84</v>
      </c>
    </row>
    <row r="1420" s="12" customFormat="1" ht="22.8" customHeight="1">
      <c r="A1420" s="12"/>
      <c r="B1420" s="191"/>
      <c r="C1420" s="192"/>
      <c r="D1420" s="193" t="s">
        <v>74</v>
      </c>
      <c r="E1420" s="205" t="s">
        <v>2278</v>
      </c>
      <c r="F1420" s="205" t="s">
        <v>2279</v>
      </c>
      <c r="G1420" s="192"/>
      <c r="H1420" s="192"/>
      <c r="I1420" s="195"/>
      <c r="J1420" s="206">
        <f>BK1420</f>
        <v>0</v>
      </c>
      <c r="K1420" s="192"/>
      <c r="L1420" s="197"/>
      <c r="M1420" s="198"/>
      <c r="N1420" s="199"/>
      <c r="O1420" s="199"/>
      <c r="P1420" s="200">
        <f>SUM(P1421:P1486)</f>
        <v>0</v>
      </c>
      <c r="Q1420" s="199"/>
      <c r="R1420" s="200">
        <f>SUM(R1421:R1486)</f>
        <v>2.2486569000000007</v>
      </c>
      <c r="S1420" s="199"/>
      <c r="T1420" s="201">
        <f>SUM(T1421:T1486)</f>
        <v>0</v>
      </c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R1420" s="202" t="s">
        <v>84</v>
      </c>
      <c r="AT1420" s="203" t="s">
        <v>74</v>
      </c>
      <c r="AU1420" s="203" t="s">
        <v>80</v>
      </c>
      <c r="AY1420" s="202" t="s">
        <v>149</v>
      </c>
      <c r="BK1420" s="204">
        <f>SUM(BK1421:BK1486)</f>
        <v>0</v>
      </c>
    </row>
    <row r="1421" s="2" customFormat="1" ht="16.5" customHeight="1">
      <c r="A1421" s="41"/>
      <c r="B1421" s="42"/>
      <c r="C1421" s="207" t="s">
        <v>2280</v>
      </c>
      <c r="D1421" s="207" t="s">
        <v>151</v>
      </c>
      <c r="E1421" s="208" t="s">
        <v>2281</v>
      </c>
      <c r="F1421" s="209" t="s">
        <v>2282</v>
      </c>
      <c r="G1421" s="210" t="s">
        <v>179</v>
      </c>
      <c r="H1421" s="211">
        <v>198.92400000000001</v>
      </c>
      <c r="I1421" s="212"/>
      <c r="J1421" s="213">
        <f>ROUND(I1421*H1421,2)</f>
        <v>0</v>
      </c>
      <c r="K1421" s="209" t="s">
        <v>155</v>
      </c>
      <c r="L1421" s="47"/>
      <c r="M1421" s="214" t="s">
        <v>19</v>
      </c>
      <c r="N1421" s="215" t="s">
        <v>46</v>
      </c>
      <c r="O1421" s="87"/>
      <c r="P1421" s="216">
        <f>O1421*H1421</f>
        <v>0</v>
      </c>
      <c r="Q1421" s="216">
        <v>0</v>
      </c>
      <c r="R1421" s="216">
        <f>Q1421*H1421</f>
        <v>0</v>
      </c>
      <c r="S1421" s="216">
        <v>0</v>
      </c>
      <c r="T1421" s="217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18" t="s">
        <v>258</v>
      </c>
      <c r="AT1421" s="218" t="s">
        <v>151</v>
      </c>
      <c r="AU1421" s="218" t="s">
        <v>84</v>
      </c>
      <c r="AY1421" s="20" t="s">
        <v>149</v>
      </c>
      <c r="BE1421" s="219">
        <f>IF(N1421="základní",J1421,0)</f>
        <v>0</v>
      </c>
      <c r="BF1421" s="219">
        <f>IF(N1421="snížená",J1421,0)</f>
        <v>0</v>
      </c>
      <c r="BG1421" s="219">
        <f>IF(N1421="zákl. přenesená",J1421,0)</f>
        <v>0</v>
      </c>
      <c r="BH1421" s="219">
        <f>IF(N1421="sníž. přenesená",J1421,0)</f>
        <v>0</v>
      </c>
      <c r="BI1421" s="219">
        <f>IF(N1421="nulová",J1421,0)</f>
        <v>0</v>
      </c>
      <c r="BJ1421" s="20" t="s">
        <v>80</v>
      </c>
      <c r="BK1421" s="219">
        <f>ROUND(I1421*H1421,2)</f>
        <v>0</v>
      </c>
      <c r="BL1421" s="20" t="s">
        <v>258</v>
      </c>
      <c r="BM1421" s="218" t="s">
        <v>2283</v>
      </c>
    </row>
    <row r="1422" s="2" customFormat="1">
      <c r="A1422" s="41"/>
      <c r="B1422" s="42"/>
      <c r="C1422" s="43"/>
      <c r="D1422" s="220" t="s">
        <v>157</v>
      </c>
      <c r="E1422" s="43"/>
      <c r="F1422" s="221" t="s">
        <v>2284</v>
      </c>
      <c r="G1422" s="43"/>
      <c r="H1422" s="43"/>
      <c r="I1422" s="222"/>
      <c r="J1422" s="43"/>
      <c r="K1422" s="43"/>
      <c r="L1422" s="47"/>
      <c r="M1422" s="223"/>
      <c r="N1422" s="224"/>
      <c r="O1422" s="87"/>
      <c r="P1422" s="87"/>
      <c r="Q1422" s="87"/>
      <c r="R1422" s="87"/>
      <c r="S1422" s="87"/>
      <c r="T1422" s="88"/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T1422" s="20" t="s">
        <v>157</v>
      </c>
      <c r="AU1422" s="20" t="s">
        <v>84</v>
      </c>
    </row>
    <row r="1423" s="2" customFormat="1">
      <c r="A1423" s="41"/>
      <c r="B1423" s="42"/>
      <c r="C1423" s="43"/>
      <c r="D1423" s="225" t="s">
        <v>159</v>
      </c>
      <c r="E1423" s="43"/>
      <c r="F1423" s="226" t="s">
        <v>2285</v>
      </c>
      <c r="G1423" s="43"/>
      <c r="H1423" s="43"/>
      <c r="I1423" s="222"/>
      <c r="J1423" s="43"/>
      <c r="K1423" s="43"/>
      <c r="L1423" s="47"/>
      <c r="M1423" s="223"/>
      <c r="N1423" s="224"/>
      <c r="O1423" s="87"/>
      <c r="P1423" s="87"/>
      <c r="Q1423" s="87"/>
      <c r="R1423" s="87"/>
      <c r="S1423" s="87"/>
      <c r="T1423" s="88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T1423" s="20" t="s">
        <v>159</v>
      </c>
      <c r="AU1423" s="20" t="s">
        <v>84</v>
      </c>
    </row>
    <row r="1424" s="14" customFormat="1">
      <c r="A1424" s="14"/>
      <c r="B1424" s="237"/>
      <c r="C1424" s="238"/>
      <c r="D1424" s="220" t="s">
        <v>183</v>
      </c>
      <c r="E1424" s="239" t="s">
        <v>19</v>
      </c>
      <c r="F1424" s="240" t="s">
        <v>790</v>
      </c>
      <c r="G1424" s="238"/>
      <c r="H1424" s="241">
        <v>135.44999999999999</v>
      </c>
      <c r="I1424" s="242"/>
      <c r="J1424" s="238"/>
      <c r="K1424" s="238"/>
      <c r="L1424" s="243"/>
      <c r="M1424" s="244"/>
      <c r="N1424" s="245"/>
      <c r="O1424" s="245"/>
      <c r="P1424" s="245"/>
      <c r="Q1424" s="245"/>
      <c r="R1424" s="245"/>
      <c r="S1424" s="245"/>
      <c r="T1424" s="246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7" t="s">
        <v>183</v>
      </c>
      <c r="AU1424" s="247" t="s">
        <v>84</v>
      </c>
      <c r="AV1424" s="14" t="s">
        <v>84</v>
      </c>
      <c r="AW1424" s="14" t="s">
        <v>36</v>
      </c>
      <c r="AX1424" s="14" t="s">
        <v>75</v>
      </c>
      <c r="AY1424" s="247" t="s">
        <v>149</v>
      </c>
    </row>
    <row r="1425" s="13" customFormat="1">
      <c r="A1425" s="13"/>
      <c r="B1425" s="227"/>
      <c r="C1425" s="228"/>
      <c r="D1425" s="220" t="s">
        <v>183</v>
      </c>
      <c r="E1425" s="229" t="s">
        <v>19</v>
      </c>
      <c r="F1425" s="230" t="s">
        <v>804</v>
      </c>
      <c r="G1425" s="228"/>
      <c r="H1425" s="229" t="s">
        <v>19</v>
      </c>
      <c r="I1425" s="231"/>
      <c r="J1425" s="228"/>
      <c r="K1425" s="228"/>
      <c r="L1425" s="232"/>
      <c r="M1425" s="233"/>
      <c r="N1425" s="234"/>
      <c r="O1425" s="234"/>
      <c r="P1425" s="234"/>
      <c r="Q1425" s="234"/>
      <c r="R1425" s="234"/>
      <c r="S1425" s="234"/>
      <c r="T1425" s="235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6" t="s">
        <v>183</v>
      </c>
      <c r="AU1425" s="236" t="s">
        <v>84</v>
      </c>
      <c r="AV1425" s="13" t="s">
        <v>80</v>
      </c>
      <c r="AW1425" s="13" t="s">
        <v>36</v>
      </c>
      <c r="AX1425" s="13" t="s">
        <v>75</v>
      </c>
      <c r="AY1425" s="236" t="s">
        <v>149</v>
      </c>
    </row>
    <row r="1426" s="14" customFormat="1">
      <c r="A1426" s="14"/>
      <c r="B1426" s="237"/>
      <c r="C1426" s="238"/>
      <c r="D1426" s="220" t="s">
        <v>183</v>
      </c>
      <c r="E1426" s="239" t="s">
        <v>19</v>
      </c>
      <c r="F1426" s="240" t="s">
        <v>805</v>
      </c>
      <c r="G1426" s="238"/>
      <c r="H1426" s="241">
        <v>55.073999999999998</v>
      </c>
      <c r="I1426" s="242"/>
      <c r="J1426" s="238"/>
      <c r="K1426" s="238"/>
      <c r="L1426" s="243"/>
      <c r="M1426" s="244"/>
      <c r="N1426" s="245"/>
      <c r="O1426" s="245"/>
      <c r="P1426" s="245"/>
      <c r="Q1426" s="245"/>
      <c r="R1426" s="245"/>
      <c r="S1426" s="245"/>
      <c r="T1426" s="246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47" t="s">
        <v>183</v>
      </c>
      <c r="AU1426" s="247" t="s">
        <v>84</v>
      </c>
      <c r="AV1426" s="14" t="s">
        <v>84</v>
      </c>
      <c r="AW1426" s="14" t="s">
        <v>36</v>
      </c>
      <c r="AX1426" s="14" t="s">
        <v>75</v>
      </c>
      <c r="AY1426" s="247" t="s">
        <v>149</v>
      </c>
    </row>
    <row r="1427" s="13" customFormat="1">
      <c r="A1427" s="13"/>
      <c r="B1427" s="227"/>
      <c r="C1427" s="228"/>
      <c r="D1427" s="220" t="s">
        <v>183</v>
      </c>
      <c r="E1427" s="229" t="s">
        <v>19</v>
      </c>
      <c r="F1427" s="230" t="s">
        <v>2286</v>
      </c>
      <c r="G1427" s="228"/>
      <c r="H1427" s="229" t="s">
        <v>19</v>
      </c>
      <c r="I1427" s="231"/>
      <c r="J1427" s="228"/>
      <c r="K1427" s="228"/>
      <c r="L1427" s="232"/>
      <c r="M1427" s="233"/>
      <c r="N1427" s="234"/>
      <c r="O1427" s="234"/>
      <c r="P1427" s="234"/>
      <c r="Q1427" s="234"/>
      <c r="R1427" s="234"/>
      <c r="S1427" s="234"/>
      <c r="T1427" s="235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6" t="s">
        <v>183</v>
      </c>
      <c r="AU1427" s="236" t="s">
        <v>84</v>
      </c>
      <c r="AV1427" s="13" t="s">
        <v>80</v>
      </c>
      <c r="AW1427" s="13" t="s">
        <v>36</v>
      </c>
      <c r="AX1427" s="13" t="s">
        <v>75</v>
      </c>
      <c r="AY1427" s="236" t="s">
        <v>149</v>
      </c>
    </row>
    <row r="1428" s="14" customFormat="1">
      <c r="A1428" s="14"/>
      <c r="B1428" s="237"/>
      <c r="C1428" s="238"/>
      <c r="D1428" s="220" t="s">
        <v>183</v>
      </c>
      <c r="E1428" s="239" t="s">
        <v>19</v>
      </c>
      <c r="F1428" s="240" t="s">
        <v>2287</v>
      </c>
      <c r="G1428" s="238"/>
      <c r="H1428" s="241">
        <v>8.4000000000000004</v>
      </c>
      <c r="I1428" s="242"/>
      <c r="J1428" s="238"/>
      <c r="K1428" s="238"/>
      <c r="L1428" s="243"/>
      <c r="M1428" s="244"/>
      <c r="N1428" s="245"/>
      <c r="O1428" s="245"/>
      <c r="P1428" s="245"/>
      <c r="Q1428" s="245"/>
      <c r="R1428" s="245"/>
      <c r="S1428" s="245"/>
      <c r="T1428" s="246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47" t="s">
        <v>183</v>
      </c>
      <c r="AU1428" s="247" t="s">
        <v>84</v>
      </c>
      <c r="AV1428" s="14" t="s">
        <v>84</v>
      </c>
      <c r="AW1428" s="14" t="s">
        <v>36</v>
      </c>
      <c r="AX1428" s="14" t="s">
        <v>75</v>
      </c>
      <c r="AY1428" s="247" t="s">
        <v>149</v>
      </c>
    </row>
    <row r="1429" s="15" customFormat="1">
      <c r="A1429" s="15"/>
      <c r="B1429" s="248"/>
      <c r="C1429" s="249"/>
      <c r="D1429" s="220" t="s">
        <v>183</v>
      </c>
      <c r="E1429" s="250" t="s">
        <v>19</v>
      </c>
      <c r="F1429" s="251" t="s">
        <v>221</v>
      </c>
      <c r="G1429" s="249"/>
      <c r="H1429" s="252">
        <v>198.92400000000001</v>
      </c>
      <c r="I1429" s="253"/>
      <c r="J1429" s="249"/>
      <c r="K1429" s="249"/>
      <c r="L1429" s="254"/>
      <c r="M1429" s="255"/>
      <c r="N1429" s="256"/>
      <c r="O1429" s="256"/>
      <c r="P1429" s="256"/>
      <c r="Q1429" s="256"/>
      <c r="R1429" s="256"/>
      <c r="S1429" s="256"/>
      <c r="T1429" s="257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58" t="s">
        <v>183</v>
      </c>
      <c r="AU1429" s="258" t="s">
        <v>84</v>
      </c>
      <c r="AV1429" s="15" t="s">
        <v>90</v>
      </c>
      <c r="AW1429" s="15" t="s">
        <v>36</v>
      </c>
      <c r="AX1429" s="15" t="s">
        <v>80</v>
      </c>
      <c r="AY1429" s="258" t="s">
        <v>149</v>
      </c>
    </row>
    <row r="1430" s="2" customFormat="1" ht="16.5" customHeight="1">
      <c r="A1430" s="41"/>
      <c r="B1430" s="42"/>
      <c r="C1430" s="207" t="s">
        <v>2288</v>
      </c>
      <c r="D1430" s="207" t="s">
        <v>151</v>
      </c>
      <c r="E1430" s="208" t="s">
        <v>2289</v>
      </c>
      <c r="F1430" s="209" t="s">
        <v>2290</v>
      </c>
      <c r="G1430" s="210" t="s">
        <v>179</v>
      </c>
      <c r="H1430" s="211">
        <v>198.92400000000001</v>
      </c>
      <c r="I1430" s="212"/>
      <c r="J1430" s="213">
        <f>ROUND(I1430*H1430,2)</f>
        <v>0</v>
      </c>
      <c r="K1430" s="209" t="s">
        <v>155</v>
      </c>
      <c r="L1430" s="47"/>
      <c r="M1430" s="214" t="s">
        <v>19</v>
      </c>
      <c r="N1430" s="215" t="s">
        <v>46</v>
      </c>
      <c r="O1430" s="87"/>
      <c r="P1430" s="216">
        <f>O1430*H1430</f>
        <v>0</v>
      </c>
      <c r="Q1430" s="216">
        <v>0.00029999999999999997</v>
      </c>
      <c r="R1430" s="216">
        <f>Q1430*H1430</f>
        <v>0.0596772</v>
      </c>
      <c r="S1430" s="216">
        <v>0</v>
      </c>
      <c r="T1430" s="217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18" t="s">
        <v>258</v>
      </c>
      <c r="AT1430" s="218" t="s">
        <v>151</v>
      </c>
      <c r="AU1430" s="218" t="s">
        <v>84</v>
      </c>
      <c r="AY1430" s="20" t="s">
        <v>149</v>
      </c>
      <c r="BE1430" s="219">
        <f>IF(N1430="základní",J1430,0)</f>
        <v>0</v>
      </c>
      <c r="BF1430" s="219">
        <f>IF(N1430="snížená",J1430,0)</f>
        <v>0</v>
      </c>
      <c r="BG1430" s="219">
        <f>IF(N1430="zákl. přenesená",J1430,0)</f>
        <v>0</v>
      </c>
      <c r="BH1430" s="219">
        <f>IF(N1430="sníž. přenesená",J1430,0)</f>
        <v>0</v>
      </c>
      <c r="BI1430" s="219">
        <f>IF(N1430="nulová",J1430,0)</f>
        <v>0</v>
      </c>
      <c r="BJ1430" s="20" t="s">
        <v>80</v>
      </c>
      <c r="BK1430" s="219">
        <f>ROUND(I1430*H1430,2)</f>
        <v>0</v>
      </c>
      <c r="BL1430" s="20" t="s">
        <v>258</v>
      </c>
      <c r="BM1430" s="218" t="s">
        <v>2291</v>
      </c>
    </row>
    <row r="1431" s="2" customFormat="1">
      <c r="A1431" s="41"/>
      <c r="B1431" s="42"/>
      <c r="C1431" s="43"/>
      <c r="D1431" s="220" t="s">
        <v>157</v>
      </c>
      <c r="E1431" s="43"/>
      <c r="F1431" s="221" t="s">
        <v>2292</v>
      </c>
      <c r="G1431" s="43"/>
      <c r="H1431" s="43"/>
      <c r="I1431" s="222"/>
      <c r="J1431" s="43"/>
      <c r="K1431" s="43"/>
      <c r="L1431" s="47"/>
      <c r="M1431" s="223"/>
      <c r="N1431" s="224"/>
      <c r="O1431" s="87"/>
      <c r="P1431" s="87"/>
      <c r="Q1431" s="87"/>
      <c r="R1431" s="87"/>
      <c r="S1431" s="87"/>
      <c r="T1431" s="88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T1431" s="20" t="s">
        <v>157</v>
      </c>
      <c r="AU1431" s="20" t="s">
        <v>84</v>
      </c>
    </row>
    <row r="1432" s="2" customFormat="1">
      <c r="A1432" s="41"/>
      <c r="B1432" s="42"/>
      <c r="C1432" s="43"/>
      <c r="D1432" s="225" t="s">
        <v>159</v>
      </c>
      <c r="E1432" s="43"/>
      <c r="F1432" s="226" t="s">
        <v>2293</v>
      </c>
      <c r="G1432" s="43"/>
      <c r="H1432" s="43"/>
      <c r="I1432" s="222"/>
      <c r="J1432" s="43"/>
      <c r="K1432" s="43"/>
      <c r="L1432" s="47"/>
      <c r="M1432" s="223"/>
      <c r="N1432" s="224"/>
      <c r="O1432" s="87"/>
      <c r="P1432" s="87"/>
      <c r="Q1432" s="87"/>
      <c r="R1432" s="87"/>
      <c r="S1432" s="87"/>
      <c r="T1432" s="88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T1432" s="20" t="s">
        <v>159</v>
      </c>
      <c r="AU1432" s="20" t="s">
        <v>84</v>
      </c>
    </row>
    <row r="1433" s="2" customFormat="1" ht="24.15" customHeight="1">
      <c r="A1433" s="41"/>
      <c r="B1433" s="42"/>
      <c r="C1433" s="207" t="s">
        <v>2294</v>
      </c>
      <c r="D1433" s="207" t="s">
        <v>151</v>
      </c>
      <c r="E1433" s="208" t="s">
        <v>2295</v>
      </c>
      <c r="F1433" s="209" t="s">
        <v>2296</v>
      </c>
      <c r="G1433" s="210" t="s">
        <v>179</v>
      </c>
      <c r="H1433" s="211">
        <v>190.524</v>
      </c>
      <c r="I1433" s="212"/>
      <c r="J1433" s="213">
        <f>ROUND(I1433*H1433,2)</f>
        <v>0</v>
      </c>
      <c r="K1433" s="209" t="s">
        <v>155</v>
      </c>
      <c r="L1433" s="47"/>
      <c r="M1433" s="214" t="s">
        <v>19</v>
      </c>
      <c r="N1433" s="215" t="s">
        <v>46</v>
      </c>
      <c r="O1433" s="87"/>
      <c r="P1433" s="216">
        <f>O1433*H1433</f>
        <v>0</v>
      </c>
      <c r="Q1433" s="216">
        <v>0.0074999999999999997</v>
      </c>
      <c r="R1433" s="216">
        <f>Q1433*H1433</f>
        <v>1.42893</v>
      </c>
      <c r="S1433" s="216">
        <v>0</v>
      </c>
      <c r="T1433" s="217">
        <f>S1433*H1433</f>
        <v>0</v>
      </c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R1433" s="218" t="s">
        <v>258</v>
      </c>
      <c r="AT1433" s="218" t="s">
        <v>151</v>
      </c>
      <c r="AU1433" s="218" t="s">
        <v>84</v>
      </c>
      <c r="AY1433" s="20" t="s">
        <v>149</v>
      </c>
      <c r="BE1433" s="219">
        <f>IF(N1433="základní",J1433,0)</f>
        <v>0</v>
      </c>
      <c r="BF1433" s="219">
        <f>IF(N1433="snížená",J1433,0)</f>
        <v>0</v>
      </c>
      <c r="BG1433" s="219">
        <f>IF(N1433="zákl. přenesená",J1433,0)</f>
        <v>0</v>
      </c>
      <c r="BH1433" s="219">
        <f>IF(N1433="sníž. přenesená",J1433,0)</f>
        <v>0</v>
      </c>
      <c r="BI1433" s="219">
        <f>IF(N1433="nulová",J1433,0)</f>
        <v>0</v>
      </c>
      <c r="BJ1433" s="20" t="s">
        <v>80</v>
      </c>
      <c r="BK1433" s="219">
        <f>ROUND(I1433*H1433,2)</f>
        <v>0</v>
      </c>
      <c r="BL1433" s="20" t="s">
        <v>258</v>
      </c>
      <c r="BM1433" s="218" t="s">
        <v>2297</v>
      </c>
    </row>
    <row r="1434" s="2" customFormat="1">
      <c r="A1434" s="41"/>
      <c r="B1434" s="42"/>
      <c r="C1434" s="43"/>
      <c r="D1434" s="220" t="s">
        <v>157</v>
      </c>
      <c r="E1434" s="43"/>
      <c r="F1434" s="221" t="s">
        <v>2298</v>
      </c>
      <c r="G1434" s="43"/>
      <c r="H1434" s="43"/>
      <c r="I1434" s="222"/>
      <c r="J1434" s="43"/>
      <c r="K1434" s="43"/>
      <c r="L1434" s="47"/>
      <c r="M1434" s="223"/>
      <c r="N1434" s="224"/>
      <c r="O1434" s="87"/>
      <c r="P1434" s="87"/>
      <c r="Q1434" s="87"/>
      <c r="R1434" s="87"/>
      <c r="S1434" s="87"/>
      <c r="T1434" s="88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T1434" s="20" t="s">
        <v>157</v>
      </c>
      <c r="AU1434" s="20" t="s">
        <v>84</v>
      </c>
    </row>
    <row r="1435" s="2" customFormat="1">
      <c r="A1435" s="41"/>
      <c r="B1435" s="42"/>
      <c r="C1435" s="43"/>
      <c r="D1435" s="225" t="s">
        <v>159</v>
      </c>
      <c r="E1435" s="43"/>
      <c r="F1435" s="226" t="s">
        <v>2299</v>
      </c>
      <c r="G1435" s="43"/>
      <c r="H1435" s="43"/>
      <c r="I1435" s="222"/>
      <c r="J1435" s="43"/>
      <c r="K1435" s="43"/>
      <c r="L1435" s="47"/>
      <c r="M1435" s="223"/>
      <c r="N1435" s="224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159</v>
      </c>
      <c r="AU1435" s="20" t="s">
        <v>84</v>
      </c>
    </row>
    <row r="1436" s="2" customFormat="1" ht="24.15" customHeight="1">
      <c r="A1436" s="41"/>
      <c r="B1436" s="42"/>
      <c r="C1436" s="207" t="s">
        <v>2300</v>
      </c>
      <c r="D1436" s="207" t="s">
        <v>151</v>
      </c>
      <c r="E1436" s="208" t="s">
        <v>2301</v>
      </c>
      <c r="F1436" s="209" t="s">
        <v>2302</v>
      </c>
      <c r="G1436" s="210" t="s">
        <v>179</v>
      </c>
      <c r="H1436" s="211">
        <v>8.4000000000000004</v>
      </c>
      <c r="I1436" s="212"/>
      <c r="J1436" s="213">
        <f>ROUND(I1436*H1436,2)</f>
        <v>0</v>
      </c>
      <c r="K1436" s="209" t="s">
        <v>155</v>
      </c>
      <c r="L1436" s="47"/>
      <c r="M1436" s="214" t="s">
        <v>19</v>
      </c>
      <c r="N1436" s="215" t="s">
        <v>46</v>
      </c>
      <c r="O1436" s="87"/>
      <c r="P1436" s="216">
        <f>O1436*H1436</f>
        <v>0</v>
      </c>
      <c r="Q1436" s="216">
        <v>0.014999999999999999</v>
      </c>
      <c r="R1436" s="216">
        <f>Q1436*H1436</f>
        <v>0.126</v>
      </c>
      <c r="S1436" s="216">
        <v>0</v>
      </c>
      <c r="T1436" s="217">
        <f>S1436*H1436</f>
        <v>0</v>
      </c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R1436" s="218" t="s">
        <v>258</v>
      </c>
      <c r="AT1436" s="218" t="s">
        <v>151</v>
      </c>
      <c r="AU1436" s="218" t="s">
        <v>84</v>
      </c>
      <c r="AY1436" s="20" t="s">
        <v>149</v>
      </c>
      <c r="BE1436" s="219">
        <f>IF(N1436="základní",J1436,0)</f>
        <v>0</v>
      </c>
      <c r="BF1436" s="219">
        <f>IF(N1436="snížená",J1436,0)</f>
        <v>0</v>
      </c>
      <c r="BG1436" s="219">
        <f>IF(N1436="zákl. přenesená",J1436,0)</f>
        <v>0</v>
      </c>
      <c r="BH1436" s="219">
        <f>IF(N1436="sníž. přenesená",J1436,0)</f>
        <v>0</v>
      </c>
      <c r="BI1436" s="219">
        <f>IF(N1436="nulová",J1436,0)</f>
        <v>0</v>
      </c>
      <c r="BJ1436" s="20" t="s">
        <v>80</v>
      </c>
      <c r="BK1436" s="219">
        <f>ROUND(I1436*H1436,2)</f>
        <v>0</v>
      </c>
      <c r="BL1436" s="20" t="s">
        <v>258</v>
      </c>
      <c r="BM1436" s="218" t="s">
        <v>2303</v>
      </c>
    </row>
    <row r="1437" s="2" customFormat="1">
      <c r="A1437" s="41"/>
      <c r="B1437" s="42"/>
      <c r="C1437" s="43"/>
      <c r="D1437" s="220" t="s">
        <v>157</v>
      </c>
      <c r="E1437" s="43"/>
      <c r="F1437" s="221" t="s">
        <v>2304</v>
      </c>
      <c r="G1437" s="43"/>
      <c r="H1437" s="43"/>
      <c r="I1437" s="222"/>
      <c r="J1437" s="43"/>
      <c r="K1437" s="43"/>
      <c r="L1437" s="47"/>
      <c r="M1437" s="223"/>
      <c r="N1437" s="224"/>
      <c r="O1437" s="87"/>
      <c r="P1437" s="87"/>
      <c r="Q1437" s="87"/>
      <c r="R1437" s="87"/>
      <c r="S1437" s="87"/>
      <c r="T1437" s="88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T1437" s="20" t="s">
        <v>157</v>
      </c>
      <c r="AU1437" s="20" t="s">
        <v>84</v>
      </c>
    </row>
    <row r="1438" s="2" customFormat="1">
      <c r="A1438" s="41"/>
      <c r="B1438" s="42"/>
      <c r="C1438" s="43"/>
      <c r="D1438" s="225" t="s">
        <v>159</v>
      </c>
      <c r="E1438" s="43"/>
      <c r="F1438" s="226" t="s">
        <v>2305</v>
      </c>
      <c r="G1438" s="43"/>
      <c r="H1438" s="43"/>
      <c r="I1438" s="222"/>
      <c r="J1438" s="43"/>
      <c r="K1438" s="43"/>
      <c r="L1438" s="47"/>
      <c r="M1438" s="223"/>
      <c r="N1438" s="224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159</v>
      </c>
      <c r="AU1438" s="20" t="s">
        <v>84</v>
      </c>
    </row>
    <row r="1439" s="2" customFormat="1" ht="24.15" customHeight="1">
      <c r="A1439" s="41"/>
      <c r="B1439" s="42"/>
      <c r="C1439" s="207" t="s">
        <v>2306</v>
      </c>
      <c r="D1439" s="207" t="s">
        <v>151</v>
      </c>
      <c r="E1439" s="208" t="s">
        <v>2307</v>
      </c>
      <c r="F1439" s="209" t="s">
        <v>2308</v>
      </c>
      <c r="G1439" s="210" t="s">
        <v>595</v>
      </c>
      <c r="H1439" s="211">
        <v>8.0999999999999996</v>
      </c>
      <c r="I1439" s="212"/>
      <c r="J1439" s="213">
        <f>ROUND(I1439*H1439,2)</f>
        <v>0</v>
      </c>
      <c r="K1439" s="209" t="s">
        <v>155</v>
      </c>
      <c r="L1439" s="47"/>
      <c r="M1439" s="214" t="s">
        <v>19</v>
      </c>
      <c r="N1439" s="215" t="s">
        <v>46</v>
      </c>
      <c r="O1439" s="87"/>
      <c r="P1439" s="216">
        <f>O1439*H1439</f>
        <v>0</v>
      </c>
      <c r="Q1439" s="216">
        <v>0.00020000000000000001</v>
      </c>
      <c r="R1439" s="216">
        <f>Q1439*H1439</f>
        <v>0.0016199999999999999</v>
      </c>
      <c r="S1439" s="216">
        <v>0</v>
      </c>
      <c r="T1439" s="217">
        <f>S1439*H1439</f>
        <v>0</v>
      </c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R1439" s="218" t="s">
        <v>258</v>
      </c>
      <c r="AT1439" s="218" t="s">
        <v>151</v>
      </c>
      <c r="AU1439" s="218" t="s">
        <v>84</v>
      </c>
      <c r="AY1439" s="20" t="s">
        <v>149</v>
      </c>
      <c r="BE1439" s="219">
        <f>IF(N1439="základní",J1439,0)</f>
        <v>0</v>
      </c>
      <c r="BF1439" s="219">
        <f>IF(N1439="snížená",J1439,0)</f>
        <v>0</v>
      </c>
      <c r="BG1439" s="219">
        <f>IF(N1439="zákl. přenesená",J1439,0)</f>
        <v>0</v>
      </c>
      <c r="BH1439" s="219">
        <f>IF(N1439="sníž. přenesená",J1439,0)</f>
        <v>0</v>
      </c>
      <c r="BI1439" s="219">
        <f>IF(N1439="nulová",J1439,0)</f>
        <v>0</v>
      </c>
      <c r="BJ1439" s="20" t="s">
        <v>80</v>
      </c>
      <c r="BK1439" s="219">
        <f>ROUND(I1439*H1439,2)</f>
        <v>0</v>
      </c>
      <c r="BL1439" s="20" t="s">
        <v>258</v>
      </c>
      <c r="BM1439" s="218" t="s">
        <v>2309</v>
      </c>
    </row>
    <row r="1440" s="2" customFormat="1">
      <c r="A1440" s="41"/>
      <c r="B1440" s="42"/>
      <c r="C1440" s="43"/>
      <c r="D1440" s="220" t="s">
        <v>157</v>
      </c>
      <c r="E1440" s="43"/>
      <c r="F1440" s="221" t="s">
        <v>2310</v>
      </c>
      <c r="G1440" s="43"/>
      <c r="H1440" s="43"/>
      <c r="I1440" s="222"/>
      <c r="J1440" s="43"/>
      <c r="K1440" s="43"/>
      <c r="L1440" s="47"/>
      <c r="M1440" s="223"/>
      <c r="N1440" s="224"/>
      <c r="O1440" s="87"/>
      <c r="P1440" s="87"/>
      <c r="Q1440" s="87"/>
      <c r="R1440" s="87"/>
      <c r="S1440" s="87"/>
      <c r="T1440" s="88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T1440" s="20" t="s">
        <v>157</v>
      </c>
      <c r="AU1440" s="20" t="s">
        <v>84</v>
      </c>
    </row>
    <row r="1441" s="2" customFormat="1">
      <c r="A1441" s="41"/>
      <c r="B1441" s="42"/>
      <c r="C1441" s="43"/>
      <c r="D1441" s="225" t="s">
        <v>159</v>
      </c>
      <c r="E1441" s="43"/>
      <c r="F1441" s="226" t="s">
        <v>2311</v>
      </c>
      <c r="G1441" s="43"/>
      <c r="H1441" s="43"/>
      <c r="I1441" s="222"/>
      <c r="J1441" s="43"/>
      <c r="K1441" s="43"/>
      <c r="L1441" s="47"/>
      <c r="M1441" s="223"/>
      <c r="N1441" s="224"/>
      <c r="O1441" s="87"/>
      <c r="P1441" s="87"/>
      <c r="Q1441" s="87"/>
      <c r="R1441" s="87"/>
      <c r="S1441" s="87"/>
      <c r="T1441" s="88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T1441" s="20" t="s">
        <v>159</v>
      </c>
      <c r="AU1441" s="20" t="s">
        <v>84</v>
      </c>
    </row>
    <row r="1442" s="14" customFormat="1">
      <c r="A1442" s="14"/>
      <c r="B1442" s="237"/>
      <c r="C1442" s="238"/>
      <c r="D1442" s="220" t="s">
        <v>183</v>
      </c>
      <c r="E1442" s="239" t="s">
        <v>19</v>
      </c>
      <c r="F1442" s="240" t="s">
        <v>2312</v>
      </c>
      <c r="G1442" s="238"/>
      <c r="H1442" s="241">
        <v>8.0999999999999996</v>
      </c>
      <c r="I1442" s="242"/>
      <c r="J1442" s="238"/>
      <c r="K1442" s="238"/>
      <c r="L1442" s="243"/>
      <c r="M1442" s="244"/>
      <c r="N1442" s="245"/>
      <c r="O1442" s="245"/>
      <c r="P1442" s="245"/>
      <c r="Q1442" s="245"/>
      <c r="R1442" s="245"/>
      <c r="S1442" s="245"/>
      <c r="T1442" s="246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7" t="s">
        <v>183</v>
      </c>
      <c r="AU1442" s="247" t="s">
        <v>84</v>
      </c>
      <c r="AV1442" s="14" t="s">
        <v>84</v>
      </c>
      <c r="AW1442" s="14" t="s">
        <v>36</v>
      </c>
      <c r="AX1442" s="14" t="s">
        <v>80</v>
      </c>
      <c r="AY1442" s="247" t="s">
        <v>149</v>
      </c>
    </row>
    <row r="1443" s="2" customFormat="1" ht="21.75" customHeight="1">
      <c r="A1443" s="41"/>
      <c r="B1443" s="42"/>
      <c r="C1443" s="270" t="s">
        <v>2313</v>
      </c>
      <c r="D1443" s="270" t="s">
        <v>395</v>
      </c>
      <c r="E1443" s="271" t="s">
        <v>2314</v>
      </c>
      <c r="F1443" s="272" t="s">
        <v>2315</v>
      </c>
      <c r="G1443" s="273" t="s">
        <v>595</v>
      </c>
      <c r="H1443" s="274">
        <v>8.9100000000000001</v>
      </c>
      <c r="I1443" s="275"/>
      <c r="J1443" s="276">
        <f>ROUND(I1443*H1443,2)</f>
        <v>0</v>
      </c>
      <c r="K1443" s="272" t="s">
        <v>155</v>
      </c>
      <c r="L1443" s="277"/>
      <c r="M1443" s="278" t="s">
        <v>19</v>
      </c>
      <c r="N1443" s="279" t="s">
        <v>46</v>
      </c>
      <c r="O1443" s="87"/>
      <c r="P1443" s="216">
        <f>O1443*H1443</f>
        <v>0</v>
      </c>
      <c r="Q1443" s="216">
        <v>0.00027</v>
      </c>
      <c r="R1443" s="216">
        <f>Q1443*H1443</f>
        <v>0.0024057000000000002</v>
      </c>
      <c r="S1443" s="216">
        <v>0</v>
      </c>
      <c r="T1443" s="217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18" t="s">
        <v>374</v>
      </c>
      <c r="AT1443" s="218" t="s">
        <v>395</v>
      </c>
      <c r="AU1443" s="218" t="s">
        <v>84</v>
      </c>
      <c r="AY1443" s="20" t="s">
        <v>149</v>
      </c>
      <c r="BE1443" s="219">
        <f>IF(N1443="základní",J1443,0)</f>
        <v>0</v>
      </c>
      <c r="BF1443" s="219">
        <f>IF(N1443="snížená",J1443,0)</f>
        <v>0</v>
      </c>
      <c r="BG1443" s="219">
        <f>IF(N1443="zákl. přenesená",J1443,0)</f>
        <v>0</v>
      </c>
      <c r="BH1443" s="219">
        <f>IF(N1443="sníž. přenesená",J1443,0)</f>
        <v>0</v>
      </c>
      <c r="BI1443" s="219">
        <f>IF(N1443="nulová",J1443,0)</f>
        <v>0</v>
      </c>
      <c r="BJ1443" s="20" t="s">
        <v>80</v>
      </c>
      <c r="BK1443" s="219">
        <f>ROUND(I1443*H1443,2)</f>
        <v>0</v>
      </c>
      <c r="BL1443" s="20" t="s">
        <v>258</v>
      </c>
      <c r="BM1443" s="218" t="s">
        <v>2316</v>
      </c>
    </row>
    <row r="1444" s="2" customFormat="1">
      <c r="A1444" s="41"/>
      <c r="B1444" s="42"/>
      <c r="C1444" s="43"/>
      <c r="D1444" s="220" t="s">
        <v>157</v>
      </c>
      <c r="E1444" s="43"/>
      <c r="F1444" s="221" t="s">
        <v>2315</v>
      </c>
      <c r="G1444" s="43"/>
      <c r="H1444" s="43"/>
      <c r="I1444" s="222"/>
      <c r="J1444" s="43"/>
      <c r="K1444" s="43"/>
      <c r="L1444" s="47"/>
      <c r="M1444" s="223"/>
      <c r="N1444" s="224"/>
      <c r="O1444" s="87"/>
      <c r="P1444" s="87"/>
      <c r="Q1444" s="87"/>
      <c r="R1444" s="87"/>
      <c r="S1444" s="87"/>
      <c r="T1444" s="88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T1444" s="20" t="s">
        <v>157</v>
      </c>
      <c r="AU1444" s="20" t="s">
        <v>84</v>
      </c>
    </row>
    <row r="1445" s="14" customFormat="1">
      <c r="A1445" s="14"/>
      <c r="B1445" s="237"/>
      <c r="C1445" s="238"/>
      <c r="D1445" s="220" t="s">
        <v>183</v>
      </c>
      <c r="E1445" s="238"/>
      <c r="F1445" s="240" t="s">
        <v>2317</v>
      </c>
      <c r="G1445" s="238"/>
      <c r="H1445" s="241">
        <v>8.9100000000000001</v>
      </c>
      <c r="I1445" s="242"/>
      <c r="J1445" s="238"/>
      <c r="K1445" s="238"/>
      <c r="L1445" s="243"/>
      <c r="M1445" s="244"/>
      <c r="N1445" s="245"/>
      <c r="O1445" s="245"/>
      <c r="P1445" s="245"/>
      <c r="Q1445" s="245"/>
      <c r="R1445" s="245"/>
      <c r="S1445" s="245"/>
      <c r="T1445" s="246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7" t="s">
        <v>183</v>
      </c>
      <c r="AU1445" s="247" t="s">
        <v>84</v>
      </c>
      <c r="AV1445" s="14" t="s">
        <v>84</v>
      </c>
      <c r="AW1445" s="14" t="s">
        <v>4</v>
      </c>
      <c r="AX1445" s="14" t="s">
        <v>80</v>
      </c>
      <c r="AY1445" s="247" t="s">
        <v>149</v>
      </c>
    </row>
    <row r="1446" s="2" customFormat="1" ht="37.8" customHeight="1">
      <c r="A1446" s="41"/>
      <c r="B1446" s="42"/>
      <c r="C1446" s="207" t="s">
        <v>2318</v>
      </c>
      <c r="D1446" s="207" t="s">
        <v>151</v>
      </c>
      <c r="E1446" s="208" t="s">
        <v>2319</v>
      </c>
      <c r="F1446" s="209" t="s">
        <v>2320</v>
      </c>
      <c r="G1446" s="210" t="s">
        <v>179</v>
      </c>
      <c r="H1446" s="211">
        <v>8.4000000000000004</v>
      </c>
      <c r="I1446" s="212"/>
      <c r="J1446" s="213">
        <f>ROUND(I1446*H1446,2)</f>
        <v>0</v>
      </c>
      <c r="K1446" s="209" t="s">
        <v>155</v>
      </c>
      <c r="L1446" s="47"/>
      <c r="M1446" s="214" t="s">
        <v>19</v>
      </c>
      <c r="N1446" s="215" t="s">
        <v>46</v>
      </c>
      <c r="O1446" s="87"/>
      <c r="P1446" s="216">
        <f>O1446*H1446</f>
        <v>0</v>
      </c>
      <c r="Q1446" s="216">
        <v>0.00564</v>
      </c>
      <c r="R1446" s="216">
        <f>Q1446*H1446</f>
        <v>0.047376000000000001</v>
      </c>
      <c r="S1446" s="216">
        <v>0</v>
      </c>
      <c r="T1446" s="217">
        <f>S1446*H1446</f>
        <v>0</v>
      </c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R1446" s="218" t="s">
        <v>258</v>
      </c>
      <c r="AT1446" s="218" t="s">
        <v>151</v>
      </c>
      <c r="AU1446" s="218" t="s">
        <v>84</v>
      </c>
      <c r="AY1446" s="20" t="s">
        <v>149</v>
      </c>
      <c r="BE1446" s="219">
        <f>IF(N1446="základní",J1446,0)</f>
        <v>0</v>
      </c>
      <c r="BF1446" s="219">
        <f>IF(N1446="snížená",J1446,0)</f>
        <v>0</v>
      </c>
      <c r="BG1446" s="219">
        <f>IF(N1446="zákl. přenesená",J1446,0)</f>
        <v>0</v>
      </c>
      <c r="BH1446" s="219">
        <f>IF(N1446="sníž. přenesená",J1446,0)</f>
        <v>0</v>
      </c>
      <c r="BI1446" s="219">
        <f>IF(N1446="nulová",J1446,0)</f>
        <v>0</v>
      </c>
      <c r="BJ1446" s="20" t="s">
        <v>80</v>
      </c>
      <c r="BK1446" s="219">
        <f>ROUND(I1446*H1446,2)</f>
        <v>0</v>
      </c>
      <c r="BL1446" s="20" t="s">
        <v>258</v>
      </c>
      <c r="BM1446" s="218" t="s">
        <v>2321</v>
      </c>
    </row>
    <row r="1447" s="2" customFormat="1">
      <c r="A1447" s="41"/>
      <c r="B1447" s="42"/>
      <c r="C1447" s="43"/>
      <c r="D1447" s="220" t="s">
        <v>157</v>
      </c>
      <c r="E1447" s="43"/>
      <c r="F1447" s="221" t="s">
        <v>2322</v>
      </c>
      <c r="G1447" s="43"/>
      <c r="H1447" s="43"/>
      <c r="I1447" s="222"/>
      <c r="J1447" s="43"/>
      <c r="K1447" s="43"/>
      <c r="L1447" s="47"/>
      <c r="M1447" s="223"/>
      <c r="N1447" s="224"/>
      <c r="O1447" s="87"/>
      <c r="P1447" s="87"/>
      <c r="Q1447" s="87"/>
      <c r="R1447" s="87"/>
      <c r="S1447" s="87"/>
      <c r="T1447" s="88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T1447" s="20" t="s">
        <v>157</v>
      </c>
      <c r="AU1447" s="20" t="s">
        <v>84</v>
      </c>
    </row>
    <row r="1448" s="2" customFormat="1">
      <c r="A1448" s="41"/>
      <c r="B1448" s="42"/>
      <c r="C1448" s="43"/>
      <c r="D1448" s="225" t="s">
        <v>159</v>
      </c>
      <c r="E1448" s="43"/>
      <c r="F1448" s="226" t="s">
        <v>2323</v>
      </c>
      <c r="G1448" s="43"/>
      <c r="H1448" s="43"/>
      <c r="I1448" s="222"/>
      <c r="J1448" s="43"/>
      <c r="K1448" s="43"/>
      <c r="L1448" s="47"/>
      <c r="M1448" s="223"/>
      <c r="N1448" s="224"/>
      <c r="O1448" s="87"/>
      <c r="P1448" s="87"/>
      <c r="Q1448" s="87"/>
      <c r="R1448" s="87"/>
      <c r="S1448" s="87"/>
      <c r="T1448" s="88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T1448" s="20" t="s">
        <v>159</v>
      </c>
      <c r="AU1448" s="20" t="s">
        <v>84</v>
      </c>
    </row>
    <row r="1449" s="13" customFormat="1">
      <c r="A1449" s="13"/>
      <c r="B1449" s="227"/>
      <c r="C1449" s="228"/>
      <c r="D1449" s="220" t="s">
        <v>183</v>
      </c>
      <c r="E1449" s="229" t="s">
        <v>19</v>
      </c>
      <c r="F1449" s="230" t="s">
        <v>2324</v>
      </c>
      <c r="G1449" s="228"/>
      <c r="H1449" s="229" t="s">
        <v>19</v>
      </c>
      <c r="I1449" s="231"/>
      <c r="J1449" s="228"/>
      <c r="K1449" s="228"/>
      <c r="L1449" s="232"/>
      <c r="M1449" s="233"/>
      <c r="N1449" s="234"/>
      <c r="O1449" s="234"/>
      <c r="P1449" s="234"/>
      <c r="Q1449" s="234"/>
      <c r="R1449" s="234"/>
      <c r="S1449" s="234"/>
      <c r="T1449" s="235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6" t="s">
        <v>183</v>
      </c>
      <c r="AU1449" s="236" t="s">
        <v>84</v>
      </c>
      <c r="AV1449" s="13" t="s">
        <v>80</v>
      </c>
      <c r="AW1449" s="13" t="s">
        <v>36</v>
      </c>
      <c r="AX1449" s="13" t="s">
        <v>75</v>
      </c>
      <c r="AY1449" s="236" t="s">
        <v>149</v>
      </c>
    </row>
    <row r="1450" s="14" customFormat="1">
      <c r="A1450" s="14"/>
      <c r="B1450" s="237"/>
      <c r="C1450" s="238"/>
      <c r="D1450" s="220" t="s">
        <v>183</v>
      </c>
      <c r="E1450" s="239" t="s">
        <v>19</v>
      </c>
      <c r="F1450" s="240" t="s">
        <v>186</v>
      </c>
      <c r="G1450" s="238"/>
      <c r="H1450" s="241">
        <v>6</v>
      </c>
      <c r="I1450" s="242"/>
      <c r="J1450" s="238"/>
      <c r="K1450" s="238"/>
      <c r="L1450" s="243"/>
      <c r="M1450" s="244"/>
      <c r="N1450" s="245"/>
      <c r="O1450" s="245"/>
      <c r="P1450" s="245"/>
      <c r="Q1450" s="245"/>
      <c r="R1450" s="245"/>
      <c r="S1450" s="245"/>
      <c r="T1450" s="246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47" t="s">
        <v>183</v>
      </c>
      <c r="AU1450" s="247" t="s">
        <v>84</v>
      </c>
      <c r="AV1450" s="14" t="s">
        <v>84</v>
      </c>
      <c r="AW1450" s="14" t="s">
        <v>36</v>
      </c>
      <c r="AX1450" s="14" t="s">
        <v>75</v>
      </c>
      <c r="AY1450" s="247" t="s">
        <v>149</v>
      </c>
    </row>
    <row r="1451" s="13" customFormat="1">
      <c r="A1451" s="13"/>
      <c r="B1451" s="227"/>
      <c r="C1451" s="228"/>
      <c r="D1451" s="220" t="s">
        <v>183</v>
      </c>
      <c r="E1451" s="229" t="s">
        <v>19</v>
      </c>
      <c r="F1451" s="230" t="s">
        <v>941</v>
      </c>
      <c r="G1451" s="228"/>
      <c r="H1451" s="229" t="s">
        <v>19</v>
      </c>
      <c r="I1451" s="231"/>
      <c r="J1451" s="228"/>
      <c r="K1451" s="228"/>
      <c r="L1451" s="232"/>
      <c r="M1451" s="233"/>
      <c r="N1451" s="234"/>
      <c r="O1451" s="234"/>
      <c r="P1451" s="234"/>
      <c r="Q1451" s="234"/>
      <c r="R1451" s="234"/>
      <c r="S1451" s="234"/>
      <c r="T1451" s="235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6" t="s">
        <v>183</v>
      </c>
      <c r="AU1451" s="236" t="s">
        <v>84</v>
      </c>
      <c r="AV1451" s="13" t="s">
        <v>80</v>
      </c>
      <c r="AW1451" s="13" t="s">
        <v>36</v>
      </c>
      <c r="AX1451" s="13" t="s">
        <v>75</v>
      </c>
      <c r="AY1451" s="236" t="s">
        <v>149</v>
      </c>
    </row>
    <row r="1452" s="14" customFormat="1">
      <c r="A1452" s="14"/>
      <c r="B1452" s="237"/>
      <c r="C1452" s="238"/>
      <c r="D1452" s="220" t="s">
        <v>183</v>
      </c>
      <c r="E1452" s="239" t="s">
        <v>19</v>
      </c>
      <c r="F1452" s="240" t="s">
        <v>942</v>
      </c>
      <c r="G1452" s="238"/>
      <c r="H1452" s="241">
        <v>2.3999999999999999</v>
      </c>
      <c r="I1452" s="242"/>
      <c r="J1452" s="238"/>
      <c r="K1452" s="238"/>
      <c r="L1452" s="243"/>
      <c r="M1452" s="244"/>
      <c r="N1452" s="245"/>
      <c r="O1452" s="245"/>
      <c r="P1452" s="245"/>
      <c r="Q1452" s="245"/>
      <c r="R1452" s="245"/>
      <c r="S1452" s="245"/>
      <c r="T1452" s="246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47" t="s">
        <v>183</v>
      </c>
      <c r="AU1452" s="247" t="s">
        <v>84</v>
      </c>
      <c r="AV1452" s="14" t="s">
        <v>84</v>
      </c>
      <c r="AW1452" s="14" t="s">
        <v>36</v>
      </c>
      <c r="AX1452" s="14" t="s">
        <v>75</v>
      </c>
      <c r="AY1452" s="247" t="s">
        <v>149</v>
      </c>
    </row>
    <row r="1453" s="15" customFormat="1">
      <c r="A1453" s="15"/>
      <c r="B1453" s="248"/>
      <c r="C1453" s="249"/>
      <c r="D1453" s="220" t="s">
        <v>183</v>
      </c>
      <c r="E1453" s="250" t="s">
        <v>19</v>
      </c>
      <c r="F1453" s="251" t="s">
        <v>221</v>
      </c>
      <c r="G1453" s="249"/>
      <c r="H1453" s="252">
        <v>8.4000000000000004</v>
      </c>
      <c r="I1453" s="253"/>
      <c r="J1453" s="249"/>
      <c r="K1453" s="249"/>
      <c r="L1453" s="254"/>
      <c r="M1453" s="255"/>
      <c r="N1453" s="256"/>
      <c r="O1453" s="256"/>
      <c r="P1453" s="256"/>
      <c r="Q1453" s="256"/>
      <c r="R1453" s="256"/>
      <c r="S1453" s="256"/>
      <c r="T1453" s="257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58" t="s">
        <v>183</v>
      </c>
      <c r="AU1453" s="258" t="s">
        <v>84</v>
      </c>
      <c r="AV1453" s="15" t="s">
        <v>90</v>
      </c>
      <c r="AW1453" s="15" t="s">
        <v>36</v>
      </c>
      <c r="AX1453" s="15" t="s">
        <v>80</v>
      </c>
      <c r="AY1453" s="258" t="s">
        <v>149</v>
      </c>
    </row>
    <row r="1454" s="2" customFormat="1" ht="33" customHeight="1">
      <c r="A1454" s="41"/>
      <c r="B1454" s="42"/>
      <c r="C1454" s="270" t="s">
        <v>2325</v>
      </c>
      <c r="D1454" s="270" t="s">
        <v>395</v>
      </c>
      <c r="E1454" s="271" t="s">
        <v>2326</v>
      </c>
      <c r="F1454" s="272" t="s">
        <v>2327</v>
      </c>
      <c r="G1454" s="273" t="s">
        <v>179</v>
      </c>
      <c r="H1454" s="274">
        <v>10.08</v>
      </c>
      <c r="I1454" s="275"/>
      <c r="J1454" s="276">
        <f>ROUND(I1454*H1454,2)</f>
        <v>0</v>
      </c>
      <c r="K1454" s="272" t="s">
        <v>155</v>
      </c>
      <c r="L1454" s="277"/>
      <c r="M1454" s="278" t="s">
        <v>19</v>
      </c>
      <c r="N1454" s="279" t="s">
        <v>46</v>
      </c>
      <c r="O1454" s="87"/>
      <c r="P1454" s="216">
        <f>O1454*H1454</f>
        <v>0</v>
      </c>
      <c r="Q1454" s="216">
        <v>0.021999999999999999</v>
      </c>
      <c r="R1454" s="216">
        <f>Q1454*H1454</f>
        <v>0.22175999999999999</v>
      </c>
      <c r="S1454" s="216">
        <v>0</v>
      </c>
      <c r="T1454" s="217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18" t="s">
        <v>374</v>
      </c>
      <c r="AT1454" s="218" t="s">
        <v>395</v>
      </c>
      <c r="AU1454" s="218" t="s">
        <v>84</v>
      </c>
      <c r="AY1454" s="20" t="s">
        <v>149</v>
      </c>
      <c r="BE1454" s="219">
        <f>IF(N1454="základní",J1454,0)</f>
        <v>0</v>
      </c>
      <c r="BF1454" s="219">
        <f>IF(N1454="snížená",J1454,0)</f>
        <v>0</v>
      </c>
      <c r="BG1454" s="219">
        <f>IF(N1454="zákl. přenesená",J1454,0)</f>
        <v>0</v>
      </c>
      <c r="BH1454" s="219">
        <f>IF(N1454="sníž. přenesená",J1454,0)</f>
        <v>0</v>
      </c>
      <c r="BI1454" s="219">
        <f>IF(N1454="nulová",J1454,0)</f>
        <v>0</v>
      </c>
      <c r="BJ1454" s="20" t="s">
        <v>80</v>
      </c>
      <c r="BK1454" s="219">
        <f>ROUND(I1454*H1454,2)</f>
        <v>0</v>
      </c>
      <c r="BL1454" s="20" t="s">
        <v>258</v>
      </c>
      <c r="BM1454" s="218" t="s">
        <v>2328</v>
      </c>
    </row>
    <row r="1455" s="2" customFormat="1">
      <c r="A1455" s="41"/>
      <c r="B1455" s="42"/>
      <c r="C1455" s="43"/>
      <c r="D1455" s="220" t="s">
        <v>157</v>
      </c>
      <c r="E1455" s="43"/>
      <c r="F1455" s="221" t="s">
        <v>2327</v>
      </c>
      <c r="G1455" s="43"/>
      <c r="H1455" s="43"/>
      <c r="I1455" s="222"/>
      <c r="J1455" s="43"/>
      <c r="K1455" s="43"/>
      <c r="L1455" s="47"/>
      <c r="M1455" s="223"/>
      <c r="N1455" s="224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T1455" s="20" t="s">
        <v>157</v>
      </c>
      <c r="AU1455" s="20" t="s">
        <v>84</v>
      </c>
    </row>
    <row r="1456" s="14" customFormat="1">
      <c r="A1456" s="14"/>
      <c r="B1456" s="237"/>
      <c r="C1456" s="238"/>
      <c r="D1456" s="220" t="s">
        <v>183</v>
      </c>
      <c r="E1456" s="238"/>
      <c r="F1456" s="240" t="s">
        <v>2329</v>
      </c>
      <c r="G1456" s="238"/>
      <c r="H1456" s="241">
        <v>10.08</v>
      </c>
      <c r="I1456" s="242"/>
      <c r="J1456" s="238"/>
      <c r="K1456" s="238"/>
      <c r="L1456" s="243"/>
      <c r="M1456" s="244"/>
      <c r="N1456" s="245"/>
      <c r="O1456" s="245"/>
      <c r="P1456" s="245"/>
      <c r="Q1456" s="245"/>
      <c r="R1456" s="245"/>
      <c r="S1456" s="245"/>
      <c r="T1456" s="246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7" t="s">
        <v>183</v>
      </c>
      <c r="AU1456" s="247" t="s">
        <v>84</v>
      </c>
      <c r="AV1456" s="14" t="s">
        <v>84</v>
      </c>
      <c r="AW1456" s="14" t="s">
        <v>4</v>
      </c>
      <c r="AX1456" s="14" t="s">
        <v>80</v>
      </c>
      <c r="AY1456" s="247" t="s">
        <v>149</v>
      </c>
    </row>
    <row r="1457" s="2" customFormat="1" ht="33" customHeight="1">
      <c r="A1457" s="41"/>
      <c r="B1457" s="42"/>
      <c r="C1457" s="207" t="s">
        <v>2330</v>
      </c>
      <c r="D1457" s="207" t="s">
        <v>151</v>
      </c>
      <c r="E1457" s="208" t="s">
        <v>2331</v>
      </c>
      <c r="F1457" s="209" t="s">
        <v>2332</v>
      </c>
      <c r="G1457" s="210" t="s">
        <v>179</v>
      </c>
      <c r="H1457" s="211">
        <v>8.4000000000000004</v>
      </c>
      <c r="I1457" s="212"/>
      <c r="J1457" s="213">
        <f>ROUND(I1457*H1457,2)</f>
        <v>0</v>
      </c>
      <c r="K1457" s="209" t="s">
        <v>155</v>
      </c>
      <c r="L1457" s="47"/>
      <c r="M1457" s="214" t="s">
        <v>19</v>
      </c>
      <c r="N1457" s="215" t="s">
        <v>46</v>
      </c>
      <c r="O1457" s="87"/>
      <c r="P1457" s="216">
        <f>O1457*H1457</f>
        <v>0</v>
      </c>
      <c r="Q1457" s="216">
        <v>0</v>
      </c>
      <c r="R1457" s="216">
        <f>Q1457*H1457</f>
        <v>0</v>
      </c>
      <c r="S1457" s="216">
        <v>0</v>
      </c>
      <c r="T1457" s="217">
        <f>S1457*H1457</f>
        <v>0</v>
      </c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R1457" s="218" t="s">
        <v>258</v>
      </c>
      <c r="AT1457" s="218" t="s">
        <v>151</v>
      </c>
      <c r="AU1457" s="218" t="s">
        <v>84</v>
      </c>
      <c r="AY1457" s="20" t="s">
        <v>149</v>
      </c>
      <c r="BE1457" s="219">
        <f>IF(N1457="základní",J1457,0)</f>
        <v>0</v>
      </c>
      <c r="BF1457" s="219">
        <f>IF(N1457="snížená",J1457,0)</f>
        <v>0</v>
      </c>
      <c r="BG1457" s="219">
        <f>IF(N1457="zákl. přenesená",J1457,0)</f>
        <v>0</v>
      </c>
      <c r="BH1457" s="219">
        <f>IF(N1457="sníž. přenesená",J1457,0)</f>
        <v>0</v>
      </c>
      <c r="BI1457" s="219">
        <f>IF(N1457="nulová",J1457,0)</f>
        <v>0</v>
      </c>
      <c r="BJ1457" s="20" t="s">
        <v>80</v>
      </c>
      <c r="BK1457" s="219">
        <f>ROUND(I1457*H1457,2)</f>
        <v>0</v>
      </c>
      <c r="BL1457" s="20" t="s">
        <v>258</v>
      </c>
      <c r="BM1457" s="218" t="s">
        <v>2333</v>
      </c>
    </row>
    <row r="1458" s="2" customFormat="1">
      <c r="A1458" s="41"/>
      <c r="B1458" s="42"/>
      <c r="C1458" s="43"/>
      <c r="D1458" s="220" t="s">
        <v>157</v>
      </c>
      <c r="E1458" s="43"/>
      <c r="F1458" s="221" t="s">
        <v>2334</v>
      </c>
      <c r="G1458" s="43"/>
      <c r="H1458" s="43"/>
      <c r="I1458" s="222"/>
      <c r="J1458" s="43"/>
      <c r="K1458" s="43"/>
      <c r="L1458" s="47"/>
      <c r="M1458" s="223"/>
      <c r="N1458" s="224"/>
      <c r="O1458" s="87"/>
      <c r="P1458" s="87"/>
      <c r="Q1458" s="87"/>
      <c r="R1458" s="87"/>
      <c r="S1458" s="87"/>
      <c r="T1458" s="88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T1458" s="20" t="s">
        <v>157</v>
      </c>
      <c r="AU1458" s="20" t="s">
        <v>84</v>
      </c>
    </row>
    <row r="1459" s="2" customFormat="1">
      <c r="A1459" s="41"/>
      <c r="B1459" s="42"/>
      <c r="C1459" s="43"/>
      <c r="D1459" s="225" t="s">
        <v>159</v>
      </c>
      <c r="E1459" s="43"/>
      <c r="F1459" s="226" t="s">
        <v>2335</v>
      </c>
      <c r="G1459" s="43"/>
      <c r="H1459" s="43"/>
      <c r="I1459" s="222"/>
      <c r="J1459" s="43"/>
      <c r="K1459" s="43"/>
      <c r="L1459" s="47"/>
      <c r="M1459" s="223"/>
      <c r="N1459" s="224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159</v>
      </c>
      <c r="AU1459" s="20" t="s">
        <v>84</v>
      </c>
    </row>
    <row r="1460" s="2" customFormat="1" ht="24.15" customHeight="1">
      <c r="A1460" s="41"/>
      <c r="B1460" s="42"/>
      <c r="C1460" s="207" t="s">
        <v>2336</v>
      </c>
      <c r="D1460" s="207" t="s">
        <v>151</v>
      </c>
      <c r="E1460" s="208" t="s">
        <v>2337</v>
      </c>
      <c r="F1460" s="209" t="s">
        <v>2338</v>
      </c>
      <c r="G1460" s="210" t="s">
        <v>179</v>
      </c>
      <c r="H1460" s="211">
        <v>215.26400000000001</v>
      </c>
      <c r="I1460" s="212"/>
      <c r="J1460" s="213">
        <f>ROUND(I1460*H1460,2)</f>
        <v>0</v>
      </c>
      <c r="K1460" s="209" t="s">
        <v>155</v>
      </c>
      <c r="L1460" s="47"/>
      <c r="M1460" s="214" t="s">
        <v>19</v>
      </c>
      <c r="N1460" s="215" t="s">
        <v>46</v>
      </c>
      <c r="O1460" s="87"/>
      <c r="P1460" s="216">
        <f>O1460*H1460</f>
        <v>0</v>
      </c>
      <c r="Q1460" s="216">
        <v>0.0015</v>
      </c>
      <c r="R1460" s="216">
        <f>Q1460*H1460</f>
        <v>0.32289600000000002</v>
      </c>
      <c r="S1460" s="216">
        <v>0</v>
      </c>
      <c r="T1460" s="217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18" t="s">
        <v>258</v>
      </c>
      <c r="AT1460" s="218" t="s">
        <v>151</v>
      </c>
      <c r="AU1460" s="218" t="s">
        <v>84</v>
      </c>
      <c r="AY1460" s="20" t="s">
        <v>149</v>
      </c>
      <c r="BE1460" s="219">
        <f>IF(N1460="základní",J1460,0)</f>
        <v>0</v>
      </c>
      <c r="BF1460" s="219">
        <f>IF(N1460="snížená",J1460,0)</f>
        <v>0</v>
      </c>
      <c r="BG1460" s="219">
        <f>IF(N1460="zákl. přenesená",J1460,0)</f>
        <v>0</v>
      </c>
      <c r="BH1460" s="219">
        <f>IF(N1460="sníž. přenesená",J1460,0)</f>
        <v>0</v>
      </c>
      <c r="BI1460" s="219">
        <f>IF(N1460="nulová",J1460,0)</f>
        <v>0</v>
      </c>
      <c r="BJ1460" s="20" t="s">
        <v>80</v>
      </c>
      <c r="BK1460" s="219">
        <f>ROUND(I1460*H1460,2)</f>
        <v>0</v>
      </c>
      <c r="BL1460" s="20" t="s">
        <v>258</v>
      </c>
      <c r="BM1460" s="218" t="s">
        <v>2339</v>
      </c>
    </row>
    <row r="1461" s="2" customFormat="1">
      <c r="A1461" s="41"/>
      <c r="B1461" s="42"/>
      <c r="C1461" s="43"/>
      <c r="D1461" s="220" t="s">
        <v>157</v>
      </c>
      <c r="E1461" s="43"/>
      <c r="F1461" s="221" t="s">
        <v>2340</v>
      </c>
      <c r="G1461" s="43"/>
      <c r="H1461" s="43"/>
      <c r="I1461" s="222"/>
      <c r="J1461" s="43"/>
      <c r="K1461" s="43"/>
      <c r="L1461" s="47"/>
      <c r="M1461" s="223"/>
      <c r="N1461" s="224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157</v>
      </c>
      <c r="AU1461" s="20" t="s">
        <v>84</v>
      </c>
    </row>
    <row r="1462" s="2" customFormat="1">
      <c r="A1462" s="41"/>
      <c r="B1462" s="42"/>
      <c r="C1462" s="43"/>
      <c r="D1462" s="225" t="s">
        <v>159</v>
      </c>
      <c r="E1462" s="43"/>
      <c r="F1462" s="226" t="s">
        <v>2341</v>
      </c>
      <c r="G1462" s="43"/>
      <c r="H1462" s="43"/>
      <c r="I1462" s="222"/>
      <c r="J1462" s="43"/>
      <c r="K1462" s="43"/>
      <c r="L1462" s="47"/>
      <c r="M1462" s="223"/>
      <c r="N1462" s="224"/>
      <c r="O1462" s="87"/>
      <c r="P1462" s="87"/>
      <c r="Q1462" s="87"/>
      <c r="R1462" s="87"/>
      <c r="S1462" s="87"/>
      <c r="T1462" s="88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20" t="s">
        <v>159</v>
      </c>
      <c r="AU1462" s="20" t="s">
        <v>84</v>
      </c>
    </row>
    <row r="1463" s="14" customFormat="1">
      <c r="A1463" s="14"/>
      <c r="B1463" s="237"/>
      <c r="C1463" s="238"/>
      <c r="D1463" s="220" t="s">
        <v>183</v>
      </c>
      <c r="E1463" s="239" t="s">
        <v>19</v>
      </c>
      <c r="F1463" s="240" t="s">
        <v>2342</v>
      </c>
      <c r="G1463" s="238"/>
      <c r="H1463" s="241">
        <v>148.34999999999999</v>
      </c>
      <c r="I1463" s="242"/>
      <c r="J1463" s="238"/>
      <c r="K1463" s="238"/>
      <c r="L1463" s="243"/>
      <c r="M1463" s="244"/>
      <c r="N1463" s="245"/>
      <c r="O1463" s="245"/>
      <c r="P1463" s="245"/>
      <c r="Q1463" s="245"/>
      <c r="R1463" s="245"/>
      <c r="S1463" s="245"/>
      <c r="T1463" s="246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47" t="s">
        <v>183</v>
      </c>
      <c r="AU1463" s="247" t="s">
        <v>84</v>
      </c>
      <c r="AV1463" s="14" t="s">
        <v>84</v>
      </c>
      <c r="AW1463" s="14" t="s">
        <v>36</v>
      </c>
      <c r="AX1463" s="14" t="s">
        <v>75</v>
      </c>
      <c r="AY1463" s="247" t="s">
        <v>149</v>
      </c>
    </row>
    <row r="1464" s="14" customFormat="1">
      <c r="A1464" s="14"/>
      <c r="B1464" s="237"/>
      <c r="C1464" s="238"/>
      <c r="D1464" s="220" t="s">
        <v>183</v>
      </c>
      <c r="E1464" s="239" t="s">
        <v>19</v>
      </c>
      <c r="F1464" s="240" t="s">
        <v>2343</v>
      </c>
      <c r="G1464" s="238"/>
      <c r="H1464" s="241">
        <v>11.84</v>
      </c>
      <c r="I1464" s="242"/>
      <c r="J1464" s="238"/>
      <c r="K1464" s="238"/>
      <c r="L1464" s="243"/>
      <c r="M1464" s="244"/>
      <c r="N1464" s="245"/>
      <c r="O1464" s="245"/>
      <c r="P1464" s="245"/>
      <c r="Q1464" s="245"/>
      <c r="R1464" s="245"/>
      <c r="S1464" s="245"/>
      <c r="T1464" s="246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7" t="s">
        <v>183</v>
      </c>
      <c r="AU1464" s="247" t="s">
        <v>84</v>
      </c>
      <c r="AV1464" s="14" t="s">
        <v>84</v>
      </c>
      <c r="AW1464" s="14" t="s">
        <v>36</v>
      </c>
      <c r="AX1464" s="14" t="s">
        <v>75</v>
      </c>
      <c r="AY1464" s="247" t="s">
        <v>149</v>
      </c>
    </row>
    <row r="1465" s="13" customFormat="1">
      <c r="A1465" s="13"/>
      <c r="B1465" s="227"/>
      <c r="C1465" s="228"/>
      <c r="D1465" s="220" t="s">
        <v>183</v>
      </c>
      <c r="E1465" s="229" t="s">
        <v>19</v>
      </c>
      <c r="F1465" s="230" t="s">
        <v>804</v>
      </c>
      <c r="G1465" s="228"/>
      <c r="H1465" s="229" t="s">
        <v>19</v>
      </c>
      <c r="I1465" s="231"/>
      <c r="J1465" s="228"/>
      <c r="K1465" s="228"/>
      <c r="L1465" s="232"/>
      <c r="M1465" s="233"/>
      <c r="N1465" s="234"/>
      <c r="O1465" s="234"/>
      <c r="P1465" s="234"/>
      <c r="Q1465" s="234"/>
      <c r="R1465" s="234"/>
      <c r="S1465" s="234"/>
      <c r="T1465" s="235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6" t="s">
        <v>183</v>
      </c>
      <c r="AU1465" s="236" t="s">
        <v>84</v>
      </c>
      <c r="AV1465" s="13" t="s">
        <v>80</v>
      </c>
      <c r="AW1465" s="13" t="s">
        <v>36</v>
      </c>
      <c r="AX1465" s="13" t="s">
        <v>75</v>
      </c>
      <c r="AY1465" s="236" t="s">
        <v>149</v>
      </c>
    </row>
    <row r="1466" s="14" customFormat="1">
      <c r="A1466" s="14"/>
      <c r="B1466" s="237"/>
      <c r="C1466" s="238"/>
      <c r="D1466" s="220" t="s">
        <v>183</v>
      </c>
      <c r="E1466" s="239" t="s">
        <v>19</v>
      </c>
      <c r="F1466" s="240" t="s">
        <v>805</v>
      </c>
      <c r="G1466" s="238"/>
      <c r="H1466" s="241">
        <v>55.073999999999998</v>
      </c>
      <c r="I1466" s="242"/>
      <c r="J1466" s="238"/>
      <c r="K1466" s="238"/>
      <c r="L1466" s="243"/>
      <c r="M1466" s="244"/>
      <c r="N1466" s="245"/>
      <c r="O1466" s="245"/>
      <c r="P1466" s="245"/>
      <c r="Q1466" s="245"/>
      <c r="R1466" s="245"/>
      <c r="S1466" s="245"/>
      <c r="T1466" s="246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7" t="s">
        <v>183</v>
      </c>
      <c r="AU1466" s="247" t="s">
        <v>84</v>
      </c>
      <c r="AV1466" s="14" t="s">
        <v>84</v>
      </c>
      <c r="AW1466" s="14" t="s">
        <v>36</v>
      </c>
      <c r="AX1466" s="14" t="s">
        <v>75</v>
      </c>
      <c r="AY1466" s="247" t="s">
        <v>149</v>
      </c>
    </row>
    <row r="1467" s="15" customFormat="1">
      <c r="A1467" s="15"/>
      <c r="B1467" s="248"/>
      <c r="C1467" s="249"/>
      <c r="D1467" s="220" t="s">
        <v>183</v>
      </c>
      <c r="E1467" s="250" t="s">
        <v>19</v>
      </c>
      <c r="F1467" s="251" t="s">
        <v>221</v>
      </c>
      <c r="G1467" s="249"/>
      <c r="H1467" s="252">
        <v>215.26400000000001</v>
      </c>
      <c r="I1467" s="253"/>
      <c r="J1467" s="249"/>
      <c r="K1467" s="249"/>
      <c r="L1467" s="254"/>
      <c r="M1467" s="255"/>
      <c r="N1467" s="256"/>
      <c r="O1467" s="256"/>
      <c r="P1467" s="256"/>
      <c r="Q1467" s="256"/>
      <c r="R1467" s="256"/>
      <c r="S1467" s="256"/>
      <c r="T1467" s="257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58" t="s">
        <v>183</v>
      </c>
      <c r="AU1467" s="258" t="s">
        <v>84</v>
      </c>
      <c r="AV1467" s="15" t="s">
        <v>90</v>
      </c>
      <c r="AW1467" s="15" t="s">
        <v>36</v>
      </c>
      <c r="AX1467" s="15" t="s">
        <v>80</v>
      </c>
      <c r="AY1467" s="258" t="s">
        <v>149</v>
      </c>
    </row>
    <row r="1468" s="2" customFormat="1" ht="16.5" customHeight="1">
      <c r="A1468" s="41"/>
      <c r="B1468" s="42"/>
      <c r="C1468" s="207" t="s">
        <v>2344</v>
      </c>
      <c r="D1468" s="207" t="s">
        <v>151</v>
      </c>
      <c r="E1468" s="208" t="s">
        <v>2345</v>
      </c>
      <c r="F1468" s="209" t="s">
        <v>2346</v>
      </c>
      <c r="G1468" s="210" t="s">
        <v>595</v>
      </c>
      <c r="H1468" s="211">
        <v>17.199999999999999</v>
      </c>
      <c r="I1468" s="212"/>
      <c r="J1468" s="213">
        <f>ROUND(I1468*H1468,2)</f>
        <v>0</v>
      </c>
      <c r="K1468" s="209" t="s">
        <v>155</v>
      </c>
      <c r="L1468" s="47"/>
      <c r="M1468" s="214" t="s">
        <v>19</v>
      </c>
      <c r="N1468" s="215" t="s">
        <v>46</v>
      </c>
      <c r="O1468" s="87"/>
      <c r="P1468" s="216">
        <f>O1468*H1468</f>
        <v>0</v>
      </c>
      <c r="Q1468" s="216">
        <v>3.0000000000000001E-05</v>
      </c>
      <c r="R1468" s="216">
        <f>Q1468*H1468</f>
        <v>0.00051599999999999997</v>
      </c>
      <c r="S1468" s="216">
        <v>0</v>
      </c>
      <c r="T1468" s="217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18" t="s">
        <v>258</v>
      </c>
      <c r="AT1468" s="218" t="s">
        <v>151</v>
      </c>
      <c r="AU1468" s="218" t="s">
        <v>84</v>
      </c>
      <c r="AY1468" s="20" t="s">
        <v>149</v>
      </c>
      <c r="BE1468" s="219">
        <f>IF(N1468="základní",J1468,0)</f>
        <v>0</v>
      </c>
      <c r="BF1468" s="219">
        <f>IF(N1468="snížená",J1468,0)</f>
        <v>0</v>
      </c>
      <c r="BG1468" s="219">
        <f>IF(N1468="zákl. přenesená",J1468,0)</f>
        <v>0</v>
      </c>
      <c r="BH1468" s="219">
        <f>IF(N1468="sníž. přenesená",J1468,0)</f>
        <v>0</v>
      </c>
      <c r="BI1468" s="219">
        <f>IF(N1468="nulová",J1468,0)</f>
        <v>0</v>
      </c>
      <c r="BJ1468" s="20" t="s">
        <v>80</v>
      </c>
      <c r="BK1468" s="219">
        <f>ROUND(I1468*H1468,2)</f>
        <v>0</v>
      </c>
      <c r="BL1468" s="20" t="s">
        <v>258</v>
      </c>
      <c r="BM1468" s="218" t="s">
        <v>2347</v>
      </c>
    </row>
    <row r="1469" s="2" customFormat="1">
      <c r="A1469" s="41"/>
      <c r="B1469" s="42"/>
      <c r="C1469" s="43"/>
      <c r="D1469" s="220" t="s">
        <v>157</v>
      </c>
      <c r="E1469" s="43"/>
      <c r="F1469" s="221" t="s">
        <v>2348</v>
      </c>
      <c r="G1469" s="43"/>
      <c r="H1469" s="43"/>
      <c r="I1469" s="222"/>
      <c r="J1469" s="43"/>
      <c r="K1469" s="43"/>
      <c r="L1469" s="47"/>
      <c r="M1469" s="223"/>
      <c r="N1469" s="224"/>
      <c r="O1469" s="87"/>
      <c r="P1469" s="87"/>
      <c r="Q1469" s="87"/>
      <c r="R1469" s="87"/>
      <c r="S1469" s="87"/>
      <c r="T1469" s="88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T1469" s="20" t="s">
        <v>157</v>
      </c>
      <c r="AU1469" s="20" t="s">
        <v>84</v>
      </c>
    </row>
    <row r="1470" s="2" customFormat="1">
      <c r="A1470" s="41"/>
      <c r="B1470" s="42"/>
      <c r="C1470" s="43"/>
      <c r="D1470" s="225" t="s">
        <v>159</v>
      </c>
      <c r="E1470" s="43"/>
      <c r="F1470" s="226" t="s">
        <v>2349</v>
      </c>
      <c r="G1470" s="43"/>
      <c r="H1470" s="43"/>
      <c r="I1470" s="222"/>
      <c r="J1470" s="43"/>
      <c r="K1470" s="43"/>
      <c r="L1470" s="47"/>
      <c r="M1470" s="223"/>
      <c r="N1470" s="224"/>
      <c r="O1470" s="87"/>
      <c r="P1470" s="87"/>
      <c r="Q1470" s="87"/>
      <c r="R1470" s="87"/>
      <c r="S1470" s="87"/>
      <c r="T1470" s="88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T1470" s="20" t="s">
        <v>159</v>
      </c>
      <c r="AU1470" s="20" t="s">
        <v>84</v>
      </c>
    </row>
    <row r="1471" s="14" customFormat="1">
      <c r="A1471" s="14"/>
      <c r="B1471" s="237"/>
      <c r="C1471" s="238"/>
      <c r="D1471" s="220" t="s">
        <v>183</v>
      </c>
      <c r="E1471" s="239" t="s">
        <v>19</v>
      </c>
      <c r="F1471" s="240" t="s">
        <v>2350</v>
      </c>
      <c r="G1471" s="238"/>
      <c r="H1471" s="241">
        <v>7.7000000000000002</v>
      </c>
      <c r="I1471" s="242"/>
      <c r="J1471" s="238"/>
      <c r="K1471" s="238"/>
      <c r="L1471" s="243"/>
      <c r="M1471" s="244"/>
      <c r="N1471" s="245"/>
      <c r="O1471" s="245"/>
      <c r="P1471" s="245"/>
      <c r="Q1471" s="245"/>
      <c r="R1471" s="245"/>
      <c r="S1471" s="245"/>
      <c r="T1471" s="246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47" t="s">
        <v>183</v>
      </c>
      <c r="AU1471" s="247" t="s">
        <v>84</v>
      </c>
      <c r="AV1471" s="14" t="s">
        <v>84</v>
      </c>
      <c r="AW1471" s="14" t="s">
        <v>36</v>
      </c>
      <c r="AX1471" s="14" t="s">
        <v>75</v>
      </c>
      <c r="AY1471" s="247" t="s">
        <v>149</v>
      </c>
    </row>
    <row r="1472" s="14" customFormat="1">
      <c r="A1472" s="14"/>
      <c r="B1472" s="237"/>
      <c r="C1472" s="238"/>
      <c r="D1472" s="220" t="s">
        <v>183</v>
      </c>
      <c r="E1472" s="239" t="s">
        <v>19</v>
      </c>
      <c r="F1472" s="240" t="s">
        <v>2351</v>
      </c>
      <c r="G1472" s="238"/>
      <c r="H1472" s="241">
        <v>9.5</v>
      </c>
      <c r="I1472" s="242"/>
      <c r="J1472" s="238"/>
      <c r="K1472" s="238"/>
      <c r="L1472" s="243"/>
      <c r="M1472" s="244"/>
      <c r="N1472" s="245"/>
      <c r="O1472" s="245"/>
      <c r="P1472" s="245"/>
      <c r="Q1472" s="245"/>
      <c r="R1472" s="245"/>
      <c r="S1472" s="245"/>
      <c r="T1472" s="246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47" t="s">
        <v>183</v>
      </c>
      <c r="AU1472" s="247" t="s">
        <v>84</v>
      </c>
      <c r="AV1472" s="14" t="s">
        <v>84</v>
      </c>
      <c r="AW1472" s="14" t="s">
        <v>36</v>
      </c>
      <c r="AX1472" s="14" t="s">
        <v>75</v>
      </c>
      <c r="AY1472" s="247" t="s">
        <v>149</v>
      </c>
    </row>
    <row r="1473" s="15" customFormat="1">
      <c r="A1473" s="15"/>
      <c r="B1473" s="248"/>
      <c r="C1473" s="249"/>
      <c r="D1473" s="220" t="s">
        <v>183</v>
      </c>
      <c r="E1473" s="250" t="s">
        <v>19</v>
      </c>
      <c r="F1473" s="251" t="s">
        <v>221</v>
      </c>
      <c r="G1473" s="249"/>
      <c r="H1473" s="252">
        <v>17.199999999999999</v>
      </c>
      <c r="I1473" s="253"/>
      <c r="J1473" s="249"/>
      <c r="K1473" s="249"/>
      <c r="L1473" s="254"/>
      <c r="M1473" s="255"/>
      <c r="N1473" s="256"/>
      <c r="O1473" s="256"/>
      <c r="P1473" s="256"/>
      <c r="Q1473" s="256"/>
      <c r="R1473" s="256"/>
      <c r="S1473" s="256"/>
      <c r="T1473" s="257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58" t="s">
        <v>183</v>
      </c>
      <c r="AU1473" s="258" t="s">
        <v>84</v>
      </c>
      <c r="AV1473" s="15" t="s">
        <v>90</v>
      </c>
      <c r="AW1473" s="15" t="s">
        <v>36</v>
      </c>
      <c r="AX1473" s="15" t="s">
        <v>80</v>
      </c>
      <c r="AY1473" s="258" t="s">
        <v>149</v>
      </c>
    </row>
    <row r="1474" s="2" customFormat="1" ht="16.5" customHeight="1">
      <c r="A1474" s="41"/>
      <c r="B1474" s="42"/>
      <c r="C1474" s="207" t="s">
        <v>2352</v>
      </c>
      <c r="D1474" s="207" t="s">
        <v>151</v>
      </c>
      <c r="E1474" s="208" t="s">
        <v>2353</v>
      </c>
      <c r="F1474" s="209" t="s">
        <v>2354</v>
      </c>
      <c r="G1474" s="210" t="s">
        <v>595</v>
      </c>
      <c r="H1474" s="211">
        <v>115.8</v>
      </c>
      <c r="I1474" s="212"/>
      <c r="J1474" s="213">
        <f>ROUND(I1474*H1474,2)</f>
        <v>0</v>
      </c>
      <c r="K1474" s="209" t="s">
        <v>155</v>
      </c>
      <c r="L1474" s="47"/>
      <c r="M1474" s="214" t="s">
        <v>19</v>
      </c>
      <c r="N1474" s="215" t="s">
        <v>46</v>
      </c>
      <c r="O1474" s="87"/>
      <c r="P1474" s="216">
        <f>O1474*H1474</f>
        <v>0</v>
      </c>
      <c r="Q1474" s="216">
        <v>0.00032000000000000003</v>
      </c>
      <c r="R1474" s="216">
        <f>Q1474*H1474</f>
        <v>0.037055999999999999</v>
      </c>
      <c r="S1474" s="216">
        <v>0</v>
      </c>
      <c r="T1474" s="217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18" t="s">
        <v>258</v>
      </c>
      <c r="AT1474" s="218" t="s">
        <v>151</v>
      </c>
      <c r="AU1474" s="218" t="s">
        <v>84</v>
      </c>
      <c r="AY1474" s="20" t="s">
        <v>149</v>
      </c>
      <c r="BE1474" s="219">
        <f>IF(N1474="základní",J1474,0)</f>
        <v>0</v>
      </c>
      <c r="BF1474" s="219">
        <f>IF(N1474="snížená",J1474,0)</f>
        <v>0</v>
      </c>
      <c r="BG1474" s="219">
        <f>IF(N1474="zákl. přenesená",J1474,0)</f>
        <v>0</v>
      </c>
      <c r="BH1474" s="219">
        <f>IF(N1474="sníž. přenesená",J1474,0)</f>
        <v>0</v>
      </c>
      <c r="BI1474" s="219">
        <f>IF(N1474="nulová",J1474,0)</f>
        <v>0</v>
      </c>
      <c r="BJ1474" s="20" t="s">
        <v>80</v>
      </c>
      <c r="BK1474" s="219">
        <f>ROUND(I1474*H1474,2)</f>
        <v>0</v>
      </c>
      <c r="BL1474" s="20" t="s">
        <v>258</v>
      </c>
      <c r="BM1474" s="218" t="s">
        <v>2355</v>
      </c>
    </row>
    <row r="1475" s="2" customFormat="1">
      <c r="A1475" s="41"/>
      <c r="B1475" s="42"/>
      <c r="C1475" s="43"/>
      <c r="D1475" s="220" t="s">
        <v>157</v>
      </c>
      <c r="E1475" s="43"/>
      <c r="F1475" s="221" t="s">
        <v>2356</v>
      </c>
      <c r="G1475" s="43"/>
      <c r="H1475" s="43"/>
      <c r="I1475" s="222"/>
      <c r="J1475" s="43"/>
      <c r="K1475" s="43"/>
      <c r="L1475" s="47"/>
      <c r="M1475" s="223"/>
      <c r="N1475" s="224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157</v>
      </c>
      <c r="AU1475" s="20" t="s">
        <v>84</v>
      </c>
    </row>
    <row r="1476" s="2" customFormat="1">
      <c r="A1476" s="41"/>
      <c r="B1476" s="42"/>
      <c r="C1476" s="43"/>
      <c r="D1476" s="225" t="s">
        <v>159</v>
      </c>
      <c r="E1476" s="43"/>
      <c r="F1476" s="226" t="s">
        <v>2357</v>
      </c>
      <c r="G1476" s="43"/>
      <c r="H1476" s="43"/>
      <c r="I1476" s="222"/>
      <c r="J1476" s="43"/>
      <c r="K1476" s="43"/>
      <c r="L1476" s="47"/>
      <c r="M1476" s="223"/>
      <c r="N1476" s="224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T1476" s="20" t="s">
        <v>159</v>
      </c>
      <c r="AU1476" s="20" t="s">
        <v>84</v>
      </c>
    </row>
    <row r="1477" s="14" customFormat="1">
      <c r="A1477" s="14"/>
      <c r="B1477" s="237"/>
      <c r="C1477" s="238"/>
      <c r="D1477" s="220" t="s">
        <v>183</v>
      </c>
      <c r="E1477" s="239" t="s">
        <v>19</v>
      </c>
      <c r="F1477" s="240" t="s">
        <v>2358</v>
      </c>
      <c r="G1477" s="238"/>
      <c r="H1477" s="241">
        <v>78.5</v>
      </c>
      <c r="I1477" s="242"/>
      <c r="J1477" s="238"/>
      <c r="K1477" s="238"/>
      <c r="L1477" s="243"/>
      <c r="M1477" s="244"/>
      <c r="N1477" s="245"/>
      <c r="O1477" s="245"/>
      <c r="P1477" s="245"/>
      <c r="Q1477" s="245"/>
      <c r="R1477" s="245"/>
      <c r="S1477" s="245"/>
      <c r="T1477" s="246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47" t="s">
        <v>183</v>
      </c>
      <c r="AU1477" s="247" t="s">
        <v>84</v>
      </c>
      <c r="AV1477" s="14" t="s">
        <v>84</v>
      </c>
      <c r="AW1477" s="14" t="s">
        <v>36</v>
      </c>
      <c r="AX1477" s="14" t="s">
        <v>75</v>
      </c>
      <c r="AY1477" s="247" t="s">
        <v>149</v>
      </c>
    </row>
    <row r="1478" s="14" customFormat="1">
      <c r="A1478" s="14"/>
      <c r="B1478" s="237"/>
      <c r="C1478" s="238"/>
      <c r="D1478" s="220" t="s">
        <v>183</v>
      </c>
      <c r="E1478" s="239" t="s">
        <v>19</v>
      </c>
      <c r="F1478" s="240" t="s">
        <v>2359</v>
      </c>
      <c r="G1478" s="238"/>
      <c r="H1478" s="241">
        <v>20.100000000000001</v>
      </c>
      <c r="I1478" s="242"/>
      <c r="J1478" s="238"/>
      <c r="K1478" s="238"/>
      <c r="L1478" s="243"/>
      <c r="M1478" s="244"/>
      <c r="N1478" s="245"/>
      <c r="O1478" s="245"/>
      <c r="P1478" s="245"/>
      <c r="Q1478" s="245"/>
      <c r="R1478" s="245"/>
      <c r="S1478" s="245"/>
      <c r="T1478" s="246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7" t="s">
        <v>183</v>
      </c>
      <c r="AU1478" s="247" t="s">
        <v>84</v>
      </c>
      <c r="AV1478" s="14" t="s">
        <v>84</v>
      </c>
      <c r="AW1478" s="14" t="s">
        <v>36</v>
      </c>
      <c r="AX1478" s="14" t="s">
        <v>75</v>
      </c>
      <c r="AY1478" s="247" t="s">
        <v>149</v>
      </c>
    </row>
    <row r="1479" s="14" customFormat="1">
      <c r="A1479" s="14"/>
      <c r="B1479" s="237"/>
      <c r="C1479" s="238"/>
      <c r="D1479" s="220" t="s">
        <v>183</v>
      </c>
      <c r="E1479" s="239" t="s">
        <v>19</v>
      </c>
      <c r="F1479" s="240" t="s">
        <v>2360</v>
      </c>
      <c r="G1479" s="238"/>
      <c r="H1479" s="241">
        <v>17.199999999999999</v>
      </c>
      <c r="I1479" s="242"/>
      <c r="J1479" s="238"/>
      <c r="K1479" s="238"/>
      <c r="L1479" s="243"/>
      <c r="M1479" s="244"/>
      <c r="N1479" s="245"/>
      <c r="O1479" s="245"/>
      <c r="P1479" s="245"/>
      <c r="Q1479" s="245"/>
      <c r="R1479" s="245"/>
      <c r="S1479" s="245"/>
      <c r="T1479" s="246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7" t="s">
        <v>183</v>
      </c>
      <c r="AU1479" s="247" t="s">
        <v>84</v>
      </c>
      <c r="AV1479" s="14" t="s">
        <v>84</v>
      </c>
      <c r="AW1479" s="14" t="s">
        <v>36</v>
      </c>
      <c r="AX1479" s="14" t="s">
        <v>75</v>
      </c>
      <c r="AY1479" s="247" t="s">
        <v>149</v>
      </c>
    </row>
    <row r="1480" s="15" customFormat="1">
      <c r="A1480" s="15"/>
      <c r="B1480" s="248"/>
      <c r="C1480" s="249"/>
      <c r="D1480" s="220" t="s">
        <v>183</v>
      </c>
      <c r="E1480" s="250" t="s">
        <v>19</v>
      </c>
      <c r="F1480" s="251" t="s">
        <v>221</v>
      </c>
      <c r="G1480" s="249"/>
      <c r="H1480" s="252">
        <v>115.8</v>
      </c>
      <c r="I1480" s="253"/>
      <c r="J1480" s="249"/>
      <c r="K1480" s="249"/>
      <c r="L1480" s="254"/>
      <c r="M1480" s="255"/>
      <c r="N1480" s="256"/>
      <c r="O1480" s="256"/>
      <c r="P1480" s="256"/>
      <c r="Q1480" s="256"/>
      <c r="R1480" s="256"/>
      <c r="S1480" s="256"/>
      <c r="T1480" s="257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58" t="s">
        <v>183</v>
      </c>
      <c r="AU1480" s="258" t="s">
        <v>84</v>
      </c>
      <c r="AV1480" s="15" t="s">
        <v>90</v>
      </c>
      <c r="AW1480" s="15" t="s">
        <v>36</v>
      </c>
      <c r="AX1480" s="15" t="s">
        <v>80</v>
      </c>
      <c r="AY1480" s="258" t="s">
        <v>149</v>
      </c>
    </row>
    <row r="1481" s="2" customFormat="1" ht="24.15" customHeight="1">
      <c r="A1481" s="41"/>
      <c r="B1481" s="42"/>
      <c r="C1481" s="207" t="s">
        <v>2361</v>
      </c>
      <c r="D1481" s="207" t="s">
        <v>151</v>
      </c>
      <c r="E1481" s="208" t="s">
        <v>2362</v>
      </c>
      <c r="F1481" s="209" t="s">
        <v>2363</v>
      </c>
      <c r="G1481" s="210" t="s">
        <v>179</v>
      </c>
      <c r="H1481" s="211">
        <v>8.4000000000000004</v>
      </c>
      <c r="I1481" s="212"/>
      <c r="J1481" s="213">
        <f>ROUND(I1481*H1481,2)</f>
        <v>0</v>
      </c>
      <c r="K1481" s="209" t="s">
        <v>155</v>
      </c>
      <c r="L1481" s="47"/>
      <c r="M1481" s="214" t="s">
        <v>19</v>
      </c>
      <c r="N1481" s="215" t="s">
        <v>46</v>
      </c>
      <c r="O1481" s="87"/>
      <c r="P1481" s="216">
        <f>O1481*H1481</f>
        <v>0</v>
      </c>
      <c r="Q1481" s="216">
        <v>5.0000000000000002E-05</v>
      </c>
      <c r="R1481" s="216">
        <f>Q1481*H1481</f>
        <v>0.00042000000000000002</v>
      </c>
      <c r="S1481" s="216">
        <v>0</v>
      </c>
      <c r="T1481" s="217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18" t="s">
        <v>258</v>
      </c>
      <c r="AT1481" s="218" t="s">
        <v>151</v>
      </c>
      <c r="AU1481" s="218" t="s">
        <v>84</v>
      </c>
      <c r="AY1481" s="20" t="s">
        <v>149</v>
      </c>
      <c r="BE1481" s="219">
        <f>IF(N1481="základní",J1481,0)</f>
        <v>0</v>
      </c>
      <c r="BF1481" s="219">
        <f>IF(N1481="snížená",J1481,0)</f>
        <v>0</v>
      </c>
      <c r="BG1481" s="219">
        <f>IF(N1481="zákl. přenesená",J1481,0)</f>
        <v>0</v>
      </c>
      <c r="BH1481" s="219">
        <f>IF(N1481="sníž. přenesená",J1481,0)</f>
        <v>0</v>
      </c>
      <c r="BI1481" s="219">
        <f>IF(N1481="nulová",J1481,0)</f>
        <v>0</v>
      </c>
      <c r="BJ1481" s="20" t="s">
        <v>80</v>
      </c>
      <c r="BK1481" s="219">
        <f>ROUND(I1481*H1481,2)</f>
        <v>0</v>
      </c>
      <c r="BL1481" s="20" t="s">
        <v>258</v>
      </c>
      <c r="BM1481" s="218" t="s">
        <v>2364</v>
      </c>
    </row>
    <row r="1482" s="2" customFormat="1">
      <c r="A1482" s="41"/>
      <c r="B1482" s="42"/>
      <c r="C1482" s="43"/>
      <c r="D1482" s="220" t="s">
        <v>157</v>
      </c>
      <c r="E1482" s="43"/>
      <c r="F1482" s="221" t="s">
        <v>2365</v>
      </c>
      <c r="G1482" s="43"/>
      <c r="H1482" s="43"/>
      <c r="I1482" s="222"/>
      <c r="J1482" s="43"/>
      <c r="K1482" s="43"/>
      <c r="L1482" s="47"/>
      <c r="M1482" s="223"/>
      <c r="N1482" s="224"/>
      <c r="O1482" s="87"/>
      <c r="P1482" s="87"/>
      <c r="Q1482" s="87"/>
      <c r="R1482" s="87"/>
      <c r="S1482" s="87"/>
      <c r="T1482" s="88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T1482" s="20" t="s">
        <v>157</v>
      </c>
      <c r="AU1482" s="20" t="s">
        <v>84</v>
      </c>
    </row>
    <row r="1483" s="2" customFormat="1">
      <c r="A1483" s="41"/>
      <c r="B1483" s="42"/>
      <c r="C1483" s="43"/>
      <c r="D1483" s="225" t="s">
        <v>159</v>
      </c>
      <c r="E1483" s="43"/>
      <c r="F1483" s="226" t="s">
        <v>2366</v>
      </c>
      <c r="G1483" s="43"/>
      <c r="H1483" s="43"/>
      <c r="I1483" s="222"/>
      <c r="J1483" s="43"/>
      <c r="K1483" s="43"/>
      <c r="L1483" s="47"/>
      <c r="M1483" s="223"/>
      <c r="N1483" s="224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159</v>
      </c>
      <c r="AU1483" s="20" t="s">
        <v>84</v>
      </c>
    </row>
    <row r="1484" s="2" customFormat="1" ht="24.15" customHeight="1">
      <c r="A1484" s="41"/>
      <c r="B1484" s="42"/>
      <c r="C1484" s="207" t="s">
        <v>2367</v>
      </c>
      <c r="D1484" s="207" t="s">
        <v>151</v>
      </c>
      <c r="E1484" s="208" t="s">
        <v>2368</v>
      </c>
      <c r="F1484" s="209" t="s">
        <v>2369</v>
      </c>
      <c r="G1484" s="210" t="s">
        <v>347</v>
      </c>
      <c r="H1484" s="211">
        <v>2.2490000000000001</v>
      </c>
      <c r="I1484" s="212"/>
      <c r="J1484" s="213">
        <f>ROUND(I1484*H1484,2)</f>
        <v>0</v>
      </c>
      <c r="K1484" s="209" t="s">
        <v>155</v>
      </c>
      <c r="L1484" s="47"/>
      <c r="M1484" s="214" t="s">
        <v>19</v>
      </c>
      <c r="N1484" s="215" t="s">
        <v>46</v>
      </c>
      <c r="O1484" s="87"/>
      <c r="P1484" s="216">
        <f>O1484*H1484</f>
        <v>0</v>
      </c>
      <c r="Q1484" s="216">
        <v>0</v>
      </c>
      <c r="R1484" s="216">
        <f>Q1484*H1484</f>
        <v>0</v>
      </c>
      <c r="S1484" s="216">
        <v>0</v>
      </c>
      <c r="T1484" s="217">
        <f>S1484*H1484</f>
        <v>0</v>
      </c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R1484" s="218" t="s">
        <v>258</v>
      </c>
      <c r="AT1484" s="218" t="s">
        <v>151</v>
      </c>
      <c r="AU1484" s="218" t="s">
        <v>84</v>
      </c>
      <c r="AY1484" s="20" t="s">
        <v>149</v>
      </c>
      <c r="BE1484" s="219">
        <f>IF(N1484="základní",J1484,0)</f>
        <v>0</v>
      </c>
      <c r="BF1484" s="219">
        <f>IF(N1484="snížená",J1484,0)</f>
        <v>0</v>
      </c>
      <c r="BG1484" s="219">
        <f>IF(N1484="zákl. přenesená",J1484,0)</f>
        <v>0</v>
      </c>
      <c r="BH1484" s="219">
        <f>IF(N1484="sníž. přenesená",J1484,0)</f>
        <v>0</v>
      </c>
      <c r="BI1484" s="219">
        <f>IF(N1484="nulová",J1484,0)</f>
        <v>0</v>
      </c>
      <c r="BJ1484" s="20" t="s">
        <v>80</v>
      </c>
      <c r="BK1484" s="219">
        <f>ROUND(I1484*H1484,2)</f>
        <v>0</v>
      </c>
      <c r="BL1484" s="20" t="s">
        <v>258</v>
      </c>
      <c r="BM1484" s="218" t="s">
        <v>2370</v>
      </c>
    </row>
    <row r="1485" s="2" customFormat="1">
      <c r="A1485" s="41"/>
      <c r="B1485" s="42"/>
      <c r="C1485" s="43"/>
      <c r="D1485" s="220" t="s">
        <v>157</v>
      </c>
      <c r="E1485" s="43"/>
      <c r="F1485" s="221" t="s">
        <v>2371</v>
      </c>
      <c r="G1485" s="43"/>
      <c r="H1485" s="43"/>
      <c r="I1485" s="222"/>
      <c r="J1485" s="43"/>
      <c r="K1485" s="43"/>
      <c r="L1485" s="47"/>
      <c r="M1485" s="223"/>
      <c r="N1485" s="224"/>
      <c r="O1485" s="87"/>
      <c r="P1485" s="87"/>
      <c r="Q1485" s="87"/>
      <c r="R1485" s="87"/>
      <c r="S1485" s="87"/>
      <c r="T1485" s="88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T1485" s="20" t="s">
        <v>157</v>
      </c>
      <c r="AU1485" s="20" t="s">
        <v>84</v>
      </c>
    </row>
    <row r="1486" s="2" customFormat="1">
      <c r="A1486" s="41"/>
      <c r="B1486" s="42"/>
      <c r="C1486" s="43"/>
      <c r="D1486" s="225" t="s">
        <v>159</v>
      </c>
      <c r="E1486" s="43"/>
      <c r="F1486" s="226" t="s">
        <v>2372</v>
      </c>
      <c r="G1486" s="43"/>
      <c r="H1486" s="43"/>
      <c r="I1486" s="222"/>
      <c r="J1486" s="43"/>
      <c r="K1486" s="43"/>
      <c r="L1486" s="47"/>
      <c r="M1486" s="223"/>
      <c r="N1486" s="224"/>
      <c r="O1486" s="87"/>
      <c r="P1486" s="87"/>
      <c r="Q1486" s="87"/>
      <c r="R1486" s="87"/>
      <c r="S1486" s="87"/>
      <c r="T1486" s="88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T1486" s="20" t="s">
        <v>159</v>
      </c>
      <c r="AU1486" s="20" t="s">
        <v>84</v>
      </c>
    </row>
    <row r="1487" s="12" customFormat="1" ht="22.8" customHeight="1">
      <c r="A1487" s="12"/>
      <c r="B1487" s="191"/>
      <c r="C1487" s="192"/>
      <c r="D1487" s="193" t="s">
        <v>74</v>
      </c>
      <c r="E1487" s="205" t="s">
        <v>2373</v>
      </c>
      <c r="F1487" s="205" t="s">
        <v>2374</v>
      </c>
      <c r="G1487" s="192"/>
      <c r="H1487" s="192"/>
      <c r="I1487" s="195"/>
      <c r="J1487" s="206">
        <f>BK1487</f>
        <v>0</v>
      </c>
      <c r="K1487" s="192"/>
      <c r="L1487" s="197"/>
      <c r="M1487" s="198"/>
      <c r="N1487" s="199"/>
      <c r="O1487" s="199"/>
      <c r="P1487" s="200">
        <f>SUM(P1488:P1491)</f>
        <v>0</v>
      </c>
      <c r="Q1487" s="199"/>
      <c r="R1487" s="200">
        <f>SUM(R1488:R1491)</f>
        <v>0</v>
      </c>
      <c r="S1487" s="199"/>
      <c r="T1487" s="201">
        <f>SUM(T1488:T1491)</f>
        <v>25.193485000000003</v>
      </c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R1487" s="202" t="s">
        <v>84</v>
      </c>
      <c r="AT1487" s="203" t="s">
        <v>74</v>
      </c>
      <c r="AU1487" s="203" t="s">
        <v>80</v>
      </c>
      <c r="AY1487" s="202" t="s">
        <v>149</v>
      </c>
      <c r="BK1487" s="204">
        <f>SUM(BK1488:BK1491)</f>
        <v>0</v>
      </c>
    </row>
    <row r="1488" s="2" customFormat="1" ht="24.15" customHeight="1">
      <c r="A1488" s="41"/>
      <c r="B1488" s="42"/>
      <c r="C1488" s="207" t="s">
        <v>2375</v>
      </c>
      <c r="D1488" s="207" t="s">
        <v>151</v>
      </c>
      <c r="E1488" s="208" t="s">
        <v>2376</v>
      </c>
      <c r="F1488" s="209" t="s">
        <v>2377</v>
      </c>
      <c r="G1488" s="210" t="s">
        <v>179</v>
      </c>
      <c r="H1488" s="211">
        <v>136.18100000000001</v>
      </c>
      <c r="I1488" s="212"/>
      <c r="J1488" s="213">
        <f>ROUND(I1488*H1488,2)</f>
        <v>0</v>
      </c>
      <c r="K1488" s="209" t="s">
        <v>155</v>
      </c>
      <c r="L1488" s="47"/>
      <c r="M1488" s="214" t="s">
        <v>19</v>
      </c>
      <c r="N1488" s="215" t="s">
        <v>46</v>
      </c>
      <c r="O1488" s="87"/>
      <c r="P1488" s="216">
        <f>O1488*H1488</f>
        <v>0</v>
      </c>
      <c r="Q1488" s="216">
        <v>0</v>
      </c>
      <c r="R1488" s="216">
        <f>Q1488*H1488</f>
        <v>0</v>
      </c>
      <c r="S1488" s="216">
        <v>0.185</v>
      </c>
      <c r="T1488" s="217">
        <f>S1488*H1488</f>
        <v>25.193485000000003</v>
      </c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R1488" s="218" t="s">
        <v>258</v>
      </c>
      <c r="AT1488" s="218" t="s">
        <v>151</v>
      </c>
      <c r="AU1488" s="218" t="s">
        <v>84</v>
      </c>
      <c r="AY1488" s="20" t="s">
        <v>149</v>
      </c>
      <c r="BE1488" s="219">
        <f>IF(N1488="základní",J1488,0)</f>
        <v>0</v>
      </c>
      <c r="BF1488" s="219">
        <f>IF(N1488="snížená",J1488,0)</f>
        <v>0</v>
      </c>
      <c r="BG1488" s="219">
        <f>IF(N1488="zákl. přenesená",J1488,0)</f>
        <v>0</v>
      </c>
      <c r="BH1488" s="219">
        <f>IF(N1488="sníž. přenesená",J1488,0)</f>
        <v>0</v>
      </c>
      <c r="BI1488" s="219">
        <f>IF(N1488="nulová",J1488,0)</f>
        <v>0</v>
      </c>
      <c r="BJ1488" s="20" t="s">
        <v>80</v>
      </c>
      <c r="BK1488" s="219">
        <f>ROUND(I1488*H1488,2)</f>
        <v>0</v>
      </c>
      <c r="BL1488" s="20" t="s">
        <v>258</v>
      </c>
      <c r="BM1488" s="218" t="s">
        <v>2378</v>
      </c>
    </row>
    <row r="1489" s="2" customFormat="1">
      <c r="A1489" s="41"/>
      <c r="B1489" s="42"/>
      <c r="C1489" s="43"/>
      <c r="D1489" s="220" t="s">
        <v>157</v>
      </c>
      <c r="E1489" s="43"/>
      <c r="F1489" s="221" t="s">
        <v>2377</v>
      </c>
      <c r="G1489" s="43"/>
      <c r="H1489" s="43"/>
      <c r="I1489" s="222"/>
      <c r="J1489" s="43"/>
      <c r="K1489" s="43"/>
      <c r="L1489" s="47"/>
      <c r="M1489" s="223"/>
      <c r="N1489" s="224"/>
      <c r="O1489" s="87"/>
      <c r="P1489" s="87"/>
      <c r="Q1489" s="87"/>
      <c r="R1489" s="87"/>
      <c r="S1489" s="87"/>
      <c r="T1489" s="88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T1489" s="20" t="s">
        <v>157</v>
      </c>
      <c r="AU1489" s="20" t="s">
        <v>84</v>
      </c>
    </row>
    <row r="1490" s="2" customFormat="1">
      <c r="A1490" s="41"/>
      <c r="B1490" s="42"/>
      <c r="C1490" s="43"/>
      <c r="D1490" s="225" t="s">
        <v>159</v>
      </c>
      <c r="E1490" s="43"/>
      <c r="F1490" s="226" t="s">
        <v>2379</v>
      </c>
      <c r="G1490" s="43"/>
      <c r="H1490" s="43"/>
      <c r="I1490" s="222"/>
      <c r="J1490" s="43"/>
      <c r="K1490" s="43"/>
      <c r="L1490" s="47"/>
      <c r="M1490" s="223"/>
      <c r="N1490" s="224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159</v>
      </c>
      <c r="AU1490" s="20" t="s">
        <v>84</v>
      </c>
    </row>
    <row r="1491" s="14" customFormat="1">
      <c r="A1491" s="14"/>
      <c r="B1491" s="237"/>
      <c r="C1491" s="238"/>
      <c r="D1491" s="220" t="s">
        <v>183</v>
      </c>
      <c r="E1491" s="239" t="s">
        <v>19</v>
      </c>
      <c r="F1491" s="240" t="s">
        <v>2380</v>
      </c>
      <c r="G1491" s="238"/>
      <c r="H1491" s="241">
        <v>136.18100000000001</v>
      </c>
      <c r="I1491" s="242"/>
      <c r="J1491" s="238"/>
      <c r="K1491" s="238"/>
      <c r="L1491" s="243"/>
      <c r="M1491" s="244"/>
      <c r="N1491" s="245"/>
      <c r="O1491" s="245"/>
      <c r="P1491" s="245"/>
      <c r="Q1491" s="245"/>
      <c r="R1491" s="245"/>
      <c r="S1491" s="245"/>
      <c r="T1491" s="246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7" t="s">
        <v>183</v>
      </c>
      <c r="AU1491" s="247" t="s">
        <v>84</v>
      </c>
      <c r="AV1491" s="14" t="s">
        <v>84</v>
      </c>
      <c r="AW1491" s="14" t="s">
        <v>36</v>
      </c>
      <c r="AX1491" s="14" t="s">
        <v>80</v>
      </c>
      <c r="AY1491" s="247" t="s">
        <v>149</v>
      </c>
    </row>
    <row r="1492" s="12" customFormat="1" ht="22.8" customHeight="1">
      <c r="A1492" s="12"/>
      <c r="B1492" s="191"/>
      <c r="C1492" s="192"/>
      <c r="D1492" s="193" t="s">
        <v>74</v>
      </c>
      <c r="E1492" s="205" t="s">
        <v>2381</v>
      </c>
      <c r="F1492" s="205" t="s">
        <v>2382</v>
      </c>
      <c r="G1492" s="192"/>
      <c r="H1492" s="192"/>
      <c r="I1492" s="195"/>
      <c r="J1492" s="206">
        <f>BK1492</f>
        <v>0</v>
      </c>
      <c r="K1492" s="192"/>
      <c r="L1492" s="197"/>
      <c r="M1492" s="198"/>
      <c r="N1492" s="199"/>
      <c r="O1492" s="199"/>
      <c r="P1492" s="200">
        <f>SUM(P1493:P1526)</f>
        <v>0</v>
      </c>
      <c r="Q1492" s="199"/>
      <c r="R1492" s="200">
        <f>SUM(R1493:R1526)</f>
        <v>1.5529759999999997</v>
      </c>
      <c r="S1492" s="199"/>
      <c r="T1492" s="201">
        <f>SUM(T1493:T1526)</f>
        <v>0</v>
      </c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R1492" s="202" t="s">
        <v>84</v>
      </c>
      <c r="AT1492" s="203" t="s">
        <v>74</v>
      </c>
      <c r="AU1492" s="203" t="s">
        <v>80</v>
      </c>
      <c r="AY1492" s="202" t="s">
        <v>149</v>
      </c>
      <c r="BK1492" s="204">
        <f>SUM(BK1493:BK1526)</f>
        <v>0</v>
      </c>
    </row>
    <row r="1493" s="2" customFormat="1" ht="16.5" customHeight="1">
      <c r="A1493" s="41"/>
      <c r="B1493" s="42"/>
      <c r="C1493" s="207" t="s">
        <v>2383</v>
      </c>
      <c r="D1493" s="207" t="s">
        <v>151</v>
      </c>
      <c r="E1493" s="208" t="s">
        <v>2384</v>
      </c>
      <c r="F1493" s="209" t="s">
        <v>2385</v>
      </c>
      <c r="G1493" s="210" t="s">
        <v>179</v>
      </c>
      <c r="H1493" s="211">
        <v>190.524</v>
      </c>
      <c r="I1493" s="212"/>
      <c r="J1493" s="213">
        <f>ROUND(I1493*H1493,2)</f>
        <v>0</v>
      </c>
      <c r="K1493" s="209" t="s">
        <v>155</v>
      </c>
      <c r="L1493" s="47"/>
      <c r="M1493" s="214" t="s">
        <v>19</v>
      </c>
      <c r="N1493" s="215" t="s">
        <v>46</v>
      </c>
      <c r="O1493" s="87"/>
      <c r="P1493" s="216">
        <f>O1493*H1493</f>
        <v>0</v>
      </c>
      <c r="Q1493" s="216">
        <v>0</v>
      </c>
      <c r="R1493" s="216">
        <f>Q1493*H1493</f>
        <v>0</v>
      </c>
      <c r="S1493" s="216">
        <v>0</v>
      </c>
      <c r="T1493" s="217">
        <f>S1493*H1493</f>
        <v>0</v>
      </c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R1493" s="218" t="s">
        <v>258</v>
      </c>
      <c r="AT1493" s="218" t="s">
        <v>151</v>
      </c>
      <c r="AU1493" s="218" t="s">
        <v>84</v>
      </c>
      <c r="AY1493" s="20" t="s">
        <v>149</v>
      </c>
      <c r="BE1493" s="219">
        <f>IF(N1493="základní",J1493,0)</f>
        <v>0</v>
      </c>
      <c r="BF1493" s="219">
        <f>IF(N1493="snížená",J1493,0)</f>
        <v>0</v>
      </c>
      <c r="BG1493" s="219">
        <f>IF(N1493="zákl. přenesená",J1493,0)</f>
        <v>0</v>
      </c>
      <c r="BH1493" s="219">
        <f>IF(N1493="sníž. přenesená",J1493,0)</f>
        <v>0</v>
      </c>
      <c r="BI1493" s="219">
        <f>IF(N1493="nulová",J1493,0)</f>
        <v>0</v>
      </c>
      <c r="BJ1493" s="20" t="s">
        <v>80</v>
      </c>
      <c r="BK1493" s="219">
        <f>ROUND(I1493*H1493,2)</f>
        <v>0</v>
      </c>
      <c r="BL1493" s="20" t="s">
        <v>258</v>
      </c>
      <c r="BM1493" s="218" t="s">
        <v>2386</v>
      </c>
    </row>
    <row r="1494" s="2" customFormat="1">
      <c r="A1494" s="41"/>
      <c r="B1494" s="42"/>
      <c r="C1494" s="43"/>
      <c r="D1494" s="220" t="s">
        <v>157</v>
      </c>
      <c r="E1494" s="43"/>
      <c r="F1494" s="221" t="s">
        <v>2387</v>
      </c>
      <c r="G1494" s="43"/>
      <c r="H1494" s="43"/>
      <c r="I1494" s="222"/>
      <c r="J1494" s="43"/>
      <c r="K1494" s="43"/>
      <c r="L1494" s="47"/>
      <c r="M1494" s="223"/>
      <c r="N1494" s="224"/>
      <c r="O1494" s="87"/>
      <c r="P1494" s="87"/>
      <c r="Q1494" s="87"/>
      <c r="R1494" s="87"/>
      <c r="S1494" s="87"/>
      <c r="T1494" s="88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T1494" s="20" t="s">
        <v>157</v>
      </c>
      <c r="AU1494" s="20" t="s">
        <v>84</v>
      </c>
    </row>
    <row r="1495" s="2" customFormat="1">
      <c r="A1495" s="41"/>
      <c r="B1495" s="42"/>
      <c r="C1495" s="43"/>
      <c r="D1495" s="225" t="s">
        <v>159</v>
      </c>
      <c r="E1495" s="43"/>
      <c r="F1495" s="226" t="s">
        <v>2388</v>
      </c>
      <c r="G1495" s="43"/>
      <c r="H1495" s="43"/>
      <c r="I1495" s="222"/>
      <c r="J1495" s="43"/>
      <c r="K1495" s="43"/>
      <c r="L1495" s="47"/>
      <c r="M1495" s="223"/>
      <c r="N1495" s="224"/>
      <c r="O1495" s="87"/>
      <c r="P1495" s="87"/>
      <c r="Q1495" s="87"/>
      <c r="R1495" s="87"/>
      <c r="S1495" s="87"/>
      <c r="T1495" s="88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T1495" s="20" t="s">
        <v>159</v>
      </c>
      <c r="AU1495" s="20" t="s">
        <v>84</v>
      </c>
    </row>
    <row r="1496" s="14" customFormat="1">
      <c r="A1496" s="14"/>
      <c r="B1496" s="237"/>
      <c r="C1496" s="238"/>
      <c r="D1496" s="220" t="s">
        <v>183</v>
      </c>
      <c r="E1496" s="239" t="s">
        <v>19</v>
      </c>
      <c r="F1496" s="240" t="s">
        <v>790</v>
      </c>
      <c r="G1496" s="238"/>
      <c r="H1496" s="241">
        <v>135.44999999999999</v>
      </c>
      <c r="I1496" s="242"/>
      <c r="J1496" s="238"/>
      <c r="K1496" s="238"/>
      <c r="L1496" s="243"/>
      <c r="M1496" s="244"/>
      <c r="N1496" s="245"/>
      <c r="O1496" s="245"/>
      <c r="P1496" s="245"/>
      <c r="Q1496" s="245"/>
      <c r="R1496" s="245"/>
      <c r="S1496" s="245"/>
      <c r="T1496" s="246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47" t="s">
        <v>183</v>
      </c>
      <c r="AU1496" s="247" t="s">
        <v>84</v>
      </c>
      <c r="AV1496" s="14" t="s">
        <v>84</v>
      </c>
      <c r="AW1496" s="14" t="s">
        <v>36</v>
      </c>
      <c r="AX1496" s="14" t="s">
        <v>75</v>
      </c>
      <c r="AY1496" s="247" t="s">
        <v>149</v>
      </c>
    </row>
    <row r="1497" s="13" customFormat="1">
      <c r="A1497" s="13"/>
      <c r="B1497" s="227"/>
      <c r="C1497" s="228"/>
      <c r="D1497" s="220" t="s">
        <v>183</v>
      </c>
      <c r="E1497" s="229" t="s">
        <v>19</v>
      </c>
      <c r="F1497" s="230" t="s">
        <v>804</v>
      </c>
      <c r="G1497" s="228"/>
      <c r="H1497" s="229" t="s">
        <v>19</v>
      </c>
      <c r="I1497" s="231"/>
      <c r="J1497" s="228"/>
      <c r="K1497" s="228"/>
      <c r="L1497" s="232"/>
      <c r="M1497" s="233"/>
      <c r="N1497" s="234"/>
      <c r="O1497" s="234"/>
      <c r="P1497" s="234"/>
      <c r="Q1497" s="234"/>
      <c r="R1497" s="234"/>
      <c r="S1497" s="234"/>
      <c r="T1497" s="23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6" t="s">
        <v>183</v>
      </c>
      <c r="AU1497" s="236" t="s">
        <v>84</v>
      </c>
      <c r="AV1497" s="13" t="s">
        <v>80</v>
      </c>
      <c r="AW1497" s="13" t="s">
        <v>36</v>
      </c>
      <c r="AX1497" s="13" t="s">
        <v>75</v>
      </c>
      <c r="AY1497" s="236" t="s">
        <v>149</v>
      </c>
    </row>
    <row r="1498" s="14" customFormat="1">
      <c r="A1498" s="14"/>
      <c r="B1498" s="237"/>
      <c r="C1498" s="238"/>
      <c r="D1498" s="220" t="s">
        <v>183</v>
      </c>
      <c r="E1498" s="239" t="s">
        <v>19</v>
      </c>
      <c r="F1498" s="240" t="s">
        <v>805</v>
      </c>
      <c r="G1498" s="238"/>
      <c r="H1498" s="241">
        <v>55.073999999999998</v>
      </c>
      <c r="I1498" s="242"/>
      <c r="J1498" s="238"/>
      <c r="K1498" s="238"/>
      <c r="L1498" s="243"/>
      <c r="M1498" s="244"/>
      <c r="N1498" s="245"/>
      <c r="O1498" s="245"/>
      <c r="P1498" s="245"/>
      <c r="Q1498" s="245"/>
      <c r="R1498" s="245"/>
      <c r="S1498" s="245"/>
      <c r="T1498" s="246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7" t="s">
        <v>183</v>
      </c>
      <c r="AU1498" s="247" t="s">
        <v>84</v>
      </c>
      <c r="AV1498" s="14" t="s">
        <v>84</v>
      </c>
      <c r="AW1498" s="14" t="s">
        <v>36</v>
      </c>
      <c r="AX1498" s="14" t="s">
        <v>75</v>
      </c>
      <c r="AY1498" s="247" t="s">
        <v>149</v>
      </c>
    </row>
    <row r="1499" s="15" customFormat="1">
      <c r="A1499" s="15"/>
      <c r="B1499" s="248"/>
      <c r="C1499" s="249"/>
      <c r="D1499" s="220" t="s">
        <v>183</v>
      </c>
      <c r="E1499" s="250" t="s">
        <v>19</v>
      </c>
      <c r="F1499" s="251" t="s">
        <v>221</v>
      </c>
      <c r="G1499" s="249"/>
      <c r="H1499" s="252">
        <v>190.524</v>
      </c>
      <c r="I1499" s="253"/>
      <c r="J1499" s="249"/>
      <c r="K1499" s="249"/>
      <c r="L1499" s="254"/>
      <c r="M1499" s="255"/>
      <c r="N1499" s="256"/>
      <c r="O1499" s="256"/>
      <c r="P1499" s="256"/>
      <c r="Q1499" s="256"/>
      <c r="R1499" s="256"/>
      <c r="S1499" s="256"/>
      <c r="T1499" s="257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58" t="s">
        <v>183</v>
      </c>
      <c r="AU1499" s="258" t="s">
        <v>84</v>
      </c>
      <c r="AV1499" s="15" t="s">
        <v>90</v>
      </c>
      <c r="AW1499" s="15" t="s">
        <v>36</v>
      </c>
      <c r="AX1499" s="15" t="s">
        <v>80</v>
      </c>
      <c r="AY1499" s="258" t="s">
        <v>149</v>
      </c>
    </row>
    <row r="1500" s="2" customFormat="1" ht="21.75" customHeight="1">
      <c r="A1500" s="41"/>
      <c r="B1500" s="42"/>
      <c r="C1500" s="207" t="s">
        <v>2389</v>
      </c>
      <c r="D1500" s="207" t="s">
        <v>151</v>
      </c>
      <c r="E1500" s="208" t="s">
        <v>2390</v>
      </c>
      <c r="F1500" s="209" t="s">
        <v>2391</v>
      </c>
      <c r="G1500" s="210" t="s">
        <v>179</v>
      </c>
      <c r="H1500" s="211">
        <v>200.38399999999999</v>
      </c>
      <c r="I1500" s="212"/>
      <c r="J1500" s="213">
        <f>ROUND(I1500*H1500,2)</f>
        <v>0</v>
      </c>
      <c r="K1500" s="209" t="s">
        <v>155</v>
      </c>
      <c r="L1500" s="47"/>
      <c r="M1500" s="214" t="s">
        <v>19</v>
      </c>
      <c r="N1500" s="215" t="s">
        <v>46</v>
      </c>
      <c r="O1500" s="87"/>
      <c r="P1500" s="216">
        <f>O1500*H1500</f>
        <v>0</v>
      </c>
      <c r="Q1500" s="216">
        <v>0.00055000000000000003</v>
      </c>
      <c r="R1500" s="216">
        <f>Q1500*H1500</f>
        <v>0.1102112</v>
      </c>
      <c r="S1500" s="216">
        <v>0</v>
      </c>
      <c r="T1500" s="217">
        <f>S1500*H1500</f>
        <v>0</v>
      </c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R1500" s="218" t="s">
        <v>258</v>
      </c>
      <c r="AT1500" s="218" t="s">
        <v>151</v>
      </c>
      <c r="AU1500" s="218" t="s">
        <v>84</v>
      </c>
      <c r="AY1500" s="20" t="s">
        <v>149</v>
      </c>
      <c r="BE1500" s="219">
        <f>IF(N1500="základní",J1500,0)</f>
        <v>0</v>
      </c>
      <c r="BF1500" s="219">
        <f>IF(N1500="snížená",J1500,0)</f>
        <v>0</v>
      </c>
      <c r="BG1500" s="219">
        <f>IF(N1500="zákl. přenesená",J1500,0)</f>
        <v>0</v>
      </c>
      <c r="BH1500" s="219">
        <f>IF(N1500="sníž. přenesená",J1500,0)</f>
        <v>0</v>
      </c>
      <c r="BI1500" s="219">
        <f>IF(N1500="nulová",J1500,0)</f>
        <v>0</v>
      </c>
      <c r="BJ1500" s="20" t="s">
        <v>80</v>
      </c>
      <c r="BK1500" s="219">
        <f>ROUND(I1500*H1500,2)</f>
        <v>0</v>
      </c>
      <c r="BL1500" s="20" t="s">
        <v>258</v>
      </c>
      <c r="BM1500" s="218" t="s">
        <v>2392</v>
      </c>
    </row>
    <row r="1501" s="2" customFormat="1">
      <c r="A1501" s="41"/>
      <c r="B1501" s="42"/>
      <c r="C1501" s="43"/>
      <c r="D1501" s="220" t="s">
        <v>157</v>
      </c>
      <c r="E1501" s="43"/>
      <c r="F1501" s="221" t="s">
        <v>2393</v>
      </c>
      <c r="G1501" s="43"/>
      <c r="H1501" s="43"/>
      <c r="I1501" s="222"/>
      <c r="J1501" s="43"/>
      <c r="K1501" s="43"/>
      <c r="L1501" s="47"/>
      <c r="M1501" s="223"/>
      <c r="N1501" s="224"/>
      <c r="O1501" s="87"/>
      <c r="P1501" s="87"/>
      <c r="Q1501" s="87"/>
      <c r="R1501" s="87"/>
      <c r="S1501" s="87"/>
      <c r="T1501" s="88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T1501" s="20" t="s">
        <v>157</v>
      </c>
      <c r="AU1501" s="20" t="s">
        <v>84</v>
      </c>
    </row>
    <row r="1502" s="2" customFormat="1">
      <c r="A1502" s="41"/>
      <c r="B1502" s="42"/>
      <c r="C1502" s="43"/>
      <c r="D1502" s="225" t="s">
        <v>159</v>
      </c>
      <c r="E1502" s="43"/>
      <c r="F1502" s="226" t="s">
        <v>2394</v>
      </c>
      <c r="G1502" s="43"/>
      <c r="H1502" s="43"/>
      <c r="I1502" s="222"/>
      <c r="J1502" s="43"/>
      <c r="K1502" s="43"/>
      <c r="L1502" s="47"/>
      <c r="M1502" s="223"/>
      <c r="N1502" s="224"/>
      <c r="O1502" s="87"/>
      <c r="P1502" s="87"/>
      <c r="Q1502" s="87"/>
      <c r="R1502" s="87"/>
      <c r="S1502" s="87"/>
      <c r="T1502" s="88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T1502" s="20" t="s">
        <v>159</v>
      </c>
      <c r="AU1502" s="20" t="s">
        <v>84</v>
      </c>
    </row>
    <row r="1503" s="2" customFormat="1" ht="24.15" customHeight="1">
      <c r="A1503" s="41"/>
      <c r="B1503" s="42"/>
      <c r="C1503" s="207" t="s">
        <v>2395</v>
      </c>
      <c r="D1503" s="207" t="s">
        <v>151</v>
      </c>
      <c r="E1503" s="208" t="s">
        <v>2396</v>
      </c>
      <c r="F1503" s="209" t="s">
        <v>2397</v>
      </c>
      <c r="G1503" s="210" t="s">
        <v>179</v>
      </c>
      <c r="H1503" s="211">
        <v>200.38399999999999</v>
      </c>
      <c r="I1503" s="212"/>
      <c r="J1503" s="213">
        <f>ROUND(I1503*H1503,2)</f>
        <v>0</v>
      </c>
      <c r="K1503" s="209" t="s">
        <v>155</v>
      </c>
      <c r="L1503" s="47"/>
      <c r="M1503" s="214" t="s">
        <v>19</v>
      </c>
      <c r="N1503" s="215" t="s">
        <v>46</v>
      </c>
      <c r="O1503" s="87"/>
      <c r="P1503" s="216">
        <f>O1503*H1503</f>
        <v>0</v>
      </c>
      <c r="Q1503" s="216">
        <v>0.0032000000000000002</v>
      </c>
      <c r="R1503" s="216">
        <f>Q1503*H1503</f>
        <v>0.64122879999999993</v>
      </c>
      <c r="S1503" s="216">
        <v>0</v>
      </c>
      <c r="T1503" s="217">
        <f>S1503*H1503</f>
        <v>0</v>
      </c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R1503" s="218" t="s">
        <v>258</v>
      </c>
      <c r="AT1503" s="218" t="s">
        <v>151</v>
      </c>
      <c r="AU1503" s="218" t="s">
        <v>84</v>
      </c>
      <c r="AY1503" s="20" t="s">
        <v>149</v>
      </c>
      <c r="BE1503" s="219">
        <f>IF(N1503="základní",J1503,0)</f>
        <v>0</v>
      </c>
      <c r="BF1503" s="219">
        <f>IF(N1503="snížená",J1503,0)</f>
        <v>0</v>
      </c>
      <c r="BG1503" s="219">
        <f>IF(N1503="zákl. přenesená",J1503,0)</f>
        <v>0</v>
      </c>
      <c r="BH1503" s="219">
        <f>IF(N1503="sníž. přenesená",J1503,0)</f>
        <v>0</v>
      </c>
      <c r="BI1503" s="219">
        <f>IF(N1503="nulová",J1503,0)</f>
        <v>0</v>
      </c>
      <c r="BJ1503" s="20" t="s">
        <v>80</v>
      </c>
      <c r="BK1503" s="219">
        <f>ROUND(I1503*H1503,2)</f>
        <v>0</v>
      </c>
      <c r="BL1503" s="20" t="s">
        <v>258</v>
      </c>
      <c r="BM1503" s="218" t="s">
        <v>2398</v>
      </c>
    </row>
    <row r="1504" s="2" customFormat="1">
      <c r="A1504" s="41"/>
      <c r="B1504" s="42"/>
      <c r="C1504" s="43"/>
      <c r="D1504" s="220" t="s">
        <v>157</v>
      </c>
      <c r="E1504" s="43"/>
      <c r="F1504" s="221" t="s">
        <v>2399</v>
      </c>
      <c r="G1504" s="43"/>
      <c r="H1504" s="43"/>
      <c r="I1504" s="222"/>
      <c r="J1504" s="43"/>
      <c r="K1504" s="43"/>
      <c r="L1504" s="47"/>
      <c r="M1504" s="223"/>
      <c r="N1504" s="224"/>
      <c r="O1504" s="87"/>
      <c r="P1504" s="87"/>
      <c r="Q1504" s="87"/>
      <c r="R1504" s="87"/>
      <c r="S1504" s="87"/>
      <c r="T1504" s="88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T1504" s="20" t="s">
        <v>157</v>
      </c>
      <c r="AU1504" s="20" t="s">
        <v>84</v>
      </c>
    </row>
    <row r="1505" s="2" customFormat="1">
      <c r="A1505" s="41"/>
      <c r="B1505" s="42"/>
      <c r="C1505" s="43"/>
      <c r="D1505" s="225" t="s">
        <v>159</v>
      </c>
      <c r="E1505" s="43"/>
      <c r="F1505" s="226" t="s">
        <v>2400</v>
      </c>
      <c r="G1505" s="43"/>
      <c r="H1505" s="43"/>
      <c r="I1505" s="222"/>
      <c r="J1505" s="43"/>
      <c r="K1505" s="43"/>
      <c r="L1505" s="47"/>
      <c r="M1505" s="223"/>
      <c r="N1505" s="224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159</v>
      </c>
      <c r="AU1505" s="20" t="s">
        <v>84</v>
      </c>
    </row>
    <row r="1506" s="14" customFormat="1">
      <c r="A1506" s="14"/>
      <c r="B1506" s="237"/>
      <c r="C1506" s="238"/>
      <c r="D1506" s="220" t="s">
        <v>183</v>
      </c>
      <c r="E1506" s="239" t="s">
        <v>19</v>
      </c>
      <c r="F1506" s="240" t="s">
        <v>790</v>
      </c>
      <c r="G1506" s="238"/>
      <c r="H1506" s="241">
        <v>135.44999999999999</v>
      </c>
      <c r="I1506" s="242"/>
      <c r="J1506" s="238"/>
      <c r="K1506" s="238"/>
      <c r="L1506" s="243"/>
      <c r="M1506" s="244"/>
      <c r="N1506" s="245"/>
      <c r="O1506" s="245"/>
      <c r="P1506" s="245"/>
      <c r="Q1506" s="245"/>
      <c r="R1506" s="245"/>
      <c r="S1506" s="245"/>
      <c r="T1506" s="246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7" t="s">
        <v>183</v>
      </c>
      <c r="AU1506" s="247" t="s">
        <v>84</v>
      </c>
      <c r="AV1506" s="14" t="s">
        <v>84</v>
      </c>
      <c r="AW1506" s="14" t="s">
        <v>36</v>
      </c>
      <c r="AX1506" s="14" t="s">
        <v>75</v>
      </c>
      <c r="AY1506" s="247" t="s">
        <v>149</v>
      </c>
    </row>
    <row r="1507" s="14" customFormat="1">
      <c r="A1507" s="14"/>
      <c r="B1507" s="237"/>
      <c r="C1507" s="238"/>
      <c r="D1507" s="220" t="s">
        <v>183</v>
      </c>
      <c r="E1507" s="239" t="s">
        <v>19</v>
      </c>
      <c r="F1507" s="240" t="s">
        <v>2401</v>
      </c>
      <c r="G1507" s="238"/>
      <c r="H1507" s="241">
        <v>7.8499999999999996</v>
      </c>
      <c r="I1507" s="242"/>
      <c r="J1507" s="238"/>
      <c r="K1507" s="238"/>
      <c r="L1507" s="243"/>
      <c r="M1507" s="244"/>
      <c r="N1507" s="245"/>
      <c r="O1507" s="245"/>
      <c r="P1507" s="245"/>
      <c r="Q1507" s="245"/>
      <c r="R1507" s="245"/>
      <c r="S1507" s="245"/>
      <c r="T1507" s="246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7" t="s">
        <v>183</v>
      </c>
      <c r="AU1507" s="247" t="s">
        <v>84</v>
      </c>
      <c r="AV1507" s="14" t="s">
        <v>84</v>
      </c>
      <c r="AW1507" s="14" t="s">
        <v>36</v>
      </c>
      <c r="AX1507" s="14" t="s">
        <v>75</v>
      </c>
      <c r="AY1507" s="247" t="s">
        <v>149</v>
      </c>
    </row>
    <row r="1508" s="16" customFormat="1">
      <c r="A1508" s="16"/>
      <c r="B1508" s="259"/>
      <c r="C1508" s="260"/>
      <c r="D1508" s="220" t="s">
        <v>183</v>
      </c>
      <c r="E1508" s="261" t="s">
        <v>19</v>
      </c>
      <c r="F1508" s="262" t="s">
        <v>364</v>
      </c>
      <c r="G1508" s="260"/>
      <c r="H1508" s="263">
        <v>143.29999999999998</v>
      </c>
      <c r="I1508" s="264"/>
      <c r="J1508" s="260"/>
      <c r="K1508" s="260"/>
      <c r="L1508" s="265"/>
      <c r="M1508" s="266"/>
      <c r="N1508" s="267"/>
      <c r="O1508" s="267"/>
      <c r="P1508" s="267"/>
      <c r="Q1508" s="267"/>
      <c r="R1508" s="267"/>
      <c r="S1508" s="267"/>
      <c r="T1508" s="268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T1508" s="269" t="s">
        <v>183</v>
      </c>
      <c r="AU1508" s="269" t="s">
        <v>84</v>
      </c>
      <c r="AV1508" s="16" t="s">
        <v>87</v>
      </c>
      <c r="AW1508" s="16" t="s">
        <v>36</v>
      </c>
      <c r="AX1508" s="16" t="s">
        <v>75</v>
      </c>
      <c r="AY1508" s="269" t="s">
        <v>149</v>
      </c>
    </row>
    <row r="1509" s="13" customFormat="1">
      <c r="A1509" s="13"/>
      <c r="B1509" s="227"/>
      <c r="C1509" s="228"/>
      <c r="D1509" s="220" t="s">
        <v>183</v>
      </c>
      <c r="E1509" s="229" t="s">
        <v>19</v>
      </c>
      <c r="F1509" s="230" t="s">
        <v>804</v>
      </c>
      <c r="G1509" s="228"/>
      <c r="H1509" s="229" t="s">
        <v>19</v>
      </c>
      <c r="I1509" s="231"/>
      <c r="J1509" s="228"/>
      <c r="K1509" s="228"/>
      <c r="L1509" s="232"/>
      <c r="M1509" s="233"/>
      <c r="N1509" s="234"/>
      <c r="O1509" s="234"/>
      <c r="P1509" s="234"/>
      <c r="Q1509" s="234"/>
      <c r="R1509" s="234"/>
      <c r="S1509" s="234"/>
      <c r="T1509" s="235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6" t="s">
        <v>183</v>
      </c>
      <c r="AU1509" s="236" t="s">
        <v>84</v>
      </c>
      <c r="AV1509" s="13" t="s">
        <v>80</v>
      </c>
      <c r="AW1509" s="13" t="s">
        <v>36</v>
      </c>
      <c r="AX1509" s="13" t="s">
        <v>75</v>
      </c>
      <c r="AY1509" s="236" t="s">
        <v>149</v>
      </c>
    </row>
    <row r="1510" s="14" customFormat="1">
      <c r="A1510" s="14"/>
      <c r="B1510" s="237"/>
      <c r="C1510" s="238"/>
      <c r="D1510" s="220" t="s">
        <v>183</v>
      </c>
      <c r="E1510" s="239" t="s">
        <v>19</v>
      </c>
      <c r="F1510" s="240" t="s">
        <v>805</v>
      </c>
      <c r="G1510" s="238"/>
      <c r="H1510" s="241">
        <v>55.073999999999998</v>
      </c>
      <c r="I1510" s="242"/>
      <c r="J1510" s="238"/>
      <c r="K1510" s="238"/>
      <c r="L1510" s="243"/>
      <c r="M1510" s="244"/>
      <c r="N1510" s="245"/>
      <c r="O1510" s="245"/>
      <c r="P1510" s="245"/>
      <c r="Q1510" s="245"/>
      <c r="R1510" s="245"/>
      <c r="S1510" s="245"/>
      <c r="T1510" s="246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7" t="s">
        <v>183</v>
      </c>
      <c r="AU1510" s="247" t="s">
        <v>84</v>
      </c>
      <c r="AV1510" s="14" t="s">
        <v>84</v>
      </c>
      <c r="AW1510" s="14" t="s">
        <v>36</v>
      </c>
      <c r="AX1510" s="14" t="s">
        <v>75</v>
      </c>
      <c r="AY1510" s="247" t="s">
        <v>149</v>
      </c>
    </row>
    <row r="1511" s="14" customFormat="1">
      <c r="A1511" s="14"/>
      <c r="B1511" s="237"/>
      <c r="C1511" s="238"/>
      <c r="D1511" s="220" t="s">
        <v>183</v>
      </c>
      <c r="E1511" s="239" t="s">
        <v>19</v>
      </c>
      <c r="F1511" s="240" t="s">
        <v>2402</v>
      </c>
      <c r="G1511" s="238"/>
      <c r="H1511" s="241">
        <v>2.0099999999999998</v>
      </c>
      <c r="I1511" s="242"/>
      <c r="J1511" s="238"/>
      <c r="K1511" s="238"/>
      <c r="L1511" s="243"/>
      <c r="M1511" s="244"/>
      <c r="N1511" s="245"/>
      <c r="O1511" s="245"/>
      <c r="P1511" s="245"/>
      <c r="Q1511" s="245"/>
      <c r="R1511" s="245"/>
      <c r="S1511" s="245"/>
      <c r="T1511" s="246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7" t="s">
        <v>183</v>
      </c>
      <c r="AU1511" s="247" t="s">
        <v>84</v>
      </c>
      <c r="AV1511" s="14" t="s">
        <v>84</v>
      </c>
      <c r="AW1511" s="14" t="s">
        <v>36</v>
      </c>
      <c r="AX1511" s="14" t="s">
        <v>75</v>
      </c>
      <c r="AY1511" s="247" t="s">
        <v>149</v>
      </c>
    </row>
    <row r="1512" s="16" customFormat="1">
      <c r="A1512" s="16"/>
      <c r="B1512" s="259"/>
      <c r="C1512" s="260"/>
      <c r="D1512" s="220" t="s">
        <v>183</v>
      </c>
      <c r="E1512" s="261" t="s">
        <v>19</v>
      </c>
      <c r="F1512" s="262" t="s">
        <v>364</v>
      </c>
      <c r="G1512" s="260"/>
      <c r="H1512" s="263">
        <v>57.083999999999996</v>
      </c>
      <c r="I1512" s="264"/>
      <c r="J1512" s="260"/>
      <c r="K1512" s="260"/>
      <c r="L1512" s="265"/>
      <c r="M1512" s="266"/>
      <c r="N1512" s="267"/>
      <c r="O1512" s="267"/>
      <c r="P1512" s="267"/>
      <c r="Q1512" s="267"/>
      <c r="R1512" s="267"/>
      <c r="S1512" s="267"/>
      <c r="T1512" s="268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T1512" s="269" t="s">
        <v>183</v>
      </c>
      <c r="AU1512" s="269" t="s">
        <v>84</v>
      </c>
      <c r="AV1512" s="16" t="s">
        <v>87</v>
      </c>
      <c r="AW1512" s="16" t="s">
        <v>36</v>
      </c>
      <c r="AX1512" s="16" t="s">
        <v>75</v>
      </c>
      <c r="AY1512" s="269" t="s">
        <v>149</v>
      </c>
    </row>
    <row r="1513" s="15" customFormat="1">
      <c r="A1513" s="15"/>
      <c r="B1513" s="248"/>
      <c r="C1513" s="249"/>
      <c r="D1513" s="220" t="s">
        <v>183</v>
      </c>
      <c r="E1513" s="250" t="s">
        <v>19</v>
      </c>
      <c r="F1513" s="251" t="s">
        <v>221</v>
      </c>
      <c r="G1513" s="249"/>
      <c r="H1513" s="252">
        <v>200.38399999999996</v>
      </c>
      <c r="I1513" s="253"/>
      <c r="J1513" s="249"/>
      <c r="K1513" s="249"/>
      <c r="L1513" s="254"/>
      <c r="M1513" s="255"/>
      <c r="N1513" s="256"/>
      <c r="O1513" s="256"/>
      <c r="P1513" s="256"/>
      <c r="Q1513" s="256"/>
      <c r="R1513" s="256"/>
      <c r="S1513" s="256"/>
      <c r="T1513" s="257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58" t="s">
        <v>183</v>
      </c>
      <c r="AU1513" s="258" t="s">
        <v>84</v>
      </c>
      <c r="AV1513" s="15" t="s">
        <v>90</v>
      </c>
      <c r="AW1513" s="15" t="s">
        <v>36</v>
      </c>
      <c r="AX1513" s="15" t="s">
        <v>80</v>
      </c>
      <c r="AY1513" s="258" t="s">
        <v>149</v>
      </c>
    </row>
    <row r="1514" s="2" customFormat="1" ht="24.15" customHeight="1">
      <c r="A1514" s="41"/>
      <c r="B1514" s="42"/>
      <c r="C1514" s="207" t="s">
        <v>2403</v>
      </c>
      <c r="D1514" s="207" t="s">
        <v>151</v>
      </c>
      <c r="E1514" s="208" t="s">
        <v>2404</v>
      </c>
      <c r="F1514" s="209" t="s">
        <v>2405</v>
      </c>
      <c r="G1514" s="210" t="s">
        <v>179</v>
      </c>
      <c r="H1514" s="211">
        <v>200.38399999999999</v>
      </c>
      <c r="I1514" s="212"/>
      <c r="J1514" s="213">
        <f>ROUND(I1514*H1514,2)</f>
        <v>0</v>
      </c>
      <c r="K1514" s="209" t="s">
        <v>155</v>
      </c>
      <c r="L1514" s="47"/>
      <c r="M1514" s="214" t="s">
        <v>19</v>
      </c>
      <c r="N1514" s="215" t="s">
        <v>46</v>
      </c>
      <c r="O1514" s="87"/>
      <c r="P1514" s="216">
        <f>O1514*H1514</f>
        <v>0</v>
      </c>
      <c r="Q1514" s="216">
        <v>0.0040000000000000001</v>
      </c>
      <c r="R1514" s="216">
        <f>Q1514*H1514</f>
        <v>0.80153599999999992</v>
      </c>
      <c r="S1514" s="216">
        <v>0</v>
      </c>
      <c r="T1514" s="217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18" t="s">
        <v>258</v>
      </c>
      <c r="AT1514" s="218" t="s">
        <v>151</v>
      </c>
      <c r="AU1514" s="218" t="s">
        <v>84</v>
      </c>
      <c r="AY1514" s="20" t="s">
        <v>149</v>
      </c>
      <c r="BE1514" s="219">
        <f>IF(N1514="základní",J1514,0)</f>
        <v>0</v>
      </c>
      <c r="BF1514" s="219">
        <f>IF(N1514="snížená",J1514,0)</f>
        <v>0</v>
      </c>
      <c r="BG1514" s="219">
        <f>IF(N1514="zákl. přenesená",J1514,0)</f>
        <v>0</v>
      </c>
      <c r="BH1514" s="219">
        <f>IF(N1514="sníž. přenesená",J1514,0)</f>
        <v>0</v>
      </c>
      <c r="BI1514" s="219">
        <f>IF(N1514="nulová",J1514,0)</f>
        <v>0</v>
      </c>
      <c r="BJ1514" s="20" t="s">
        <v>80</v>
      </c>
      <c r="BK1514" s="219">
        <f>ROUND(I1514*H1514,2)</f>
        <v>0</v>
      </c>
      <c r="BL1514" s="20" t="s">
        <v>258</v>
      </c>
      <c r="BM1514" s="218" t="s">
        <v>2406</v>
      </c>
    </row>
    <row r="1515" s="2" customFormat="1">
      <c r="A1515" s="41"/>
      <c r="B1515" s="42"/>
      <c r="C1515" s="43"/>
      <c r="D1515" s="220" t="s">
        <v>157</v>
      </c>
      <c r="E1515" s="43"/>
      <c r="F1515" s="221" t="s">
        <v>2407</v>
      </c>
      <c r="G1515" s="43"/>
      <c r="H1515" s="43"/>
      <c r="I1515" s="222"/>
      <c r="J1515" s="43"/>
      <c r="K1515" s="43"/>
      <c r="L1515" s="47"/>
      <c r="M1515" s="223"/>
      <c r="N1515" s="224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157</v>
      </c>
      <c r="AU1515" s="20" t="s">
        <v>84</v>
      </c>
    </row>
    <row r="1516" s="2" customFormat="1">
      <c r="A1516" s="41"/>
      <c r="B1516" s="42"/>
      <c r="C1516" s="43"/>
      <c r="D1516" s="225" t="s">
        <v>159</v>
      </c>
      <c r="E1516" s="43"/>
      <c r="F1516" s="226" t="s">
        <v>2408</v>
      </c>
      <c r="G1516" s="43"/>
      <c r="H1516" s="43"/>
      <c r="I1516" s="222"/>
      <c r="J1516" s="43"/>
      <c r="K1516" s="43"/>
      <c r="L1516" s="47"/>
      <c r="M1516" s="223"/>
      <c r="N1516" s="224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T1516" s="20" t="s">
        <v>159</v>
      </c>
      <c r="AU1516" s="20" t="s">
        <v>84</v>
      </c>
    </row>
    <row r="1517" s="2" customFormat="1" ht="24.15" customHeight="1">
      <c r="A1517" s="41"/>
      <c r="B1517" s="42"/>
      <c r="C1517" s="207" t="s">
        <v>2409</v>
      </c>
      <c r="D1517" s="207" t="s">
        <v>151</v>
      </c>
      <c r="E1517" s="208" t="s">
        <v>2410</v>
      </c>
      <c r="F1517" s="209" t="s">
        <v>2411</v>
      </c>
      <c r="G1517" s="210" t="s">
        <v>179</v>
      </c>
      <c r="H1517" s="211">
        <v>9.8599999999999994</v>
      </c>
      <c r="I1517" s="212"/>
      <c r="J1517" s="213">
        <f>ROUND(I1517*H1517,2)</f>
        <v>0</v>
      </c>
      <c r="K1517" s="209" t="s">
        <v>155</v>
      </c>
      <c r="L1517" s="47"/>
      <c r="M1517" s="214" t="s">
        <v>19</v>
      </c>
      <c r="N1517" s="215" t="s">
        <v>46</v>
      </c>
      <c r="O1517" s="87"/>
      <c r="P1517" s="216">
        <f>O1517*H1517</f>
        <v>0</v>
      </c>
      <c r="Q1517" s="216">
        <v>0</v>
      </c>
      <c r="R1517" s="216">
        <f>Q1517*H1517</f>
        <v>0</v>
      </c>
      <c r="S1517" s="216">
        <v>0</v>
      </c>
      <c r="T1517" s="217">
        <f>S1517*H1517</f>
        <v>0</v>
      </c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R1517" s="218" t="s">
        <v>258</v>
      </c>
      <c r="AT1517" s="218" t="s">
        <v>151</v>
      </c>
      <c r="AU1517" s="218" t="s">
        <v>84</v>
      </c>
      <c r="AY1517" s="20" t="s">
        <v>149</v>
      </c>
      <c r="BE1517" s="219">
        <f>IF(N1517="základní",J1517,0)</f>
        <v>0</v>
      </c>
      <c r="BF1517" s="219">
        <f>IF(N1517="snížená",J1517,0)</f>
        <v>0</v>
      </c>
      <c r="BG1517" s="219">
        <f>IF(N1517="zákl. přenesená",J1517,0)</f>
        <v>0</v>
      </c>
      <c r="BH1517" s="219">
        <f>IF(N1517="sníž. přenesená",J1517,0)</f>
        <v>0</v>
      </c>
      <c r="BI1517" s="219">
        <f>IF(N1517="nulová",J1517,0)</f>
        <v>0</v>
      </c>
      <c r="BJ1517" s="20" t="s">
        <v>80</v>
      </c>
      <c r="BK1517" s="219">
        <f>ROUND(I1517*H1517,2)</f>
        <v>0</v>
      </c>
      <c r="BL1517" s="20" t="s">
        <v>258</v>
      </c>
      <c r="BM1517" s="218" t="s">
        <v>2412</v>
      </c>
    </row>
    <row r="1518" s="2" customFormat="1">
      <c r="A1518" s="41"/>
      <c r="B1518" s="42"/>
      <c r="C1518" s="43"/>
      <c r="D1518" s="220" t="s">
        <v>157</v>
      </c>
      <c r="E1518" s="43"/>
      <c r="F1518" s="221" t="s">
        <v>2413</v>
      </c>
      <c r="G1518" s="43"/>
      <c r="H1518" s="43"/>
      <c r="I1518" s="222"/>
      <c r="J1518" s="43"/>
      <c r="K1518" s="43"/>
      <c r="L1518" s="47"/>
      <c r="M1518" s="223"/>
      <c r="N1518" s="224"/>
      <c r="O1518" s="87"/>
      <c r="P1518" s="87"/>
      <c r="Q1518" s="87"/>
      <c r="R1518" s="87"/>
      <c r="S1518" s="87"/>
      <c r="T1518" s="88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T1518" s="20" t="s">
        <v>157</v>
      </c>
      <c r="AU1518" s="20" t="s">
        <v>84</v>
      </c>
    </row>
    <row r="1519" s="2" customFormat="1">
      <c r="A1519" s="41"/>
      <c r="B1519" s="42"/>
      <c r="C1519" s="43"/>
      <c r="D1519" s="225" t="s">
        <v>159</v>
      </c>
      <c r="E1519" s="43"/>
      <c r="F1519" s="226" t="s">
        <v>2414</v>
      </c>
      <c r="G1519" s="43"/>
      <c r="H1519" s="43"/>
      <c r="I1519" s="222"/>
      <c r="J1519" s="43"/>
      <c r="K1519" s="43"/>
      <c r="L1519" s="47"/>
      <c r="M1519" s="223"/>
      <c r="N1519" s="224"/>
      <c r="O1519" s="87"/>
      <c r="P1519" s="87"/>
      <c r="Q1519" s="87"/>
      <c r="R1519" s="87"/>
      <c r="S1519" s="87"/>
      <c r="T1519" s="88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T1519" s="20" t="s">
        <v>159</v>
      </c>
      <c r="AU1519" s="20" t="s">
        <v>84</v>
      </c>
    </row>
    <row r="1520" s="14" customFormat="1">
      <c r="A1520" s="14"/>
      <c r="B1520" s="237"/>
      <c r="C1520" s="238"/>
      <c r="D1520" s="220" t="s">
        <v>183</v>
      </c>
      <c r="E1520" s="239" t="s">
        <v>19</v>
      </c>
      <c r="F1520" s="240" t="s">
        <v>2401</v>
      </c>
      <c r="G1520" s="238"/>
      <c r="H1520" s="241">
        <v>7.8499999999999996</v>
      </c>
      <c r="I1520" s="242"/>
      <c r="J1520" s="238"/>
      <c r="K1520" s="238"/>
      <c r="L1520" s="243"/>
      <c r="M1520" s="244"/>
      <c r="N1520" s="245"/>
      <c r="O1520" s="245"/>
      <c r="P1520" s="245"/>
      <c r="Q1520" s="245"/>
      <c r="R1520" s="245"/>
      <c r="S1520" s="245"/>
      <c r="T1520" s="246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7" t="s">
        <v>183</v>
      </c>
      <c r="AU1520" s="247" t="s">
        <v>84</v>
      </c>
      <c r="AV1520" s="14" t="s">
        <v>84</v>
      </c>
      <c r="AW1520" s="14" t="s">
        <v>36</v>
      </c>
      <c r="AX1520" s="14" t="s">
        <v>75</v>
      </c>
      <c r="AY1520" s="247" t="s">
        <v>149</v>
      </c>
    </row>
    <row r="1521" s="13" customFormat="1">
      <c r="A1521" s="13"/>
      <c r="B1521" s="227"/>
      <c r="C1521" s="228"/>
      <c r="D1521" s="220" t="s">
        <v>183</v>
      </c>
      <c r="E1521" s="229" t="s">
        <v>19</v>
      </c>
      <c r="F1521" s="230" t="s">
        <v>804</v>
      </c>
      <c r="G1521" s="228"/>
      <c r="H1521" s="229" t="s">
        <v>19</v>
      </c>
      <c r="I1521" s="231"/>
      <c r="J1521" s="228"/>
      <c r="K1521" s="228"/>
      <c r="L1521" s="232"/>
      <c r="M1521" s="233"/>
      <c r="N1521" s="234"/>
      <c r="O1521" s="234"/>
      <c r="P1521" s="234"/>
      <c r="Q1521" s="234"/>
      <c r="R1521" s="234"/>
      <c r="S1521" s="234"/>
      <c r="T1521" s="235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6" t="s">
        <v>183</v>
      </c>
      <c r="AU1521" s="236" t="s">
        <v>84</v>
      </c>
      <c r="AV1521" s="13" t="s">
        <v>80</v>
      </c>
      <c r="AW1521" s="13" t="s">
        <v>36</v>
      </c>
      <c r="AX1521" s="13" t="s">
        <v>75</v>
      </c>
      <c r="AY1521" s="236" t="s">
        <v>149</v>
      </c>
    </row>
    <row r="1522" s="14" customFormat="1">
      <c r="A1522" s="14"/>
      <c r="B1522" s="237"/>
      <c r="C1522" s="238"/>
      <c r="D1522" s="220" t="s">
        <v>183</v>
      </c>
      <c r="E1522" s="239" t="s">
        <v>19</v>
      </c>
      <c r="F1522" s="240" t="s">
        <v>2402</v>
      </c>
      <c r="G1522" s="238"/>
      <c r="H1522" s="241">
        <v>2.0099999999999998</v>
      </c>
      <c r="I1522" s="242"/>
      <c r="J1522" s="238"/>
      <c r="K1522" s="238"/>
      <c r="L1522" s="243"/>
      <c r="M1522" s="244"/>
      <c r="N1522" s="245"/>
      <c r="O1522" s="245"/>
      <c r="P1522" s="245"/>
      <c r="Q1522" s="245"/>
      <c r="R1522" s="245"/>
      <c r="S1522" s="245"/>
      <c r="T1522" s="246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7" t="s">
        <v>183</v>
      </c>
      <c r="AU1522" s="247" t="s">
        <v>84</v>
      </c>
      <c r="AV1522" s="14" t="s">
        <v>84</v>
      </c>
      <c r="AW1522" s="14" t="s">
        <v>36</v>
      </c>
      <c r="AX1522" s="14" t="s">
        <v>75</v>
      </c>
      <c r="AY1522" s="247" t="s">
        <v>149</v>
      </c>
    </row>
    <row r="1523" s="15" customFormat="1">
      <c r="A1523" s="15"/>
      <c r="B1523" s="248"/>
      <c r="C1523" s="249"/>
      <c r="D1523" s="220" t="s">
        <v>183</v>
      </c>
      <c r="E1523" s="250" t="s">
        <v>19</v>
      </c>
      <c r="F1523" s="251" t="s">
        <v>221</v>
      </c>
      <c r="G1523" s="249"/>
      <c r="H1523" s="252">
        <v>9.8599999999999994</v>
      </c>
      <c r="I1523" s="253"/>
      <c r="J1523" s="249"/>
      <c r="K1523" s="249"/>
      <c r="L1523" s="254"/>
      <c r="M1523" s="255"/>
      <c r="N1523" s="256"/>
      <c r="O1523" s="256"/>
      <c r="P1523" s="256"/>
      <c r="Q1523" s="256"/>
      <c r="R1523" s="256"/>
      <c r="S1523" s="256"/>
      <c r="T1523" s="257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58" t="s">
        <v>183</v>
      </c>
      <c r="AU1523" s="258" t="s">
        <v>84</v>
      </c>
      <c r="AV1523" s="15" t="s">
        <v>90</v>
      </c>
      <c r="AW1523" s="15" t="s">
        <v>36</v>
      </c>
      <c r="AX1523" s="15" t="s">
        <v>80</v>
      </c>
      <c r="AY1523" s="258" t="s">
        <v>149</v>
      </c>
    </row>
    <row r="1524" s="2" customFormat="1" ht="24.15" customHeight="1">
      <c r="A1524" s="41"/>
      <c r="B1524" s="42"/>
      <c r="C1524" s="207" t="s">
        <v>2415</v>
      </c>
      <c r="D1524" s="207" t="s">
        <v>151</v>
      </c>
      <c r="E1524" s="208" t="s">
        <v>2416</v>
      </c>
      <c r="F1524" s="209" t="s">
        <v>2417</v>
      </c>
      <c r="G1524" s="210" t="s">
        <v>347</v>
      </c>
      <c r="H1524" s="211">
        <v>1.5529999999999999</v>
      </c>
      <c r="I1524" s="212"/>
      <c r="J1524" s="213">
        <f>ROUND(I1524*H1524,2)</f>
        <v>0</v>
      </c>
      <c r="K1524" s="209" t="s">
        <v>155</v>
      </c>
      <c r="L1524" s="47"/>
      <c r="M1524" s="214" t="s">
        <v>19</v>
      </c>
      <c r="N1524" s="215" t="s">
        <v>46</v>
      </c>
      <c r="O1524" s="87"/>
      <c r="P1524" s="216">
        <f>O1524*H1524</f>
        <v>0</v>
      </c>
      <c r="Q1524" s="216">
        <v>0</v>
      </c>
      <c r="R1524" s="216">
        <f>Q1524*H1524</f>
        <v>0</v>
      </c>
      <c r="S1524" s="216">
        <v>0</v>
      </c>
      <c r="T1524" s="217">
        <f>S1524*H1524</f>
        <v>0</v>
      </c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R1524" s="218" t="s">
        <v>258</v>
      </c>
      <c r="AT1524" s="218" t="s">
        <v>151</v>
      </c>
      <c r="AU1524" s="218" t="s">
        <v>84</v>
      </c>
      <c r="AY1524" s="20" t="s">
        <v>149</v>
      </c>
      <c r="BE1524" s="219">
        <f>IF(N1524="základní",J1524,0)</f>
        <v>0</v>
      </c>
      <c r="BF1524" s="219">
        <f>IF(N1524="snížená",J1524,0)</f>
        <v>0</v>
      </c>
      <c r="BG1524" s="219">
        <f>IF(N1524="zákl. přenesená",J1524,0)</f>
        <v>0</v>
      </c>
      <c r="BH1524" s="219">
        <f>IF(N1524="sníž. přenesená",J1524,0)</f>
        <v>0</v>
      </c>
      <c r="BI1524" s="219">
        <f>IF(N1524="nulová",J1524,0)</f>
        <v>0</v>
      </c>
      <c r="BJ1524" s="20" t="s">
        <v>80</v>
      </c>
      <c r="BK1524" s="219">
        <f>ROUND(I1524*H1524,2)</f>
        <v>0</v>
      </c>
      <c r="BL1524" s="20" t="s">
        <v>258</v>
      </c>
      <c r="BM1524" s="218" t="s">
        <v>2418</v>
      </c>
    </row>
    <row r="1525" s="2" customFormat="1">
      <c r="A1525" s="41"/>
      <c r="B1525" s="42"/>
      <c r="C1525" s="43"/>
      <c r="D1525" s="220" t="s">
        <v>157</v>
      </c>
      <c r="E1525" s="43"/>
      <c r="F1525" s="221" t="s">
        <v>2419</v>
      </c>
      <c r="G1525" s="43"/>
      <c r="H1525" s="43"/>
      <c r="I1525" s="222"/>
      <c r="J1525" s="43"/>
      <c r="K1525" s="43"/>
      <c r="L1525" s="47"/>
      <c r="M1525" s="223"/>
      <c r="N1525" s="224"/>
      <c r="O1525" s="87"/>
      <c r="P1525" s="87"/>
      <c r="Q1525" s="87"/>
      <c r="R1525" s="87"/>
      <c r="S1525" s="87"/>
      <c r="T1525" s="88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T1525" s="20" t="s">
        <v>157</v>
      </c>
      <c r="AU1525" s="20" t="s">
        <v>84</v>
      </c>
    </row>
    <row r="1526" s="2" customFormat="1">
      <c r="A1526" s="41"/>
      <c r="B1526" s="42"/>
      <c r="C1526" s="43"/>
      <c r="D1526" s="225" t="s">
        <v>159</v>
      </c>
      <c r="E1526" s="43"/>
      <c r="F1526" s="226" t="s">
        <v>2420</v>
      </c>
      <c r="G1526" s="43"/>
      <c r="H1526" s="43"/>
      <c r="I1526" s="222"/>
      <c r="J1526" s="43"/>
      <c r="K1526" s="43"/>
      <c r="L1526" s="47"/>
      <c r="M1526" s="223"/>
      <c r="N1526" s="224"/>
      <c r="O1526" s="87"/>
      <c r="P1526" s="87"/>
      <c r="Q1526" s="87"/>
      <c r="R1526" s="87"/>
      <c r="S1526" s="87"/>
      <c r="T1526" s="88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T1526" s="20" t="s">
        <v>159</v>
      </c>
      <c r="AU1526" s="20" t="s">
        <v>84</v>
      </c>
    </row>
    <row r="1527" s="12" customFormat="1" ht="22.8" customHeight="1">
      <c r="A1527" s="12"/>
      <c r="B1527" s="191"/>
      <c r="C1527" s="192"/>
      <c r="D1527" s="193" t="s">
        <v>74</v>
      </c>
      <c r="E1527" s="205" t="s">
        <v>2421</v>
      </c>
      <c r="F1527" s="205" t="s">
        <v>2422</v>
      </c>
      <c r="G1527" s="192"/>
      <c r="H1527" s="192"/>
      <c r="I1527" s="195"/>
      <c r="J1527" s="206">
        <f>BK1527</f>
        <v>0</v>
      </c>
      <c r="K1527" s="192"/>
      <c r="L1527" s="197"/>
      <c r="M1527" s="198"/>
      <c r="N1527" s="199"/>
      <c r="O1527" s="199"/>
      <c r="P1527" s="200">
        <f>SUM(P1528:P1570)</f>
        <v>0</v>
      </c>
      <c r="Q1527" s="199"/>
      <c r="R1527" s="200">
        <f>SUM(R1528:R1570)</f>
        <v>0.62213291999999998</v>
      </c>
      <c r="S1527" s="199"/>
      <c r="T1527" s="201">
        <f>SUM(T1528:T1570)</f>
        <v>0</v>
      </c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R1527" s="202" t="s">
        <v>84</v>
      </c>
      <c r="AT1527" s="203" t="s">
        <v>74</v>
      </c>
      <c r="AU1527" s="203" t="s">
        <v>80</v>
      </c>
      <c r="AY1527" s="202" t="s">
        <v>149</v>
      </c>
      <c r="BK1527" s="204">
        <f>SUM(BK1528:BK1570)</f>
        <v>0</v>
      </c>
    </row>
    <row r="1528" s="2" customFormat="1" ht="16.5" customHeight="1">
      <c r="A1528" s="41"/>
      <c r="B1528" s="42"/>
      <c r="C1528" s="207" t="s">
        <v>2423</v>
      </c>
      <c r="D1528" s="207" t="s">
        <v>151</v>
      </c>
      <c r="E1528" s="208" t="s">
        <v>2424</v>
      </c>
      <c r="F1528" s="209" t="s">
        <v>2425</v>
      </c>
      <c r="G1528" s="210" t="s">
        <v>179</v>
      </c>
      <c r="H1528" s="211">
        <v>32.579999999999998</v>
      </c>
      <c r="I1528" s="212"/>
      <c r="J1528" s="213">
        <f>ROUND(I1528*H1528,2)</f>
        <v>0</v>
      </c>
      <c r="K1528" s="209" t="s">
        <v>155</v>
      </c>
      <c r="L1528" s="47"/>
      <c r="M1528" s="214" t="s">
        <v>19</v>
      </c>
      <c r="N1528" s="215" t="s">
        <v>46</v>
      </c>
      <c r="O1528" s="87"/>
      <c r="P1528" s="216">
        <f>O1528*H1528</f>
        <v>0</v>
      </c>
      <c r="Q1528" s="216">
        <v>0</v>
      </c>
      <c r="R1528" s="216">
        <f>Q1528*H1528</f>
        <v>0</v>
      </c>
      <c r="S1528" s="216">
        <v>0</v>
      </c>
      <c r="T1528" s="217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18" t="s">
        <v>258</v>
      </c>
      <c r="AT1528" s="218" t="s">
        <v>151</v>
      </c>
      <c r="AU1528" s="218" t="s">
        <v>84</v>
      </c>
      <c r="AY1528" s="20" t="s">
        <v>149</v>
      </c>
      <c r="BE1528" s="219">
        <f>IF(N1528="základní",J1528,0)</f>
        <v>0</v>
      </c>
      <c r="BF1528" s="219">
        <f>IF(N1528="snížená",J1528,0)</f>
        <v>0</v>
      </c>
      <c r="BG1528" s="219">
        <f>IF(N1528="zákl. přenesená",J1528,0)</f>
        <v>0</v>
      </c>
      <c r="BH1528" s="219">
        <f>IF(N1528="sníž. přenesená",J1528,0)</f>
        <v>0</v>
      </c>
      <c r="BI1528" s="219">
        <f>IF(N1528="nulová",J1528,0)</f>
        <v>0</v>
      </c>
      <c r="BJ1528" s="20" t="s">
        <v>80</v>
      </c>
      <c r="BK1528" s="219">
        <f>ROUND(I1528*H1528,2)</f>
        <v>0</v>
      </c>
      <c r="BL1528" s="20" t="s">
        <v>258</v>
      </c>
      <c r="BM1528" s="218" t="s">
        <v>2426</v>
      </c>
    </row>
    <row r="1529" s="2" customFormat="1">
      <c r="A1529" s="41"/>
      <c r="B1529" s="42"/>
      <c r="C1529" s="43"/>
      <c r="D1529" s="220" t="s">
        <v>157</v>
      </c>
      <c r="E1529" s="43"/>
      <c r="F1529" s="221" t="s">
        <v>2427</v>
      </c>
      <c r="G1529" s="43"/>
      <c r="H1529" s="43"/>
      <c r="I1529" s="222"/>
      <c r="J1529" s="43"/>
      <c r="K1529" s="43"/>
      <c r="L1529" s="47"/>
      <c r="M1529" s="223"/>
      <c r="N1529" s="224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T1529" s="20" t="s">
        <v>157</v>
      </c>
      <c r="AU1529" s="20" t="s">
        <v>84</v>
      </c>
    </row>
    <row r="1530" s="2" customFormat="1">
      <c r="A1530" s="41"/>
      <c r="B1530" s="42"/>
      <c r="C1530" s="43"/>
      <c r="D1530" s="225" t="s">
        <v>159</v>
      </c>
      <c r="E1530" s="43"/>
      <c r="F1530" s="226" t="s">
        <v>2428</v>
      </c>
      <c r="G1530" s="43"/>
      <c r="H1530" s="43"/>
      <c r="I1530" s="222"/>
      <c r="J1530" s="43"/>
      <c r="K1530" s="43"/>
      <c r="L1530" s="47"/>
      <c r="M1530" s="223"/>
      <c r="N1530" s="224"/>
      <c r="O1530" s="87"/>
      <c r="P1530" s="87"/>
      <c r="Q1530" s="87"/>
      <c r="R1530" s="87"/>
      <c r="S1530" s="87"/>
      <c r="T1530" s="88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T1530" s="20" t="s">
        <v>159</v>
      </c>
      <c r="AU1530" s="20" t="s">
        <v>84</v>
      </c>
    </row>
    <row r="1531" s="2" customFormat="1" ht="16.5" customHeight="1">
      <c r="A1531" s="41"/>
      <c r="B1531" s="42"/>
      <c r="C1531" s="207" t="s">
        <v>2429</v>
      </c>
      <c r="D1531" s="207" t="s">
        <v>151</v>
      </c>
      <c r="E1531" s="208" t="s">
        <v>2430</v>
      </c>
      <c r="F1531" s="209" t="s">
        <v>2431</v>
      </c>
      <c r="G1531" s="210" t="s">
        <v>179</v>
      </c>
      <c r="H1531" s="211">
        <v>32.579999999999998</v>
      </c>
      <c r="I1531" s="212"/>
      <c r="J1531" s="213">
        <f>ROUND(I1531*H1531,2)</f>
        <v>0</v>
      </c>
      <c r="K1531" s="209" t="s">
        <v>155</v>
      </c>
      <c r="L1531" s="47"/>
      <c r="M1531" s="214" t="s">
        <v>19</v>
      </c>
      <c r="N1531" s="215" t="s">
        <v>46</v>
      </c>
      <c r="O1531" s="87"/>
      <c r="P1531" s="216">
        <f>O1531*H1531</f>
        <v>0</v>
      </c>
      <c r="Q1531" s="216">
        <v>0.00029999999999999997</v>
      </c>
      <c r="R1531" s="216">
        <f>Q1531*H1531</f>
        <v>0.009773999999999998</v>
      </c>
      <c r="S1531" s="216">
        <v>0</v>
      </c>
      <c r="T1531" s="217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18" t="s">
        <v>258</v>
      </c>
      <c r="AT1531" s="218" t="s">
        <v>151</v>
      </c>
      <c r="AU1531" s="218" t="s">
        <v>84</v>
      </c>
      <c r="AY1531" s="20" t="s">
        <v>149</v>
      </c>
      <c r="BE1531" s="219">
        <f>IF(N1531="základní",J1531,0)</f>
        <v>0</v>
      </c>
      <c r="BF1531" s="219">
        <f>IF(N1531="snížená",J1531,0)</f>
        <v>0</v>
      </c>
      <c r="BG1531" s="219">
        <f>IF(N1531="zákl. přenesená",J1531,0)</f>
        <v>0</v>
      </c>
      <c r="BH1531" s="219">
        <f>IF(N1531="sníž. přenesená",J1531,0)</f>
        <v>0</v>
      </c>
      <c r="BI1531" s="219">
        <f>IF(N1531="nulová",J1531,0)</f>
        <v>0</v>
      </c>
      <c r="BJ1531" s="20" t="s">
        <v>80</v>
      </c>
      <c r="BK1531" s="219">
        <f>ROUND(I1531*H1531,2)</f>
        <v>0</v>
      </c>
      <c r="BL1531" s="20" t="s">
        <v>258</v>
      </c>
      <c r="BM1531" s="218" t="s">
        <v>2432</v>
      </c>
    </row>
    <row r="1532" s="2" customFormat="1">
      <c r="A1532" s="41"/>
      <c r="B1532" s="42"/>
      <c r="C1532" s="43"/>
      <c r="D1532" s="220" t="s">
        <v>157</v>
      </c>
      <c r="E1532" s="43"/>
      <c r="F1532" s="221" t="s">
        <v>2433</v>
      </c>
      <c r="G1532" s="43"/>
      <c r="H1532" s="43"/>
      <c r="I1532" s="222"/>
      <c r="J1532" s="43"/>
      <c r="K1532" s="43"/>
      <c r="L1532" s="47"/>
      <c r="M1532" s="223"/>
      <c r="N1532" s="224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157</v>
      </c>
      <c r="AU1532" s="20" t="s">
        <v>84</v>
      </c>
    </row>
    <row r="1533" s="2" customFormat="1">
      <c r="A1533" s="41"/>
      <c r="B1533" s="42"/>
      <c r="C1533" s="43"/>
      <c r="D1533" s="225" t="s">
        <v>159</v>
      </c>
      <c r="E1533" s="43"/>
      <c r="F1533" s="226" t="s">
        <v>2434</v>
      </c>
      <c r="G1533" s="43"/>
      <c r="H1533" s="43"/>
      <c r="I1533" s="222"/>
      <c r="J1533" s="43"/>
      <c r="K1533" s="43"/>
      <c r="L1533" s="47"/>
      <c r="M1533" s="223"/>
      <c r="N1533" s="224"/>
      <c r="O1533" s="87"/>
      <c r="P1533" s="87"/>
      <c r="Q1533" s="87"/>
      <c r="R1533" s="87"/>
      <c r="S1533" s="87"/>
      <c r="T1533" s="88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T1533" s="20" t="s">
        <v>159</v>
      </c>
      <c r="AU1533" s="20" t="s">
        <v>84</v>
      </c>
    </row>
    <row r="1534" s="2" customFormat="1" ht="33" customHeight="1">
      <c r="A1534" s="41"/>
      <c r="B1534" s="42"/>
      <c r="C1534" s="207" t="s">
        <v>2435</v>
      </c>
      <c r="D1534" s="207" t="s">
        <v>151</v>
      </c>
      <c r="E1534" s="208" t="s">
        <v>2436</v>
      </c>
      <c r="F1534" s="209" t="s">
        <v>2437</v>
      </c>
      <c r="G1534" s="210" t="s">
        <v>179</v>
      </c>
      <c r="H1534" s="211">
        <v>32.579999999999998</v>
      </c>
      <c r="I1534" s="212"/>
      <c r="J1534" s="213">
        <f>ROUND(I1534*H1534,2)</f>
        <v>0</v>
      </c>
      <c r="K1534" s="209" t="s">
        <v>155</v>
      </c>
      <c r="L1534" s="47"/>
      <c r="M1534" s="214" t="s">
        <v>19</v>
      </c>
      <c r="N1534" s="215" t="s">
        <v>46</v>
      </c>
      <c r="O1534" s="87"/>
      <c r="P1534" s="216">
        <f>O1534*H1534</f>
        <v>0</v>
      </c>
      <c r="Q1534" s="216">
        <v>0.0053800000000000002</v>
      </c>
      <c r="R1534" s="216">
        <f>Q1534*H1534</f>
        <v>0.1752804</v>
      </c>
      <c r="S1534" s="216">
        <v>0</v>
      </c>
      <c r="T1534" s="217">
        <f>S1534*H1534</f>
        <v>0</v>
      </c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R1534" s="218" t="s">
        <v>258</v>
      </c>
      <c r="AT1534" s="218" t="s">
        <v>151</v>
      </c>
      <c r="AU1534" s="218" t="s">
        <v>84</v>
      </c>
      <c r="AY1534" s="20" t="s">
        <v>149</v>
      </c>
      <c r="BE1534" s="219">
        <f>IF(N1534="základní",J1534,0)</f>
        <v>0</v>
      </c>
      <c r="BF1534" s="219">
        <f>IF(N1534="snížená",J1534,0)</f>
        <v>0</v>
      </c>
      <c r="BG1534" s="219">
        <f>IF(N1534="zákl. přenesená",J1534,0)</f>
        <v>0</v>
      </c>
      <c r="BH1534" s="219">
        <f>IF(N1534="sníž. přenesená",J1534,0)</f>
        <v>0</v>
      </c>
      <c r="BI1534" s="219">
        <f>IF(N1534="nulová",J1534,0)</f>
        <v>0</v>
      </c>
      <c r="BJ1534" s="20" t="s">
        <v>80</v>
      </c>
      <c r="BK1534" s="219">
        <f>ROUND(I1534*H1534,2)</f>
        <v>0</v>
      </c>
      <c r="BL1534" s="20" t="s">
        <v>258</v>
      </c>
      <c r="BM1534" s="218" t="s">
        <v>2438</v>
      </c>
    </row>
    <row r="1535" s="2" customFormat="1">
      <c r="A1535" s="41"/>
      <c r="B1535" s="42"/>
      <c r="C1535" s="43"/>
      <c r="D1535" s="220" t="s">
        <v>157</v>
      </c>
      <c r="E1535" s="43"/>
      <c r="F1535" s="221" t="s">
        <v>2439</v>
      </c>
      <c r="G1535" s="43"/>
      <c r="H1535" s="43"/>
      <c r="I1535" s="222"/>
      <c r="J1535" s="43"/>
      <c r="K1535" s="43"/>
      <c r="L1535" s="47"/>
      <c r="M1535" s="223"/>
      <c r="N1535" s="224"/>
      <c r="O1535" s="87"/>
      <c r="P1535" s="87"/>
      <c r="Q1535" s="87"/>
      <c r="R1535" s="87"/>
      <c r="S1535" s="87"/>
      <c r="T1535" s="88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T1535" s="20" t="s">
        <v>157</v>
      </c>
      <c r="AU1535" s="20" t="s">
        <v>84</v>
      </c>
    </row>
    <row r="1536" s="2" customFormat="1">
      <c r="A1536" s="41"/>
      <c r="B1536" s="42"/>
      <c r="C1536" s="43"/>
      <c r="D1536" s="225" t="s">
        <v>159</v>
      </c>
      <c r="E1536" s="43"/>
      <c r="F1536" s="226" t="s">
        <v>2440</v>
      </c>
      <c r="G1536" s="43"/>
      <c r="H1536" s="43"/>
      <c r="I1536" s="222"/>
      <c r="J1536" s="43"/>
      <c r="K1536" s="43"/>
      <c r="L1536" s="47"/>
      <c r="M1536" s="223"/>
      <c r="N1536" s="224"/>
      <c r="O1536" s="87"/>
      <c r="P1536" s="87"/>
      <c r="Q1536" s="87"/>
      <c r="R1536" s="87"/>
      <c r="S1536" s="87"/>
      <c r="T1536" s="88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T1536" s="20" t="s">
        <v>159</v>
      </c>
      <c r="AU1536" s="20" t="s">
        <v>84</v>
      </c>
    </row>
    <row r="1537" s="13" customFormat="1">
      <c r="A1537" s="13"/>
      <c r="B1537" s="227"/>
      <c r="C1537" s="228"/>
      <c r="D1537" s="220" t="s">
        <v>183</v>
      </c>
      <c r="E1537" s="229" t="s">
        <v>19</v>
      </c>
      <c r="F1537" s="230" t="s">
        <v>2286</v>
      </c>
      <c r="G1537" s="228"/>
      <c r="H1537" s="229" t="s">
        <v>19</v>
      </c>
      <c r="I1537" s="231"/>
      <c r="J1537" s="228"/>
      <c r="K1537" s="228"/>
      <c r="L1537" s="232"/>
      <c r="M1537" s="233"/>
      <c r="N1537" s="234"/>
      <c r="O1537" s="234"/>
      <c r="P1537" s="234"/>
      <c r="Q1537" s="234"/>
      <c r="R1537" s="234"/>
      <c r="S1537" s="234"/>
      <c r="T1537" s="235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6" t="s">
        <v>183</v>
      </c>
      <c r="AU1537" s="236" t="s">
        <v>84</v>
      </c>
      <c r="AV1537" s="13" t="s">
        <v>80</v>
      </c>
      <c r="AW1537" s="13" t="s">
        <v>36</v>
      </c>
      <c r="AX1537" s="13" t="s">
        <v>75</v>
      </c>
      <c r="AY1537" s="236" t="s">
        <v>149</v>
      </c>
    </row>
    <row r="1538" s="14" customFormat="1">
      <c r="A1538" s="14"/>
      <c r="B1538" s="237"/>
      <c r="C1538" s="238"/>
      <c r="D1538" s="220" t="s">
        <v>183</v>
      </c>
      <c r="E1538" s="239" t="s">
        <v>19</v>
      </c>
      <c r="F1538" s="240" t="s">
        <v>2441</v>
      </c>
      <c r="G1538" s="238"/>
      <c r="H1538" s="241">
        <v>9.9000000000000004</v>
      </c>
      <c r="I1538" s="242"/>
      <c r="J1538" s="238"/>
      <c r="K1538" s="238"/>
      <c r="L1538" s="243"/>
      <c r="M1538" s="244"/>
      <c r="N1538" s="245"/>
      <c r="O1538" s="245"/>
      <c r="P1538" s="245"/>
      <c r="Q1538" s="245"/>
      <c r="R1538" s="245"/>
      <c r="S1538" s="245"/>
      <c r="T1538" s="246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47" t="s">
        <v>183</v>
      </c>
      <c r="AU1538" s="247" t="s">
        <v>84</v>
      </c>
      <c r="AV1538" s="14" t="s">
        <v>84</v>
      </c>
      <c r="AW1538" s="14" t="s">
        <v>36</v>
      </c>
      <c r="AX1538" s="14" t="s">
        <v>75</v>
      </c>
      <c r="AY1538" s="247" t="s">
        <v>149</v>
      </c>
    </row>
    <row r="1539" s="14" customFormat="1">
      <c r="A1539" s="14"/>
      <c r="B1539" s="237"/>
      <c r="C1539" s="238"/>
      <c r="D1539" s="220" t="s">
        <v>183</v>
      </c>
      <c r="E1539" s="239" t="s">
        <v>19</v>
      </c>
      <c r="F1539" s="240" t="s">
        <v>2442</v>
      </c>
      <c r="G1539" s="238"/>
      <c r="H1539" s="241">
        <v>14.58</v>
      </c>
      <c r="I1539" s="242"/>
      <c r="J1539" s="238"/>
      <c r="K1539" s="238"/>
      <c r="L1539" s="243"/>
      <c r="M1539" s="244"/>
      <c r="N1539" s="245"/>
      <c r="O1539" s="245"/>
      <c r="P1539" s="245"/>
      <c r="Q1539" s="245"/>
      <c r="R1539" s="245"/>
      <c r="S1539" s="245"/>
      <c r="T1539" s="246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47" t="s">
        <v>183</v>
      </c>
      <c r="AU1539" s="247" t="s">
        <v>84</v>
      </c>
      <c r="AV1539" s="14" t="s">
        <v>84</v>
      </c>
      <c r="AW1539" s="14" t="s">
        <v>36</v>
      </c>
      <c r="AX1539" s="14" t="s">
        <v>75</v>
      </c>
      <c r="AY1539" s="247" t="s">
        <v>149</v>
      </c>
    </row>
    <row r="1540" s="13" customFormat="1">
      <c r="A1540" s="13"/>
      <c r="B1540" s="227"/>
      <c r="C1540" s="228"/>
      <c r="D1540" s="220" t="s">
        <v>183</v>
      </c>
      <c r="E1540" s="229" t="s">
        <v>19</v>
      </c>
      <c r="F1540" s="230" t="s">
        <v>2443</v>
      </c>
      <c r="G1540" s="228"/>
      <c r="H1540" s="229" t="s">
        <v>19</v>
      </c>
      <c r="I1540" s="231"/>
      <c r="J1540" s="228"/>
      <c r="K1540" s="228"/>
      <c r="L1540" s="232"/>
      <c r="M1540" s="233"/>
      <c r="N1540" s="234"/>
      <c r="O1540" s="234"/>
      <c r="P1540" s="234"/>
      <c r="Q1540" s="234"/>
      <c r="R1540" s="234"/>
      <c r="S1540" s="234"/>
      <c r="T1540" s="235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6" t="s">
        <v>183</v>
      </c>
      <c r="AU1540" s="236" t="s">
        <v>84</v>
      </c>
      <c r="AV1540" s="13" t="s">
        <v>80</v>
      </c>
      <c r="AW1540" s="13" t="s">
        <v>36</v>
      </c>
      <c r="AX1540" s="13" t="s">
        <v>75</v>
      </c>
      <c r="AY1540" s="236" t="s">
        <v>149</v>
      </c>
    </row>
    <row r="1541" s="14" customFormat="1">
      <c r="A1541" s="14"/>
      <c r="B1541" s="237"/>
      <c r="C1541" s="238"/>
      <c r="D1541" s="220" t="s">
        <v>183</v>
      </c>
      <c r="E1541" s="239" t="s">
        <v>19</v>
      </c>
      <c r="F1541" s="240" t="s">
        <v>2444</v>
      </c>
      <c r="G1541" s="238"/>
      <c r="H1541" s="241">
        <v>8.0999999999999996</v>
      </c>
      <c r="I1541" s="242"/>
      <c r="J1541" s="238"/>
      <c r="K1541" s="238"/>
      <c r="L1541" s="243"/>
      <c r="M1541" s="244"/>
      <c r="N1541" s="245"/>
      <c r="O1541" s="245"/>
      <c r="P1541" s="245"/>
      <c r="Q1541" s="245"/>
      <c r="R1541" s="245"/>
      <c r="S1541" s="245"/>
      <c r="T1541" s="246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47" t="s">
        <v>183</v>
      </c>
      <c r="AU1541" s="247" t="s">
        <v>84</v>
      </c>
      <c r="AV1541" s="14" t="s">
        <v>84</v>
      </c>
      <c r="AW1541" s="14" t="s">
        <v>36</v>
      </c>
      <c r="AX1541" s="14" t="s">
        <v>75</v>
      </c>
      <c r="AY1541" s="247" t="s">
        <v>149</v>
      </c>
    </row>
    <row r="1542" s="15" customFormat="1">
      <c r="A1542" s="15"/>
      <c r="B1542" s="248"/>
      <c r="C1542" s="249"/>
      <c r="D1542" s="220" t="s">
        <v>183</v>
      </c>
      <c r="E1542" s="250" t="s">
        <v>19</v>
      </c>
      <c r="F1542" s="251" t="s">
        <v>221</v>
      </c>
      <c r="G1542" s="249"/>
      <c r="H1542" s="252">
        <v>32.579999999999998</v>
      </c>
      <c r="I1542" s="253"/>
      <c r="J1542" s="249"/>
      <c r="K1542" s="249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58" t="s">
        <v>183</v>
      </c>
      <c r="AU1542" s="258" t="s">
        <v>84</v>
      </c>
      <c r="AV1542" s="15" t="s">
        <v>90</v>
      </c>
      <c r="AW1542" s="15" t="s">
        <v>36</v>
      </c>
      <c r="AX1542" s="15" t="s">
        <v>80</v>
      </c>
      <c r="AY1542" s="258" t="s">
        <v>149</v>
      </c>
    </row>
    <row r="1543" s="2" customFormat="1" ht="24.15" customHeight="1">
      <c r="A1543" s="41"/>
      <c r="B1543" s="42"/>
      <c r="C1543" s="270" t="s">
        <v>2445</v>
      </c>
      <c r="D1543" s="270" t="s">
        <v>395</v>
      </c>
      <c r="E1543" s="271" t="s">
        <v>2446</v>
      </c>
      <c r="F1543" s="272" t="s">
        <v>2447</v>
      </c>
      <c r="G1543" s="273" t="s">
        <v>179</v>
      </c>
      <c r="H1543" s="274">
        <v>39.095999999999997</v>
      </c>
      <c r="I1543" s="275"/>
      <c r="J1543" s="276">
        <f>ROUND(I1543*H1543,2)</f>
        <v>0</v>
      </c>
      <c r="K1543" s="272" t="s">
        <v>155</v>
      </c>
      <c r="L1543" s="277"/>
      <c r="M1543" s="278" t="s">
        <v>19</v>
      </c>
      <c r="N1543" s="279" t="s">
        <v>46</v>
      </c>
      <c r="O1543" s="87"/>
      <c r="P1543" s="216">
        <f>O1543*H1543</f>
        <v>0</v>
      </c>
      <c r="Q1543" s="216">
        <v>0.01112</v>
      </c>
      <c r="R1543" s="216">
        <f>Q1543*H1543</f>
        <v>0.43474751999999994</v>
      </c>
      <c r="S1543" s="216">
        <v>0</v>
      </c>
      <c r="T1543" s="217">
        <f>S1543*H1543</f>
        <v>0</v>
      </c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R1543" s="218" t="s">
        <v>374</v>
      </c>
      <c r="AT1543" s="218" t="s">
        <v>395</v>
      </c>
      <c r="AU1543" s="218" t="s">
        <v>84</v>
      </c>
      <c r="AY1543" s="20" t="s">
        <v>149</v>
      </c>
      <c r="BE1543" s="219">
        <f>IF(N1543="základní",J1543,0)</f>
        <v>0</v>
      </c>
      <c r="BF1543" s="219">
        <f>IF(N1543="snížená",J1543,0)</f>
        <v>0</v>
      </c>
      <c r="BG1543" s="219">
        <f>IF(N1543="zákl. přenesená",J1543,0)</f>
        <v>0</v>
      </c>
      <c r="BH1543" s="219">
        <f>IF(N1543="sníž. přenesená",J1543,0)</f>
        <v>0</v>
      </c>
      <c r="BI1543" s="219">
        <f>IF(N1543="nulová",J1543,0)</f>
        <v>0</v>
      </c>
      <c r="BJ1543" s="20" t="s">
        <v>80</v>
      </c>
      <c r="BK1543" s="219">
        <f>ROUND(I1543*H1543,2)</f>
        <v>0</v>
      </c>
      <c r="BL1543" s="20" t="s">
        <v>258</v>
      </c>
      <c r="BM1543" s="218" t="s">
        <v>2448</v>
      </c>
    </row>
    <row r="1544" s="2" customFormat="1">
      <c r="A1544" s="41"/>
      <c r="B1544" s="42"/>
      <c r="C1544" s="43"/>
      <c r="D1544" s="220" t="s">
        <v>157</v>
      </c>
      <c r="E1544" s="43"/>
      <c r="F1544" s="221" t="s">
        <v>2447</v>
      </c>
      <c r="G1544" s="43"/>
      <c r="H1544" s="43"/>
      <c r="I1544" s="222"/>
      <c r="J1544" s="43"/>
      <c r="K1544" s="43"/>
      <c r="L1544" s="47"/>
      <c r="M1544" s="223"/>
      <c r="N1544" s="224"/>
      <c r="O1544" s="87"/>
      <c r="P1544" s="87"/>
      <c r="Q1544" s="87"/>
      <c r="R1544" s="87"/>
      <c r="S1544" s="87"/>
      <c r="T1544" s="88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T1544" s="20" t="s">
        <v>157</v>
      </c>
      <c r="AU1544" s="20" t="s">
        <v>84</v>
      </c>
    </row>
    <row r="1545" s="14" customFormat="1">
      <c r="A1545" s="14"/>
      <c r="B1545" s="237"/>
      <c r="C1545" s="238"/>
      <c r="D1545" s="220" t="s">
        <v>183</v>
      </c>
      <c r="E1545" s="238"/>
      <c r="F1545" s="240" t="s">
        <v>2449</v>
      </c>
      <c r="G1545" s="238"/>
      <c r="H1545" s="241">
        <v>39.095999999999997</v>
      </c>
      <c r="I1545" s="242"/>
      <c r="J1545" s="238"/>
      <c r="K1545" s="238"/>
      <c r="L1545" s="243"/>
      <c r="M1545" s="244"/>
      <c r="N1545" s="245"/>
      <c r="O1545" s="245"/>
      <c r="P1545" s="245"/>
      <c r="Q1545" s="245"/>
      <c r="R1545" s="245"/>
      <c r="S1545" s="245"/>
      <c r="T1545" s="246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47" t="s">
        <v>183</v>
      </c>
      <c r="AU1545" s="247" t="s">
        <v>84</v>
      </c>
      <c r="AV1545" s="14" t="s">
        <v>84</v>
      </c>
      <c r="AW1545" s="14" t="s">
        <v>4</v>
      </c>
      <c r="AX1545" s="14" t="s">
        <v>80</v>
      </c>
      <c r="AY1545" s="247" t="s">
        <v>149</v>
      </c>
    </row>
    <row r="1546" s="2" customFormat="1" ht="33" customHeight="1">
      <c r="A1546" s="41"/>
      <c r="B1546" s="42"/>
      <c r="C1546" s="207" t="s">
        <v>2450</v>
      </c>
      <c r="D1546" s="207" t="s">
        <v>151</v>
      </c>
      <c r="E1546" s="208" t="s">
        <v>2451</v>
      </c>
      <c r="F1546" s="209" t="s">
        <v>2452</v>
      </c>
      <c r="G1546" s="210" t="s">
        <v>179</v>
      </c>
      <c r="H1546" s="211">
        <v>32.579999999999998</v>
      </c>
      <c r="I1546" s="212"/>
      <c r="J1546" s="213">
        <f>ROUND(I1546*H1546,2)</f>
        <v>0</v>
      </c>
      <c r="K1546" s="209" t="s">
        <v>155</v>
      </c>
      <c r="L1546" s="47"/>
      <c r="M1546" s="214" t="s">
        <v>19</v>
      </c>
      <c r="N1546" s="215" t="s">
        <v>46</v>
      </c>
      <c r="O1546" s="87"/>
      <c r="P1546" s="216">
        <f>O1546*H1546</f>
        <v>0</v>
      </c>
      <c r="Q1546" s="216">
        <v>0</v>
      </c>
      <c r="R1546" s="216">
        <f>Q1546*H1546</f>
        <v>0</v>
      </c>
      <c r="S1546" s="216">
        <v>0</v>
      </c>
      <c r="T1546" s="217">
        <f>S1546*H1546</f>
        <v>0</v>
      </c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R1546" s="218" t="s">
        <v>258</v>
      </c>
      <c r="AT1546" s="218" t="s">
        <v>151</v>
      </c>
      <c r="AU1546" s="218" t="s">
        <v>84</v>
      </c>
      <c r="AY1546" s="20" t="s">
        <v>149</v>
      </c>
      <c r="BE1546" s="219">
        <f>IF(N1546="základní",J1546,0)</f>
        <v>0</v>
      </c>
      <c r="BF1546" s="219">
        <f>IF(N1546="snížená",J1546,0)</f>
        <v>0</v>
      </c>
      <c r="BG1546" s="219">
        <f>IF(N1546="zákl. přenesená",J1546,0)</f>
        <v>0</v>
      </c>
      <c r="BH1546" s="219">
        <f>IF(N1546="sníž. přenesená",J1546,0)</f>
        <v>0</v>
      </c>
      <c r="BI1546" s="219">
        <f>IF(N1546="nulová",J1546,0)</f>
        <v>0</v>
      </c>
      <c r="BJ1546" s="20" t="s">
        <v>80</v>
      </c>
      <c r="BK1546" s="219">
        <f>ROUND(I1546*H1546,2)</f>
        <v>0</v>
      </c>
      <c r="BL1546" s="20" t="s">
        <v>258</v>
      </c>
      <c r="BM1546" s="218" t="s">
        <v>2453</v>
      </c>
    </row>
    <row r="1547" s="2" customFormat="1">
      <c r="A1547" s="41"/>
      <c r="B1547" s="42"/>
      <c r="C1547" s="43"/>
      <c r="D1547" s="220" t="s">
        <v>157</v>
      </c>
      <c r="E1547" s="43"/>
      <c r="F1547" s="221" t="s">
        <v>2454</v>
      </c>
      <c r="G1547" s="43"/>
      <c r="H1547" s="43"/>
      <c r="I1547" s="222"/>
      <c r="J1547" s="43"/>
      <c r="K1547" s="43"/>
      <c r="L1547" s="47"/>
      <c r="M1547" s="223"/>
      <c r="N1547" s="224"/>
      <c r="O1547" s="87"/>
      <c r="P1547" s="87"/>
      <c r="Q1547" s="87"/>
      <c r="R1547" s="87"/>
      <c r="S1547" s="87"/>
      <c r="T1547" s="88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T1547" s="20" t="s">
        <v>157</v>
      </c>
      <c r="AU1547" s="20" t="s">
        <v>84</v>
      </c>
    </row>
    <row r="1548" s="2" customFormat="1">
      <c r="A1548" s="41"/>
      <c r="B1548" s="42"/>
      <c r="C1548" s="43"/>
      <c r="D1548" s="225" t="s">
        <v>159</v>
      </c>
      <c r="E1548" s="43"/>
      <c r="F1548" s="226" t="s">
        <v>2455</v>
      </c>
      <c r="G1548" s="43"/>
      <c r="H1548" s="43"/>
      <c r="I1548" s="222"/>
      <c r="J1548" s="43"/>
      <c r="K1548" s="43"/>
      <c r="L1548" s="47"/>
      <c r="M1548" s="223"/>
      <c r="N1548" s="224"/>
      <c r="O1548" s="87"/>
      <c r="P1548" s="87"/>
      <c r="Q1548" s="87"/>
      <c r="R1548" s="87"/>
      <c r="S1548" s="87"/>
      <c r="T1548" s="88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T1548" s="20" t="s">
        <v>159</v>
      </c>
      <c r="AU1548" s="20" t="s">
        <v>84</v>
      </c>
    </row>
    <row r="1549" s="2" customFormat="1" ht="33" customHeight="1">
      <c r="A1549" s="41"/>
      <c r="B1549" s="42"/>
      <c r="C1549" s="207" t="s">
        <v>2456</v>
      </c>
      <c r="D1549" s="207" t="s">
        <v>151</v>
      </c>
      <c r="E1549" s="208" t="s">
        <v>2457</v>
      </c>
      <c r="F1549" s="209" t="s">
        <v>2458</v>
      </c>
      <c r="G1549" s="210" t="s">
        <v>179</v>
      </c>
      <c r="H1549" s="211">
        <v>32.579999999999998</v>
      </c>
      <c r="I1549" s="212"/>
      <c r="J1549" s="213">
        <f>ROUND(I1549*H1549,2)</f>
        <v>0</v>
      </c>
      <c r="K1549" s="209" t="s">
        <v>155</v>
      </c>
      <c r="L1549" s="47"/>
      <c r="M1549" s="214" t="s">
        <v>19</v>
      </c>
      <c r="N1549" s="215" t="s">
        <v>46</v>
      </c>
      <c r="O1549" s="87"/>
      <c r="P1549" s="216">
        <f>O1549*H1549</f>
        <v>0</v>
      </c>
      <c r="Q1549" s="216">
        <v>0</v>
      </c>
      <c r="R1549" s="216">
        <f>Q1549*H1549</f>
        <v>0</v>
      </c>
      <c r="S1549" s="216">
        <v>0</v>
      </c>
      <c r="T1549" s="217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18" t="s">
        <v>258</v>
      </c>
      <c r="AT1549" s="218" t="s">
        <v>151</v>
      </c>
      <c r="AU1549" s="218" t="s">
        <v>84</v>
      </c>
      <c r="AY1549" s="20" t="s">
        <v>149</v>
      </c>
      <c r="BE1549" s="219">
        <f>IF(N1549="základní",J1549,0)</f>
        <v>0</v>
      </c>
      <c r="BF1549" s="219">
        <f>IF(N1549="snížená",J1549,0)</f>
        <v>0</v>
      </c>
      <c r="BG1549" s="219">
        <f>IF(N1549="zákl. přenesená",J1549,0)</f>
        <v>0</v>
      </c>
      <c r="BH1549" s="219">
        <f>IF(N1549="sníž. přenesená",J1549,0)</f>
        <v>0</v>
      </c>
      <c r="BI1549" s="219">
        <f>IF(N1549="nulová",J1549,0)</f>
        <v>0</v>
      </c>
      <c r="BJ1549" s="20" t="s">
        <v>80</v>
      </c>
      <c r="BK1549" s="219">
        <f>ROUND(I1549*H1549,2)</f>
        <v>0</v>
      </c>
      <c r="BL1549" s="20" t="s">
        <v>258</v>
      </c>
      <c r="BM1549" s="218" t="s">
        <v>2459</v>
      </c>
    </row>
    <row r="1550" s="2" customFormat="1">
      <c r="A1550" s="41"/>
      <c r="B1550" s="42"/>
      <c r="C1550" s="43"/>
      <c r="D1550" s="220" t="s">
        <v>157</v>
      </c>
      <c r="E1550" s="43"/>
      <c r="F1550" s="221" t="s">
        <v>2460</v>
      </c>
      <c r="G1550" s="43"/>
      <c r="H1550" s="43"/>
      <c r="I1550" s="222"/>
      <c r="J1550" s="43"/>
      <c r="K1550" s="43"/>
      <c r="L1550" s="47"/>
      <c r="M1550" s="223"/>
      <c r="N1550" s="224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157</v>
      </c>
      <c r="AU1550" s="20" t="s">
        <v>84</v>
      </c>
    </row>
    <row r="1551" s="2" customFormat="1">
      <c r="A1551" s="41"/>
      <c r="B1551" s="42"/>
      <c r="C1551" s="43"/>
      <c r="D1551" s="225" t="s">
        <v>159</v>
      </c>
      <c r="E1551" s="43"/>
      <c r="F1551" s="226" t="s">
        <v>2461</v>
      </c>
      <c r="G1551" s="43"/>
      <c r="H1551" s="43"/>
      <c r="I1551" s="222"/>
      <c r="J1551" s="43"/>
      <c r="K1551" s="43"/>
      <c r="L1551" s="47"/>
      <c r="M1551" s="223"/>
      <c r="N1551" s="224"/>
      <c r="O1551" s="87"/>
      <c r="P1551" s="87"/>
      <c r="Q1551" s="87"/>
      <c r="R1551" s="87"/>
      <c r="S1551" s="87"/>
      <c r="T1551" s="88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T1551" s="20" t="s">
        <v>159</v>
      </c>
      <c r="AU1551" s="20" t="s">
        <v>84</v>
      </c>
    </row>
    <row r="1552" s="2" customFormat="1" ht="16.5" customHeight="1">
      <c r="A1552" s="41"/>
      <c r="B1552" s="42"/>
      <c r="C1552" s="207" t="s">
        <v>2462</v>
      </c>
      <c r="D1552" s="207" t="s">
        <v>151</v>
      </c>
      <c r="E1552" s="208" t="s">
        <v>2463</v>
      </c>
      <c r="F1552" s="209" t="s">
        <v>2464</v>
      </c>
      <c r="G1552" s="210" t="s">
        <v>595</v>
      </c>
      <c r="H1552" s="211">
        <v>23.399999999999999</v>
      </c>
      <c r="I1552" s="212"/>
      <c r="J1552" s="213">
        <f>ROUND(I1552*H1552,2)</f>
        <v>0</v>
      </c>
      <c r="K1552" s="209" t="s">
        <v>155</v>
      </c>
      <c r="L1552" s="47"/>
      <c r="M1552" s="214" t="s">
        <v>19</v>
      </c>
      <c r="N1552" s="215" t="s">
        <v>46</v>
      </c>
      <c r="O1552" s="87"/>
      <c r="P1552" s="216">
        <f>O1552*H1552</f>
        <v>0</v>
      </c>
      <c r="Q1552" s="216">
        <v>3.0000000000000001E-05</v>
      </c>
      <c r="R1552" s="216">
        <f>Q1552*H1552</f>
        <v>0.00070199999999999993</v>
      </c>
      <c r="S1552" s="216">
        <v>0</v>
      </c>
      <c r="T1552" s="217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18" t="s">
        <v>258</v>
      </c>
      <c r="AT1552" s="218" t="s">
        <v>151</v>
      </c>
      <c r="AU1552" s="218" t="s">
        <v>84</v>
      </c>
      <c r="AY1552" s="20" t="s">
        <v>149</v>
      </c>
      <c r="BE1552" s="219">
        <f>IF(N1552="základní",J1552,0)</f>
        <v>0</v>
      </c>
      <c r="BF1552" s="219">
        <f>IF(N1552="snížená",J1552,0)</f>
        <v>0</v>
      </c>
      <c r="BG1552" s="219">
        <f>IF(N1552="zákl. přenesená",J1552,0)</f>
        <v>0</v>
      </c>
      <c r="BH1552" s="219">
        <f>IF(N1552="sníž. přenesená",J1552,0)</f>
        <v>0</v>
      </c>
      <c r="BI1552" s="219">
        <f>IF(N1552="nulová",J1552,0)</f>
        <v>0</v>
      </c>
      <c r="BJ1552" s="20" t="s">
        <v>80</v>
      </c>
      <c r="BK1552" s="219">
        <f>ROUND(I1552*H1552,2)</f>
        <v>0</v>
      </c>
      <c r="BL1552" s="20" t="s">
        <v>258</v>
      </c>
      <c r="BM1552" s="218" t="s">
        <v>2465</v>
      </c>
    </row>
    <row r="1553" s="2" customFormat="1">
      <c r="A1553" s="41"/>
      <c r="B1553" s="42"/>
      <c r="C1553" s="43"/>
      <c r="D1553" s="220" t="s">
        <v>157</v>
      </c>
      <c r="E1553" s="43"/>
      <c r="F1553" s="221" t="s">
        <v>2466</v>
      </c>
      <c r="G1553" s="43"/>
      <c r="H1553" s="43"/>
      <c r="I1553" s="222"/>
      <c r="J1553" s="43"/>
      <c r="K1553" s="43"/>
      <c r="L1553" s="47"/>
      <c r="M1553" s="223"/>
      <c r="N1553" s="224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157</v>
      </c>
      <c r="AU1553" s="20" t="s">
        <v>84</v>
      </c>
    </row>
    <row r="1554" s="2" customFormat="1">
      <c r="A1554" s="41"/>
      <c r="B1554" s="42"/>
      <c r="C1554" s="43"/>
      <c r="D1554" s="225" t="s">
        <v>159</v>
      </c>
      <c r="E1554" s="43"/>
      <c r="F1554" s="226" t="s">
        <v>2467</v>
      </c>
      <c r="G1554" s="43"/>
      <c r="H1554" s="43"/>
      <c r="I1554" s="222"/>
      <c r="J1554" s="43"/>
      <c r="K1554" s="43"/>
      <c r="L1554" s="47"/>
      <c r="M1554" s="223"/>
      <c r="N1554" s="224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T1554" s="20" t="s">
        <v>159</v>
      </c>
      <c r="AU1554" s="20" t="s">
        <v>84</v>
      </c>
    </row>
    <row r="1555" s="14" customFormat="1">
      <c r="A1555" s="14"/>
      <c r="B1555" s="237"/>
      <c r="C1555" s="238"/>
      <c r="D1555" s="220" t="s">
        <v>183</v>
      </c>
      <c r="E1555" s="239" t="s">
        <v>19</v>
      </c>
      <c r="F1555" s="240" t="s">
        <v>2468</v>
      </c>
      <c r="G1555" s="238"/>
      <c r="H1555" s="241">
        <v>23.399999999999999</v>
      </c>
      <c r="I1555" s="242"/>
      <c r="J1555" s="238"/>
      <c r="K1555" s="238"/>
      <c r="L1555" s="243"/>
      <c r="M1555" s="244"/>
      <c r="N1555" s="245"/>
      <c r="O1555" s="245"/>
      <c r="P1555" s="245"/>
      <c r="Q1555" s="245"/>
      <c r="R1555" s="245"/>
      <c r="S1555" s="245"/>
      <c r="T1555" s="246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47" t="s">
        <v>183</v>
      </c>
      <c r="AU1555" s="247" t="s">
        <v>84</v>
      </c>
      <c r="AV1555" s="14" t="s">
        <v>84</v>
      </c>
      <c r="AW1555" s="14" t="s">
        <v>36</v>
      </c>
      <c r="AX1555" s="14" t="s">
        <v>80</v>
      </c>
      <c r="AY1555" s="247" t="s">
        <v>149</v>
      </c>
    </row>
    <row r="1556" s="2" customFormat="1" ht="16.5" customHeight="1">
      <c r="A1556" s="41"/>
      <c r="B1556" s="42"/>
      <c r="C1556" s="207" t="s">
        <v>2469</v>
      </c>
      <c r="D1556" s="207" t="s">
        <v>151</v>
      </c>
      <c r="E1556" s="208" t="s">
        <v>2470</v>
      </c>
      <c r="F1556" s="209" t="s">
        <v>2471</v>
      </c>
      <c r="G1556" s="210" t="s">
        <v>154</v>
      </c>
      <c r="H1556" s="211">
        <v>6</v>
      </c>
      <c r="I1556" s="212"/>
      <c r="J1556" s="213">
        <f>ROUND(I1556*H1556,2)</f>
        <v>0</v>
      </c>
      <c r="K1556" s="209" t="s">
        <v>155</v>
      </c>
      <c r="L1556" s="47"/>
      <c r="M1556" s="214" t="s">
        <v>19</v>
      </c>
      <c r="N1556" s="215" t="s">
        <v>46</v>
      </c>
      <c r="O1556" s="87"/>
      <c r="P1556" s="216">
        <f>O1556*H1556</f>
        <v>0</v>
      </c>
      <c r="Q1556" s="216">
        <v>0</v>
      </c>
      <c r="R1556" s="216">
        <f>Q1556*H1556</f>
        <v>0</v>
      </c>
      <c r="S1556" s="216">
        <v>0</v>
      </c>
      <c r="T1556" s="217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18" t="s">
        <v>258</v>
      </c>
      <c r="AT1556" s="218" t="s">
        <v>151</v>
      </c>
      <c r="AU1556" s="218" t="s">
        <v>84</v>
      </c>
      <c r="AY1556" s="20" t="s">
        <v>149</v>
      </c>
      <c r="BE1556" s="219">
        <f>IF(N1556="základní",J1556,0)</f>
        <v>0</v>
      </c>
      <c r="BF1556" s="219">
        <f>IF(N1556="snížená",J1556,0)</f>
        <v>0</v>
      </c>
      <c r="BG1556" s="219">
        <f>IF(N1556="zákl. přenesená",J1556,0)</f>
        <v>0</v>
      </c>
      <c r="BH1556" s="219">
        <f>IF(N1556="sníž. přenesená",J1556,0)</f>
        <v>0</v>
      </c>
      <c r="BI1556" s="219">
        <f>IF(N1556="nulová",J1556,0)</f>
        <v>0</v>
      </c>
      <c r="BJ1556" s="20" t="s">
        <v>80</v>
      </c>
      <c r="BK1556" s="219">
        <f>ROUND(I1556*H1556,2)</f>
        <v>0</v>
      </c>
      <c r="BL1556" s="20" t="s">
        <v>258</v>
      </c>
      <c r="BM1556" s="218" t="s">
        <v>2472</v>
      </c>
    </row>
    <row r="1557" s="2" customFormat="1">
      <c r="A1557" s="41"/>
      <c r="B1557" s="42"/>
      <c r="C1557" s="43"/>
      <c r="D1557" s="220" t="s">
        <v>157</v>
      </c>
      <c r="E1557" s="43"/>
      <c r="F1557" s="221" t="s">
        <v>2473</v>
      </c>
      <c r="G1557" s="43"/>
      <c r="H1557" s="43"/>
      <c r="I1557" s="222"/>
      <c r="J1557" s="43"/>
      <c r="K1557" s="43"/>
      <c r="L1557" s="47"/>
      <c r="M1557" s="223"/>
      <c r="N1557" s="224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157</v>
      </c>
      <c r="AU1557" s="20" t="s">
        <v>84</v>
      </c>
    </row>
    <row r="1558" s="2" customFormat="1">
      <c r="A1558" s="41"/>
      <c r="B1558" s="42"/>
      <c r="C1558" s="43"/>
      <c r="D1558" s="225" t="s">
        <v>159</v>
      </c>
      <c r="E1558" s="43"/>
      <c r="F1558" s="226" t="s">
        <v>2474</v>
      </c>
      <c r="G1558" s="43"/>
      <c r="H1558" s="43"/>
      <c r="I1558" s="222"/>
      <c r="J1558" s="43"/>
      <c r="K1558" s="43"/>
      <c r="L1558" s="47"/>
      <c r="M1558" s="223"/>
      <c r="N1558" s="224"/>
      <c r="O1558" s="87"/>
      <c r="P1558" s="87"/>
      <c r="Q1558" s="87"/>
      <c r="R1558" s="87"/>
      <c r="S1558" s="87"/>
      <c r="T1558" s="88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T1558" s="20" t="s">
        <v>159</v>
      </c>
      <c r="AU1558" s="20" t="s">
        <v>84</v>
      </c>
    </row>
    <row r="1559" s="2" customFormat="1" ht="21.75" customHeight="1">
      <c r="A1559" s="41"/>
      <c r="B1559" s="42"/>
      <c r="C1559" s="207" t="s">
        <v>2475</v>
      </c>
      <c r="D1559" s="207" t="s">
        <v>151</v>
      </c>
      <c r="E1559" s="208" t="s">
        <v>2476</v>
      </c>
      <c r="F1559" s="209" t="s">
        <v>2477</v>
      </c>
      <c r="G1559" s="210" t="s">
        <v>154</v>
      </c>
      <c r="H1559" s="211">
        <v>2</v>
      </c>
      <c r="I1559" s="212"/>
      <c r="J1559" s="213">
        <f>ROUND(I1559*H1559,2)</f>
        <v>0</v>
      </c>
      <c r="K1559" s="209" t="s">
        <v>155</v>
      </c>
      <c r="L1559" s="47"/>
      <c r="M1559" s="214" t="s">
        <v>19</v>
      </c>
      <c r="N1559" s="215" t="s">
        <v>46</v>
      </c>
      <c r="O1559" s="87"/>
      <c r="P1559" s="216">
        <f>O1559*H1559</f>
        <v>0</v>
      </c>
      <c r="Q1559" s="216">
        <v>0</v>
      </c>
      <c r="R1559" s="216">
        <f>Q1559*H1559</f>
        <v>0</v>
      </c>
      <c r="S1559" s="216">
        <v>0</v>
      </c>
      <c r="T1559" s="217">
        <f>S1559*H1559</f>
        <v>0</v>
      </c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R1559" s="218" t="s">
        <v>258</v>
      </c>
      <c r="AT1559" s="218" t="s">
        <v>151</v>
      </c>
      <c r="AU1559" s="218" t="s">
        <v>84</v>
      </c>
      <c r="AY1559" s="20" t="s">
        <v>149</v>
      </c>
      <c r="BE1559" s="219">
        <f>IF(N1559="základní",J1559,0)</f>
        <v>0</v>
      </c>
      <c r="BF1559" s="219">
        <f>IF(N1559="snížená",J1559,0)</f>
        <v>0</v>
      </c>
      <c r="BG1559" s="219">
        <f>IF(N1559="zákl. přenesená",J1559,0)</f>
        <v>0</v>
      </c>
      <c r="BH1559" s="219">
        <f>IF(N1559="sníž. přenesená",J1559,0)</f>
        <v>0</v>
      </c>
      <c r="BI1559" s="219">
        <f>IF(N1559="nulová",J1559,0)</f>
        <v>0</v>
      </c>
      <c r="BJ1559" s="20" t="s">
        <v>80</v>
      </c>
      <c r="BK1559" s="219">
        <f>ROUND(I1559*H1559,2)</f>
        <v>0</v>
      </c>
      <c r="BL1559" s="20" t="s">
        <v>258</v>
      </c>
      <c r="BM1559" s="218" t="s">
        <v>2478</v>
      </c>
    </row>
    <row r="1560" s="2" customFormat="1">
      <c r="A1560" s="41"/>
      <c r="B1560" s="42"/>
      <c r="C1560" s="43"/>
      <c r="D1560" s="220" t="s">
        <v>157</v>
      </c>
      <c r="E1560" s="43"/>
      <c r="F1560" s="221" t="s">
        <v>2479</v>
      </c>
      <c r="G1560" s="43"/>
      <c r="H1560" s="43"/>
      <c r="I1560" s="222"/>
      <c r="J1560" s="43"/>
      <c r="K1560" s="43"/>
      <c r="L1560" s="47"/>
      <c r="M1560" s="223"/>
      <c r="N1560" s="224"/>
      <c r="O1560" s="87"/>
      <c r="P1560" s="87"/>
      <c r="Q1560" s="87"/>
      <c r="R1560" s="87"/>
      <c r="S1560" s="87"/>
      <c r="T1560" s="88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T1560" s="20" t="s">
        <v>157</v>
      </c>
      <c r="AU1560" s="20" t="s">
        <v>84</v>
      </c>
    </row>
    <row r="1561" s="2" customFormat="1">
      <c r="A1561" s="41"/>
      <c r="B1561" s="42"/>
      <c r="C1561" s="43"/>
      <c r="D1561" s="225" t="s">
        <v>159</v>
      </c>
      <c r="E1561" s="43"/>
      <c r="F1561" s="226" t="s">
        <v>2480</v>
      </c>
      <c r="G1561" s="43"/>
      <c r="H1561" s="43"/>
      <c r="I1561" s="222"/>
      <c r="J1561" s="43"/>
      <c r="K1561" s="43"/>
      <c r="L1561" s="47"/>
      <c r="M1561" s="223"/>
      <c r="N1561" s="224"/>
      <c r="O1561" s="87"/>
      <c r="P1561" s="87"/>
      <c r="Q1561" s="87"/>
      <c r="R1561" s="87"/>
      <c r="S1561" s="87"/>
      <c r="T1561" s="88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T1561" s="20" t="s">
        <v>159</v>
      </c>
      <c r="AU1561" s="20" t="s">
        <v>84</v>
      </c>
    </row>
    <row r="1562" s="2" customFormat="1" ht="16.5" customHeight="1">
      <c r="A1562" s="41"/>
      <c r="B1562" s="42"/>
      <c r="C1562" s="207" t="s">
        <v>2481</v>
      </c>
      <c r="D1562" s="207" t="s">
        <v>151</v>
      </c>
      <c r="E1562" s="208" t="s">
        <v>2482</v>
      </c>
      <c r="F1562" s="209" t="s">
        <v>2483</v>
      </c>
      <c r="G1562" s="210" t="s">
        <v>154</v>
      </c>
      <c r="H1562" s="211">
        <v>2</v>
      </c>
      <c r="I1562" s="212"/>
      <c r="J1562" s="213">
        <f>ROUND(I1562*H1562,2)</f>
        <v>0</v>
      </c>
      <c r="K1562" s="209" t="s">
        <v>155</v>
      </c>
      <c r="L1562" s="47"/>
      <c r="M1562" s="214" t="s">
        <v>19</v>
      </c>
      <c r="N1562" s="215" t="s">
        <v>46</v>
      </c>
      <c r="O1562" s="87"/>
      <c r="P1562" s="216">
        <f>O1562*H1562</f>
        <v>0</v>
      </c>
      <c r="Q1562" s="216">
        <v>0</v>
      </c>
      <c r="R1562" s="216">
        <f>Q1562*H1562</f>
        <v>0</v>
      </c>
      <c r="S1562" s="216">
        <v>0</v>
      </c>
      <c r="T1562" s="217">
        <f>S1562*H1562</f>
        <v>0</v>
      </c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R1562" s="218" t="s">
        <v>258</v>
      </c>
      <c r="AT1562" s="218" t="s">
        <v>151</v>
      </c>
      <c r="AU1562" s="218" t="s">
        <v>84</v>
      </c>
      <c r="AY1562" s="20" t="s">
        <v>149</v>
      </c>
      <c r="BE1562" s="219">
        <f>IF(N1562="základní",J1562,0)</f>
        <v>0</v>
      </c>
      <c r="BF1562" s="219">
        <f>IF(N1562="snížená",J1562,0)</f>
        <v>0</v>
      </c>
      <c r="BG1562" s="219">
        <f>IF(N1562="zákl. přenesená",J1562,0)</f>
        <v>0</v>
      </c>
      <c r="BH1562" s="219">
        <f>IF(N1562="sníž. přenesená",J1562,0)</f>
        <v>0</v>
      </c>
      <c r="BI1562" s="219">
        <f>IF(N1562="nulová",J1562,0)</f>
        <v>0</v>
      </c>
      <c r="BJ1562" s="20" t="s">
        <v>80</v>
      </c>
      <c r="BK1562" s="219">
        <f>ROUND(I1562*H1562,2)</f>
        <v>0</v>
      </c>
      <c r="BL1562" s="20" t="s">
        <v>258</v>
      </c>
      <c r="BM1562" s="218" t="s">
        <v>2484</v>
      </c>
    </row>
    <row r="1563" s="2" customFormat="1">
      <c r="A1563" s="41"/>
      <c r="B1563" s="42"/>
      <c r="C1563" s="43"/>
      <c r="D1563" s="220" t="s">
        <v>157</v>
      </c>
      <c r="E1563" s="43"/>
      <c r="F1563" s="221" t="s">
        <v>2485</v>
      </c>
      <c r="G1563" s="43"/>
      <c r="H1563" s="43"/>
      <c r="I1563" s="222"/>
      <c r="J1563" s="43"/>
      <c r="K1563" s="43"/>
      <c r="L1563" s="47"/>
      <c r="M1563" s="223"/>
      <c r="N1563" s="224"/>
      <c r="O1563" s="87"/>
      <c r="P1563" s="87"/>
      <c r="Q1563" s="87"/>
      <c r="R1563" s="87"/>
      <c r="S1563" s="87"/>
      <c r="T1563" s="88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T1563" s="20" t="s">
        <v>157</v>
      </c>
      <c r="AU1563" s="20" t="s">
        <v>84</v>
      </c>
    </row>
    <row r="1564" s="2" customFormat="1">
      <c r="A1564" s="41"/>
      <c r="B1564" s="42"/>
      <c r="C1564" s="43"/>
      <c r="D1564" s="225" t="s">
        <v>159</v>
      </c>
      <c r="E1564" s="43"/>
      <c r="F1564" s="226" t="s">
        <v>2486</v>
      </c>
      <c r="G1564" s="43"/>
      <c r="H1564" s="43"/>
      <c r="I1564" s="222"/>
      <c r="J1564" s="43"/>
      <c r="K1564" s="43"/>
      <c r="L1564" s="47"/>
      <c r="M1564" s="223"/>
      <c r="N1564" s="224"/>
      <c r="O1564" s="87"/>
      <c r="P1564" s="87"/>
      <c r="Q1564" s="87"/>
      <c r="R1564" s="87"/>
      <c r="S1564" s="87"/>
      <c r="T1564" s="88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T1564" s="20" t="s">
        <v>159</v>
      </c>
      <c r="AU1564" s="20" t="s">
        <v>84</v>
      </c>
    </row>
    <row r="1565" s="2" customFormat="1" ht="24.15" customHeight="1">
      <c r="A1565" s="41"/>
      <c r="B1565" s="42"/>
      <c r="C1565" s="207" t="s">
        <v>2487</v>
      </c>
      <c r="D1565" s="207" t="s">
        <v>151</v>
      </c>
      <c r="E1565" s="208" t="s">
        <v>2488</v>
      </c>
      <c r="F1565" s="209" t="s">
        <v>2489</v>
      </c>
      <c r="G1565" s="210" t="s">
        <v>179</v>
      </c>
      <c r="H1565" s="211">
        <v>32.579999999999998</v>
      </c>
      <c r="I1565" s="212"/>
      <c r="J1565" s="213">
        <f>ROUND(I1565*H1565,2)</f>
        <v>0</v>
      </c>
      <c r="K1565" s="209" t="s">
        <v>155</v>
      </c>
      <c r="L1565" s="47"/>
      <c r="M1565" s="214" t="s">
        <v>19</v>
      </c>
      <c r="N1565" s="215" t="s">
        <v>46</v>
      </c>
      <c r="O1565" s="87"/>
      <c r="P1565" s="216">
        <f>O1565*H1565</f>
        <v>0</v>
      </c>
      <c r="Q1565" s="216">
        <v>5.0000000000000002E-05</v>
      </c>
      <c r="R1565" s="216">
        <f>Q1565*H1565</f>
        <v>0.001629</v>
      </c>
      <c r="S1565" s="216">
        <v>0</v>
      </c>
      <c r="T1565" s="217">
        <f>S1565*H1565</f>
        <v>0</v>
      </c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R1565" s="218" t="s">
        <v>258</v>
      </c>
      <c r="AT1565" s="218" t="s">
        <v>151</v>
      </c>
      <c r="AU1565" s="218" t="s">
        <v>84</v>
      </c>
      <c r="AY1565" s="20" t="s">
        <v>149</v>
      </c>
      <c r="BE1565" s="219">
        <f>IF(N1565="základní",J1565,0)</f>
        <v>0</v>
      </c>
      <c r="BF1565" s="219">
        <f>IF(N1565="snížená",J1565,0)</f>
        <v>0</v>
      </c>
      <c r="BG1565" s="219">
        <f>IF(N1565="zákl. přenesená",J1565,0)</f>
        <v>0</v>
      </c>
      <c r="BH1565" s="219">
        <f>IF(N1565="sníž. přenesená",J1565,0)</f>
        <v>0</v>
      </c>
      <c r="BI1565" s="219">
        <f>IF(N1565="nulová",J1565,0)</f>
        <v>0</v>
      </c>
      <c r="BJ1565" s="20" t="s">
        <v>80</v>
      </c>
      <c r="BK1565" s="219">
        <f>ROUND(I1565*H1565,2)</f>
        <v>0</v>
      </c>
      <c r="BL1565" s="20" t="s">
        <v>258</v>
      </c>
      <c r="BM1565" s="218" t="s">
        <v>2490</v>
      </c>
    </row>
    <row r="1566" s="2" customFormat="1">
      <c r="A1566" s="41"/>
      <c r="B1566" s="42"/>
      <c r="C1566" s="43"/>
      <c r="D1566" s="220" t="s">
        <v>157</v>
      </c>
      <c r="E1566" s="43"/>
      <c r="F1566" s="221" t="s">
        <v>2491</v>
      </c>
      <c r="G1566" s="43"/>
      <c r="H1566" s="43"/>
      <c r="I1566" s="222"/>
      <c r="J1566" s="43"/>
      <c r="K1566" s="43"/>
      <c r="L1566" s="47"/>
      <c r="M1566" s="223"/>
      <c r="N1566" s="224"/>
      <c r="O1566" s="87"/>
      <c r="P1566" s="87"/>
      <c r="Q1566" s="87"/>
      <c r="R1566" s="87"/>
      <c r="S1566" s="87"/>
      <c r="T1566" s="88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T1566" s="20" t="s">
        <v>157</v>
      </c>
      <c r="AU1566" s="20" t="s">
        <v>84</v>
      </c>
    </row>
    <row r="1567" s="2" customFormat="1">
      <c r="A1567" s="41"/>
      <c r="B1567" s="42"/>
      <c r="C1567" s="43"/>
      <c r="D1567" s="225" t="s">
        <v>159</v>
      </c>
      <c r="E1567" s="43"/>
      <c r="F1567" s="226" t="s">
        <v>2492</v>
      </c>
      <c r="G1567" s="43"/>
      <c r="H1567" s="43"/>
      <c r="I1567" s="222"/>
      <c r="J1567" s="43"/>
      <c r="K1567" s="43"/>
      <c r="L1567" s="47"/>
      <c r="M1567" s="223"/>
      <c r="N1567" s="224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159</v>
      </c>
      <c r="AU1567" s="20" t="s">
        <v>84</v>
      </c>
    </row>
    <row r="1568" s="2" customFormat="1" ht="24.15" customHeight="1">
      <c r="A1568" s="41"/>
      <c r="B1568" s="42"/>
      <c r="C1568" s="207" t="s">
        <v>2493</v>
      </c>
      <c r="D1568" s="207" t="s">
        <v>151</v>
      </c>
      <c r="E1568" s="208" t="s">
        <v>2494</v>
      </c>
      <c r="F1568" s="209" t="s">
        <v>2495</v>
      </c>
      <c r="G1568" s="210" t="s">
        <v>347</v>
      </c>
      <c r="H1568" s="211">
        <v>0.622</v>
      </c>
      <c r="I1568" s="212"/>
      <c r="J1568" s="213">
        <f>ROUND(I1568*H1568,2)</f>
        <v>0</v>
      </c>
      <c r="K1568" s="209" t="s">
        <v>155</v>
      </c>
      <c r="L1568" s="47"/>
      <c r="M1568" s="214" t="s">
        <v>19</v>
      </c>
      <c r="N1568" s="215" t="s">
        <v>46</v>
      </c>
      <c r="O1568" s="87"/>
      <c r="P1568" s="216">
        <f>O1568*H1568</f>
        <v>0</v>
      </c>
      <c r="Q1568" s="216">
        <v>0</v>
      </c>
      <c r="R1568" s="216">
        <f>Q1568*H1568</f>
        <v>0</v>
      </c>
      <c r="S1568" s="216">
        <v>0</v>
      </c>
      <c r="T1568" s="217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18" t="s">
        <v>258</v>
      </c>
      <c r="AT1568" s="218" t="s">
        <v>151</v>
      </c>
      <c r="AU1568" s="218" t="s">
        <v>84</v>
      </c>
      <c r="AY1568" s="20" t="s">
        <v>149</v>
      </c>
      <c r="BE1568" s="219">
        <f>IF(N1568="základní",J1568,0)</f>
        <v>0</v>
      </c>
      <c r="BF1568" s="219">
        <f>IF(N1568="snížená",J1568,0)</f>
        <v>0</v>
      </c>
      <c r="BG1568" s="219">
        <f>IF(N1568="zákl. přenesená",J1568,0)</f>
        <v>0</v>
      </c>
      <c r="BH1568" s="219">
        <f>IF(N1568="sníž. přenesená",J1568,0)</f>
        <v>0</v>
      </c>
      <c r="BI1568" s="219">
        <f>IF(N1568="nulová",J1568,0)</f>
        <v>0</v>
      </c>
      <c r="BJ1568" s="20" t="s">
        <v>80</v>
      </c>
      <c r="BK1568" s="219">
        <f>ROUND(I1568*H1568,2)</f>
        <v>0</v>
      </c>
      <c r="BL1568" s="20" t="s">
        <v>258</v>
      </c>
      <c r="BM1568" s="218" t="s">
        <v>2496</v>
      </c>
    </row>
    <row r="1569" s="2" customFormat="1">
      <c r="A1569" s="41"/>
      <c r="B1569" s="42"/>
      <c r="C1569" s="43"/>
      <c r="D1569" s="220" t="s">
        <v>157</v>
      </c>
      <c r="E1569" s="43"/>
      <c r="F1569" s="221" t="s">
        <v>2497</v>
      </c>
      <c r="G1569" s="43"/>
      <c r="H1569" s="43"/>
      <c r="I1569" s="222"/>
      <c r="J1569" s="43"/>
      <c r="K1569" s="43"/>
      <c r="L1569" s="47"/>
      <c r="M1569" s="223"/>
      <c r="N1569" s="224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157</v>
      </c>
      <c r="AU1569" s="20" t="s">
        <v>84</v>
      </c>
    </row>
    <row r="1570" s="2" customFormat="1">
      <c r="A1570" s="41"/>
      <c r="B1570" s="42"/>
      <c r="C1570" s="43"/>
      <c r="D1570" s="225" t="s">
        <v>159</v>
      </c>
      <c r="E1570" s="43"/>
      <c r="F1570" s="226" t="s">
        <v>2498</v>
      </c>
      <c r="G1570" s="43"/>
      <c r="H1570" s="43"/>
      <c r="I1570" s="222"/>
      <c r="J1570" s="43"/>
      <c r="K1570" s="43"/>
      <c r="L1570" s="47"/>
      <c r="M1570" s="223"/>
      <c r="N1570" s="224"/>
      <c r="O1570" s="87"/>
      <c r="P1570" s="87"/>
      <c r="Q1570" s="87"/>
      <c r="R1570" s="87"/>
      <c r="S1570" s="87"/>
      <c r="T1570" s="88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T1570" s="20" t="s">
        <v>159</v>
      </c>
      <c r="AU1570" s="20" t="s">
        <v>84</v>
      </c>
    </row>
    <row r="1571" s="12" customFormat="1" ht="22.8" customHeight="1">
      <c r="A1571" s="12"/>
      <c r="B1571" s="191"/>
      <c r="C1571" s="192"/>
      <c r="D1571" s="193" t="s">
        <v>74</v>
      </c>
      <c r="E1571" s="205" t="s">
        <v>2499</v>
      </c>
      <c r="F1571" s="205" t="s">
        <v>2500</v>
      </c>
      <c r="G1571" s="192"/>
      <c r="H1571" s="192"/>
      <c r="I1571" s="195"/>
      <c r="J1571" s="206">
        <f>BK1571</f>
        <v>0</v>
      </c>
      <c r="K1571" s="192"/>
      <c r="L1571" s="197"/>
      <c r="M1571" s="198"/>
      <c r="N1571" s="199"/>
      <c r="O1571" s="199"/>
      <c r="P1571" s="200">
        <f>SUM(P1572:P1604)</f>
        <v>0</v>
      </c>
      <c r="Q1571" s="199"/>
      <c r="R1571" s="200">
        <f>SUM(R1572:R1604)</f>
        <v>0.040107810000000001</v>
      </c>
      <c r="S1571" s="199"/>
      <c r="T1571" s="201">
        <f>SUM(T1572:T1604)</f>
        <v>0</v>
      </c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R1571" s="202" t="s">
        <v>84</v>
      </c>
      <c r="AT1571" s="203" t="s">
        <v>74</v>
      </c>
      <c r="AU1571" s="203" t="s">
        <v>80</v>
      </c>
      <c r="AY1571" s="202" t="s">
        <v>149</v>
      </c>
      <c r="BK1571" s="204">
        <f>SUM(BK1572:BK1604)</f>
        <v>0</v>
      </c>
    </row>
    <row r="1572" s="2" customFormat="1" ht="24.15" customHeight="1">
      <c r="A1572" s="41"/>
      <c r="B1572" s="42"/>
      <c r="C1572" s="207" t="s">
        <v>2501</v>
      </c>
      <c r="D1572" s="207" t="s">
        <v>151</v>
      </c>
      <c r="E1572" s="208" t="s">
        <v>2502</v>
      </c>
      <c r="F1572" s="209" t="s">
        <v>2503</v>
      </c>
      <c r="G1572" s="210" t="s">
        <v>179</v>
      </c>
      <c r="H1572" s="211">
        <v>4.3049999999999997</v>
      </c>
      <c r="I1572" s="212"/>
      <c r="J1572" s="213">
        <f>ROUND(I1572*H1572,2)</f>
        <v>0</v>
      </c>
      <c r="K1572" s="209" t="s">
        <v>155</v>
      </c>
      <c r="L1572" s="47"/>
      <c r="M1572" s="214" t="s">
        <v>19</v>
      </c>
      <c r="N1572" s="215" t="s">
        <v>46</v>
      </c>
      <c r="O1572" s="87"/>
      <c r="P1572" s="216">
        <f>O1572*H1572</f>
        <v>0</v>
      </c>
      <c r="Q1572" s="216">
        <v>8.0000000000000007E-05</v>
      </c>
      <c r="R1572" s="216">
        <f>Q1572*H1572</f>
        <v>0.00034440000000000002</v>
      </c>
      <c r="S1572" s="216">
        <v>0</v>
      </c>
      <c r="T1572" s="217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18" t="s">
        <v>258</v>
      </c>
      <c r="AT1572" s="218" t="s">
        <v>151</v>
      </c>
      <c r="AU1572" s="218" t="s">
        <v>84</v>
      </c>
      <c r="AY1572" s="20" t="s">
        <v>149</v>
      </c>
      <c r="BE1572" s="219">
        <f>IF(N1572="základní",J1572,0)</f>
        <v>0</v>
      </c>
      <c r="BF1572" s="219">
        <f>IF(N1572="snížená",J1572,0)</f>
        <v>0</v>
      </c>
      <c r="BG1572" s="219">
        <f>IF(N1572="zákl. přenesená",J1572,0)</f>
        <v>0</v>
      </c>
      <c r="BH1572" s="219">
        <f>IF(N1572="sníž. přenesená",J1572,0)</f>
        <v>0</v>
      </c>
      <c r="BI1572" s="219">
        <f>IF(N1572="nulová",J1572,0)</f>
        <v>0</v>
      </c>
      <c r="BJ1572" s="20" t="s">
        <v>80</v>
      </c>
      <c r="BK1572" s="219">
        <f>ROUND(I1572*H1572,2)</f>
        <v>0</v>
      </c>
      <c r="BL1572" s="20" t="s">
        <v>258</v>
      </c>
      <c r="BM1572" s="218" t="s">
        <v>2504</v>
      </c>
    </row>
    <row r="1573" s="2" customFormat="1">
      <c r="A1573" s="41"/>
      <c r="B1573" s="42"/>
      <c r="C1573" s="43"/>
      <c r="D1573" s="220" t="s">
        <v>157</v>
      </c>
      <c r="E1573" s="43"/>
      <c r="F1573" s="221" t="s">
        <v>2505</v>
      </c>
      <c r="G1573" s="43"/>
      <c r="H1573" s="43"/>
      <c r="I1573" s="222"/>
      <c r="J1573" s="43"/>
      <c r="K1573" s="43"/>
      <c r="L1573" s="47"/>
      <c r="M1573" s="223"/>
      <c r="N1573" s="224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157</v>
      </c>
      <c r="AU1573" s="20" t="s">
        <v>84</v>
      </c>
    </row>
    <row r="1574" s="2" customFormat="1">
      <c r="A1574" s="41"/>
      <c r="B1574" s="42"/>
      <c r="C1574" s="43"/>
      <c r="D1574" s="225" t="s">
        <v>159</v>
      </c>
      <c r="E1574" s="43"/>
      <c r="F1574" s="226" t="s">
        <v>2506</v>
      </c>
      <c r="G1574" s="43"/>
      <c r="H1574" s="43"/>
      <c r="I1574" s="222"/>
      <c r="J1574" s="43"/>
      <c r="K1574" s="43"/>
      <c r="L1574" s="47"/>
      <c r="M1574" s="223"/>
      <c r="N1574" s="224"/>
      <c r="O1574" s="87"/>
      <c r="P1574" s="87"/>
      <c r="Q1574" s="87"/>
      <c r="R1574" s="87"/>
      <c r="S1574" s="87"/>
      <c r="T1574" s="88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T1574" s="20" t="s">
        <v>159</v>
      </c>
      <c r="AU1574" s="20" t="s">
        <v>84</v>
      </c>
    </row>
    <row r="1575" s="2" customFormat="1" ht="16.5" customHeight="1">
      <c r="A1575" s="41"/>
      <c r="B1575" s="42"/>
      <c r="C1575" s="207" t="s">
        <v>2507</v>
      </c>
      <c r="D1575" s="207" t="s">
        <v>151</v>
      </c>
      <c r="E1575" s="208" t="s">
        <v>2508</v>
      </c>
      <c r="F1575" s="209" t="s">
        <v>2509</v>
      </c>
      <c r="G1575" s="210" t="s">
        <v>179</v>
      </c>
      <c r="H1575" s="211">
        <v>4.3049999999999997</v>
      </c>
      <c r="I1575" s="212"/>
      <c r="J1575" s="213">
        <f>ROUND(I1575*H1575,2)</f>
        <v>0</v>
      </c>
      <c r="K1575" s="209" t="s">
        <v>155</v>
      </c>
      <c r="L1575" s="47"/>
      <c r="M1575" s="214" t="s">
        <v>19</v>
      </c>
      <c r="N1575" s="215" t="s">
        <v>46</v>
      </c>
      <c r="O1575" s="87"/>
      <c r="P1575" s="216">
        <f>O1575*H1575</f>
        <v>0</v>
      </c>
      <c r="Q1575" s="216">
        <v>0</v>
      </c>
      <c r="R1575" s="216">
        <f>Q1575*H1575</f>
        <v>0</v>
      </c>
      <c r="S1575" s="216">
        <v>0</v>
      </c>
      <c r="T1575" s="217">
        <f>S1575*H1575</f>
        <v>0</v>
      </c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R1575" s="218" t="s">
        <v>258</v>
      </c>
      <c r="AT1575" s="218" t="s">
        <v>151</v>
      </c>
      <c r="AU1575" s="218" t="s">
        <v>84</v>
      </c>
      <c r="AY1575" s="20" t="s">
        <v>149</v>
      </c>
      <c r="BE1575" s="219">
        <f>IF(N1575="základní",J1575,0)</f>
        <v>0</v>
      </c>
      <c r="BF1575" s="219">
        <f>IF(N1575="snížená",J1575,0)</f>
        <v>0</v>
      </c>
      <c r="BG1575" s="219">
        <f>IF(N1575="zákl. přenesená",J1575,0)</f>
        <v>0</v>
      </c>
      <c r="BH1575" s="219">
        <f>IF(N1575="sníž. přenesená",J1575,0)</f>
        <v>0</v>
      </c>
      <c r="BI1575" s="219">
        <f>IF(N1575="nulová",J1575,0)</f>
        <v>0</v>
      </c>
      <c r="BJ1575" s="20" t="s">
        <v>80</v>
      </c>
      <c r="BK1575" s="219">
        <f>ROUND(I1575*H1575,2)</f>
        <v>0</v>
      </c>
      <c r="BL1575" s="20" t="s">
        <v>258</v>
      </c>
      <c r="BM1575" s="218" t="s">
        <v>2510</v>
      </c>
    </row>
    <row r="1576" s="2" customFormat="1">
      <c r="A1576" s="41"/>
      <c r="B1576" s="42"/>
      <c r="C1576" s="43"/>
      <c r="D1576" s="220" t="s">
        <v>157</v>
      </c>
      <c r="E1576" s="43"/>
      <c r="F1576" s="221" t="s">
        <v>2511</v>
      </c>
      <c r="G1576" s="43"/>
      <c r="H1576" s="43"/>
      <c r="I1576" s="222"/>
      <c r="J1576" s="43"/>
      <c r="K1576" s="43"/>
      <c r="L1576" s="47"/>
      <c r="M1576" s="223"/>
      <c r="N1576" s="224"/>
      <c r="O1576" s="87"/>
      <c r="P1576" s="87"/>
      <c r="Q1576" s="87"/>
      <c r="R1576" s="87"/>
      <c r="S1576" s="87"/>
      <c r="T1576" s="88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T1576" s="20" t="s">
        <v>157</v>
      </c>
      <c r="AU1576" s="20" t="s">
        <v>84</v>
      </c>
    </row>
    <row r="1577" s="2" customFormat="1">
      <c r="A1577" s="41"/>
      <c r="B1577" s="42"/>
      <c r="C1577" s="43"/>
      <c r="D1577" s="225" t="s">
        <v>159</v>
      </c>
      <c r="E1577" s="43"/>
      <c r="F1577" s="226" t="s">
        <v>2512</v>
      </c>
      <c r="G1577" s="43"/>
      <c r="H1577" s="43"/>
      <c r="I1577" s="222"/>
      <c r="J1577" s="43"/>
      <c r="K1577" s="43"/>
      <c r="L1577" s="47"/>
      <c r="M1577" s="223"/>
      <c r="N1577" s="224"/>
      <c r="O1577" s="87"/>
      <c r="P1577" s="87"/>
      <c r="Q1577" s="87"/>
      <c r="R1577" s="87"/>
      <c r="S1577" s="87"/>
      <c r="T1577" s="88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T1577" s="20" t="s">
        <v>159</v>
      </c>
      <c r="AU1577" s="20" t="s">
        <v>84</v>
      </c>
    </row>
    <row r="1578" s="2" customFormat="1" ht="24.15" customHeight="1">
      <c r="A1578" s="41"/>
      <c r="B1578" s="42"/>
      <c r="C1578" s="207" t="s">
        <v>2513</v>
      </c>
      <c r="D1578" s="207" t="s">
        <v>151</v>
      </c>
      <c r="E1578" s="208" t="s">
        <v>2514</v>
      </c>
      <c r="F1578" s="209" t="s">
        <v>2515</v>
      </c>
      <c r="G1578" s="210" t="s">
        <v>179</v>
      </c>
      <c r="H1578" s="211">
        <v>4.3049999999999997</v>
      </c>
      <c r="I1578" s="212"/>
      <c r="J1578" s="213">
        <f>ROUND(I1578*H1578,2)</f>
        <v>0</v>
      </c>
      <c r="K1578" s="209" t="s">
        <v>155</v>
      </c>
      <c r="L1578" s="47"/>
      <c r="M1578" s="214" t="s">
        <v>19</v>
      </c>
      <c r="N1578" s="215" t="s">
        <v>46</v>
      </c>
      <c r="O1578" s="87"/>
      <c r="P1578" s="216">
        <f>O1578*H1578</f>
        <v>0</v>
      </c>
      <c r="Q1578" s="216">
        <v>0.00017000000000000001</v>
      </c>
      <c r="R1578" s="216">
        <f>Q1578*H1578</f>
        <v>0.00073185000000000004</v>
      </c>
      <c r="S1578" s="216">
        <v>0</v>
      </c>
      <c r="T1578" s="217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18" t="s">
        <v>258</v>
      </c>
      <c r="AT1578" s="218" t="s">
        <v>151</v>
      </c>
      <c r="AU1578" s="218" t="s">
        <v>84</v>
      </c>
      <c r="AY1578" s="20" t="s">
        <v>149</v>
      </c>
      <c r="BE1578" s="219">
        <f>IF(N1578="základní",J1578,0)</f>
        <v>0</v>
      </c>
      <c r="BF1578" s="219">
        <f>IF(N1578="snížená",J1578,0)</f>
        <v>0</v>
      </c>
      <c r="BG1578" s="219">
        <f>IF(N1578="zákl. přenesená",J1578,0)</f>
        <v>0</v>
      </c>
      <c r="BH1578" s="219">
        <f>IF(N1578="sníž. přenesená",J1578,0)</f>
        <v>0</v>
      </c>
      <c r="BI1578" s="219">
        <f>IF(N1578="nulová",J1578,0)</f>
        <v>0</v>
      </c>
      <c r="BJ1578" s="20" t="s">
        <v>80</v>
      </c>
      <c r="BK1578" s="219">
        <f>ROUND(I1578*H1578,2)</f>
        <v>0</v>
      </c>
      <c r="BL1578" s="20" t="s">
        <v>258</v>
      </c>
      <c r="BM1578" s="218" t="s">
        <v>2516</v>
      </c>
    </row>
    <row r="1579" s="2" customFormat="1">
      <c r="A1579" s="41"/>
      <c r="B1579" s="42"/>
      <c r="C1579" s="43"/>
      <c r="D1579" s="220" t="s">
        <v>157</v>
      </c>
      <c r="E1579" s="43"/>
      <c r="F1579" s="221" t="s">
        <v>2517</v>
      </c>
      <c r="G1579" s="43"/>
      <c r="H1579" s="43"/>
      <c r="I1579" s="222"/>
      <c r="J1579" s="43"/>
      <c r="K1579" s="43"/>
      <c r="L1579" s="47"/>
      <c r="M1579" s="223"/>
      <c r="N1579" s="224"/>
      <c r="O1579" s="87"/>
      <c r="P1579" s="87"/>
      <c r="Q1579" s="87"/>
      <c r="R1579" s="87"/>
      <c r="S1579" s="87"/>
      <c r="T1579" s="88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T1579" s="20" t="s">
        <v>157</v>
      </c>
      <c r="AU1579" s="20" t="s">
        <v>84</v>
      </c>
    </row>
    <row r="1580" s="2" customFormat="1">
      <c r="A1580" s="41"/>
      <c r="B1580" s="42"/>
      <c r="C1580" s="43"/>
      <c r="D1580" s="225" t="s">
        <v>159</v>
      </c>
      <c r="E1580" s="43"/>
      <c r="F1580" s="226" t="s">
        <v>2518</v>
      </c>
      <c r="G1580" s="43"/>
      <c r="H1580" s="43"/>
      <c r="I1580" s="222"/>
      <c r="J1580" s="43"/>
      <c r="K1580" s="43"/>
      <c r="L1580" s="47"/>
      <c r="M1580" s="223"/>
      <c r="N1580" s="224"/>
      <c r="O1580" s="87"/>
      <c r="P1580" s="87"/>
      <c r="Q1580" s="87"/>
      <c r="R1580" s="87"/>
      <c r="S1580" s="87"/>
      <c r="T1580" s="88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T1580" s="20" t="s">
        <v>159</v>
      </c>
      <c r="AU1580" s="20" t="s">
        <v>84</v>
      </c>
    </row>
    <row r="1581" s="2" customFormat="1" ht="24.15" customHeight="1">
      <c r="A1581" s="41"/>
      <c r="B1581" s="42"/>
      <c r="C1581" s="207" t="s">
        <v>2519</v>
      </c>
      <c r="D1581" s="207" t="s">
        <v>151</v>
      </c>
      <c r="E1581" s="208" t="s">
        <v>2520</v>
      </c>
      <c r="F1581" s="209" t="s">
        <v>2521</v>
      </c>
      <c r="G1581" s="210" t="s">
        <v>179</v>
      </c>
      <c r="H1581" s="211">
        <v>4.3049999999999997</v>
      </c>
      <c r="I1581" s="212"/>
      <c r="J1581" s="213">
        <f>ROUND(I1581*H1581,2)</f>
        <v>0</v>
      </c>
      <c r="K1581" s="209" t="s">
        <v>155</v>
      </c>
      <c r="L1581" s="47"/>
      <c r="M1581" s="214" t="s">
        <v>19</v>
      </c>
      <c r="N1581" s="215" t="s">
        <v>46</v>
      </c>
      <c r="O1581" s="87"/>
      <c r="P1581" s="216">
        <f>O1581*H1581</f>
        <v>0</v>
      </c>
      <c r="Q1581" s="216">
        <v>0.00012</v>
      </c>
      <c r="R1581" s="216">
        <f>Q1581*H1581</f>
        <v>0.00051659999999999998</v>
      </c>
      <c r="S1581" s="216">
        <v>0</v>
      </c>
      <c r="T1581" s="217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18" t="s">
        <v>258</v>
      </c>
      <c r="AT1581" s="218" t="s">
        <v>151</v>
      </c>
      <c r="AU1581" s="218" t="s">
        <v>84</v>
      </c>
      <c r="AY1581" s="20" t="s">
        <v>149</v>
      </c>
      <c r="BE1581" s="219">
        <f>IF(N1581="základní",J1581,0)</f>
        <v>0</v>
      </c>
      <c r="BF1581" s="219">
        <f>IF(N1581="snížená",J1581,0)</f>
        <v>0</v>
      </c>
      <c r="BG1581" s="219">
        <f>IF(N1581="zákl. přenesená",J1581,0)</f>
        <v>0</v>
      </c>
      <c r="BH1581" s="219">
        <f>IF(N1581="sníž. přenesená",J1581,0)</f>
        <v>0</v>
      </c>
      <c r="BI1581" s="219">
        <f>IF(N1581="nulová",J1581,0)</f>
        <v>0</v>
      </c>
      <c r="BJ1581" s="20" t="s">
        <v>80</v>
      </c>
      <c r="BK1581" s="219">
        <f>ROUND(I1581*H1581,2)</f>
        <v>0</v>
      </c>
      <c r="BL1581" s="20" t="s">
        <v>258</v>
      </c>
      <c r="BM1581" s="218" t="s">
        <v>2522</v>
      </c>
    </row>
    <row r="1582" s="2" customFormat="1">
      <c r="A1582" s="41"/>
      <c r="B1582" s="42"/>
      <c r="C1582" s="43"/>
      <c r="D1582" s="220" t="s">
        <v>157</v>
      </c>
      <c r="E1582" s="43"/>
      <c r="F1582" s="221" t="s">
        <v>2523</v>
      </c>
      <c r="G1582" s="43"/>
      <c r="H1582" s="43"/>
      <c r="I1582" s="222"/>
      <c r="J1582" s="43"/>
      <c r="K1582" s="43"/>
      <c r="L1582" s="47"/>
      <c r="M1582" s="223"/>
      <c r="N1582" s="224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157</v>
      </c>
      <c r="AU1582" s="20" t="s">
        <v>84</v>
      </c>
    </row>
    <row r="1583" s="2" customFormat="1">
      <c r="A1583" s="41"/>
      <c r="B1583" s="42"/>
      <c r="C1583" s="43"/>
      <c r="D1583" s="225" t="s">
        <v>159</v>
      </c>
      <c r="E1583" s="43"/>
      <c r="F1583" s="226" t="s">
        <v>2524</v>
      </c>
      <c r="G1583" s="43"/>
      <c r="H1583" s="43"/>
      <c r="I1583" s="222"/>
      <c r="J1583" s="43"/>
      <c r="K1583" s="43"/>
      <c r="L1583" s="47"/>
      <c r="M1583" s="223"/>
      <c r="N1583" s="224"/>
      <c r="O1583" s="87"/>
      <c r="P1583" s="87"/>
      <c r="Q1583" s="87"/>
      <c r="R1583" s="87"/>
      <c r="S1583" s="87"/>
      <c r="T1583" s="88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T1583" s="20" t="s">
        <v>159</v>
      </c>
      <c r="AU1583" s="20" t="s">
        <v>84</v>
      </c>
    </row>
    <row r="1584" s="2" customFormat="1" ht="24.15" customHeight="1">
      <c r="A1584" s="41"/>
      <c r="B1584" s="42"/>
      <c r="C1584" s="207" t="s">
        <v>2525</v>
      </c>
      <c r="D1584" s="207" t="s">
        <v>151</v>
      </c>
      <c r="E1584" s="208" t="s">
        <v>2526</v>
      </c>
      <c r="F1584" s="209" t="s">
        <v>2527</v>
      </c>
      <c r="G1584" s="210" t="s">
        <v>179</v>
      </c>
      <c r="H1584" s="211">
        <v>4.3049999999999997</v>
      </c>
      <c r="I1584" s="212"/>
      <c r="J1584" s="213">
        <f>ROUND(I1584*H1584,2)</f>
        <v>0</v>
      </c>
      <c r="K1584" s="209" t="s">
        <v>155</v>
      </c>
      <c r="L1584" s="47"/>
      <c r="M1584" s="214" t="s">
        <v>19</v>
      </c>
      <c r="N1584" s="215" t="s">
        <v>46</v>
      </c>
      <c r="O1584" s="87"/>
      <c r="P1584" s="216">
        <f>O1584*H1584</f>
        <v>0</v>
      </c>
      <c r="Q1584" s="216">
        <v>0.00012</v>
      </c>
      <c r="R1584" s="216">
        <f>Q1584*H1584</f>
        <v>0.00051659999999999998</v>
      </c>
      <c r="S1584" s="216">
        <v>0</v>
      </c>
      <c r="T1584" s="217">
        <f>S1584*H1584</f>
        <v>0</v>
      </c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R1584" s="218" t="s">
        <v>258</v>
      </c>
      <c r="AT1584" s="218" t="s">
        <v>151</v>
      </c>
      <c r="AU1584" s="218" t="s">
        <v>84</v>
      </c>
      <c r="AY1584" s="20" t="s">
        <v>149</v>
      </c>
      <c r="BE1584" s="219">
        <f>IF(N1584="základní",J1584,0)</f>
        <v>0</v>
      </c>
      <c r="BF1584" s="219">
        <f>IF(N1584="snížená",J1584,0)</f>
        <v>0</v>
      </c>
      <c r="BG1584" s="219">
        <f>IF(N1584="zákl. přenesená",J1584,0)</f>
        <v>0</v>
      </c>
      <c r="BH1584" s="219">
        <f>IF(N1584="sníž. přenesená",J1584,0)</f>
        <v>0</v>
      </c>
      <c r="BI1584" s="219">
        <f>IF(N1584="nulová",J1584,0)</f>
        <v>0</v>
      </c>
      <c r="BJ1584" s="20" t="s">
        <v>80</v>
      </c>
      <c r="BK1584" s="219">
        <f>ROUND(I1584*H1584,2)</f>
        <v>0</v>
      </c>
      <c r="BL1584" s="20" t="s">
        <v>258</v>
      </c>
      <c r="BM1584" s="218" t="s">
        <v>2528</v>
      </c>
    </row>
    <row r="1585" s="2" customFormat="1">
      <c r="A1585" s="41"/>
      <c r="B1585" s="42"/>
      <c r="C1585" s="43"/>
      <c r="D1585" s="220" t="s">
        <v>157</v>
      </c>
      <c r="E1585" s="43"/>
      <c r="F1585" s="221" t="s">
        <v>2529</v>
      </c>
      <c r="G1585" s="43"/>
      <c r="H1585" s="43"/>
      <c r="I1585" s="222"/>
      <c r="J1585" s="43"/>
      <c r="K1585" s="43"/>
      <c r="L1585" s="47"/>
      <c r="M1585" s="223"/>
      <c r="N1585" s="224"/>
      <c r="O1585" s="87"/>
      <c r="P1585" s="87"/>
      <c r="Q1585" s="87"/>
      <c r="R1585" s="87"/>
      <c r="S1585" s="87"/>
      <c r="T1585" s="88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T1585" s="20" t="s">
        <v>157</v>
      </c>
      <c r="AU1585" s="20" t="s">
        <v>84</v>
      </c>
    </row>
    <row r="1586" s="2" customFormat="1">
      <c r="A1586" s="41"/>
      <c r="B1586" s="42"/>
      <c r="C1586" s="43"/>
      <c r="D1586" s="225" t="s">
        <v>159</v>
      </c>
      <c r="E1586" s="43"/>
      <c r="F1586" s="226" t="s">
        <v>2530</v>
      </c>
      <c r="G1586" s="43"/>
      <c r="H1586" s="43"/>
      <c r="I1586" s="222"/>
      <c r="J1586" s="43"/>
      <c r="K1586" s="43"/>
      <c r="L1586" s="47"/>
      <c r="M1586" s="223"/>
      <c r="N1586" s="224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159</v>
      </c>
      <c r="AU1586" s="20" t="s">
        <v>84</v>
      </c>
    </row>
    <row r="1587" s="13" customFormat="1">
      <c r="A1587" s="13"/>
      <c r="B1587" s="227"/>
      <c r="C1587" s="228"/>
      <c r="D1587" s="220" t="s">
        <v>183</v>
      </c>
      <c r="E1587" s="229" t="s">
        <v>19</v>
      </c>
      <c r="F1587" s="230" t="s">
        <v>2531</v>
      </c>
      <c r="G1587" s="228"/>
      <c r="H1587" s="229" t="s">
        <v>19</v>
      </c>
      <c r="I1587" s="231"/>
      <c r="J1587" s="228"/>
      <c r="K1587" s="228"/>
      <c r="L1587" s="232"/>
      <c r="M1587" s="233"/>
      <c r="N1587" s="234"/>
      <c r="O1587" s="234"/>
      <c r="P1587" s="234"/>
      <c r="Q1587" s="234"/>
      <c r="R1587" s="234"/>
      <c r="S1587" s="234"/>
      <c r="T1587" s="235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6" t="s">
        <v>183</v>
      </c>
      <c r="AU1587" s="236" t="s">
        <v>84</v>
      </c>
      <c r="AV1587" s="13" t="s">
        <v>80</v>
      </c>
      <c r="AW1587" s="13" t="s">
        <v>36</v>
      </c>
      <c r="AX1587" s="13" t="s">
        <v>75</v>
      </c>
      <c r="AY1587" s="236" t="s">
        <v>149</v>
      </c>
    </row>
    <row r="1588" s="14" customFormat="1">
      <c r="A1588" s="14"/>
      <c r="B1588" s="237"/>
      <c r="C1588" s="238"/>
      <c r="D1588" s="220" t="s">
        <v>183</v>
      </c>
      <c r="E1588" s="239" t="s">
        <v>19</v>
      </c>
      <c r="F1588" s="240" t="s">
        <v>2532</v>
      </c>
      <c r="G1588" s="238"/>
      <c r="H1588" s="241">
        <v>1.2250000000000001</v>
      </c>
      <c r="I1588" s="242"/>
      <c r="J1588" s="238"/>
      <c r="K1588" s="238"/>
      <c r="L1588" s="243"/>
      <c r="M1588" s="244"/>
      <c r="N1588" s="245"/>
      <c r="O1588" s="245"/>
      <c r="P1588" s="245"/>
      <c r="Q1588" s="245"/>
      <c r="R1588" s="245"/>
      <c r="S1588" s="245"/>
      <c r="T1588" s="246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47" t="s">
        <v>183</v>
      </c>
      <c r="AU1588" s="247" t="s">
        <v>84</v>
      </c>
      <c r="AV1588" s="14" t="s">
        <v>84</v>
      </c>
      <c r="AW1588" s="14" t="s">
        <v>36</v>
      </c>
      <c r="AX1588" s="14" t="s">
        <v>75</v>
      </c>
      <c r="AY1588" s="247" t="s">
        <v>149</v>
      </c>
    </row>
    <row r="1589" s="14" customFormat="1">
      <c r="A1589" s="14"/>
      <c r="B1589" s="237"/>
      <c r="C1589" s="238"/>
      <c r="D1589" s="220" t="s">
        <v>183</v>
      </c>
      <c r="E1589" s="239" t="s">
        <v>19</v>
      </c>
      <c r="F1589" s="240" t="s">
        <v>2533</v>
      </c>
      <c r="G1589" s="238"/>
      <c r="H1589" s="241">
        <v>1.2</v>
      </c>
      <c r="I1589" s="242"/>
      <c r="J1589" s="238"/>
      <c r="K1589" s="238"/>
      <c r="L1589" s="243"/>
      <c r="M1589" s="244"/>
      <c r="N1589" s="245"/>
      <c r="O1589" s="245"/>
      <c r="P1589" s="245"/>
      <c r="Q1589" s="245"/>
      <c r="R1589" s="245"/>
      <c r="S1589" s="245"/>
      <c r="T1589" s="246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7" t="s">
        <v>183</v>
      </c>
      <c r="AU1589" s="247" t="s">
        <v>84</v>
      </c>
      <c r="AV1589" s="14" t="s">
        <v>84</v>
      </c>
      <c r="AW1589" s="14" t="s">
        <v>36</v>
      </c>
      <c r="AX1589" s="14" t="s">
        <v>75</v>
      </c>
      <c r="AY1589" s="247" t="s">
        <v>149</v>
      </c>
    </row>
    <row r="1590" s="14" customFormat="1">
      <c r="A1590" s="14"/>
      <c r="B1590" s="237"/>
      <c r="C1590" s="238"/>
      <c r="D1590" s="220" t="s">
        <v>183</v>
      </c>
      <c r="E1590" s="239" t="s">
        <v>19</v>
      </c>
      <c r="F1590" s="240" t="s">
        <v>2534</v>
      </c>
      <c r="G1590" s="238"/>
      <c r="H1590" s="241">
        <v>1.8799999999999999</v>
      </c>
      <c r="I1590" s="242"/>
      <c r="J1590" s="238"/>
      <c r="K1590" s="238"/>
      <c r="L1590" s="243"/>
      <c r="M1590" s="244"/>
      <c r="N1590" s="245"/>
      <c r="O1590" s="245"/>
      <c r="P1590" s="245"/>
      <c r="Q1590" s="245"/>
      <c r="R1590" s="245"/>
      <c r="S1590" s="245"/>
      <c r="T1590" s="246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7" t="s">
        <v>183</v>
      </c>
      <c r="AU1590" s="247" t="s">
        <v>84</v>
      </c>
      <c r="AV1590" s="14" t="s">
        <v>84</v>
      </c>
      <c r="AW1590" s="14" t="s">
        <v>36</v>
      </c>
      <c r="AX1590" s="14" t="s">
        <v>75</v>
      </c>
      <c r="AY1590" s="247" t="s">
        <v>149</v>
      </c>
    </row>
    <row r="1591" s="15" customFormat="1">
      <c r="A1591" s="15"/>
      <c r="B1591" s="248"/>
      <c r="C1591" s="249"/>
      <c r="D1591" s="220" t="s">
        <v>183</v>
      </c>
      <c r="E1591" s="250" t="s">
        <v>19</v>
      </c>
      <c r="F1591" s="251" t="s">
        <v>221</v>
      </c>
      <c r="G1591" s="249"/>
      <c r="H1591" s="252">
        <v>4.3049999999999997</v>
      </c>
      <c r="I1591" s="253"/>
      <c r="J1591" s="249"/>
      <c r="K1591" s="249"/>
      <c r="L1591" s="254"/>
      <c r="M1591" s="255"/>
      <c r="N1591" s="256"/>
      <c r="O1591" s="256"/>
      <c r="P1591" s="256"/>
      <c r="Q1591" s="256"/>
      <c r="R1591" s="256"/>
      <c r="S1591" s="256"/>
      <c r="T1591" s="257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58" t="s">
        <v>183</v>
      </c>
      <c r="AU1591" s="258" t="s">
        <v>84</v>
      </c>
      <c r="AV1591" s="15" t="s">
        <v>90</v>
      </c>
      <c r="AW1591" s="15" t="s">
        <v>36</v>
      </c>
      <c r="AX1591" s="15" t="s">
        <v>80</v>
      </c>
      <c r="AY1591" s="258" t="s">
        <v>149</v>
      </c>
    </row>
    <row r="1592" s="2" customFormat="1" ht="16.5" customHeight="1">
      <c r="A1592" s="41"/>
      <c r="B1592" s="42"/>
      <c r="C1592" s="207" t="s">
        <v>2535</v>
      </c>
      <c r="D1592" s="207" t="s">
        <v>151</v>
      </c>
      <c r="E1592" s="208" t="s">
        <v>2536</v>
      </c>
      <c r="F1592" s="209" t="s">
        <v>2537</v>
      </c>
      <c r="G1592" s="210" t="s">
        <v>179</v>
      </c>
      <c r="H1592" s="211">
        <v>16.100999999999999</v>
      </c>
      <c r="I1592" s="212"/>
      <c r="J1592" s="213">
        <f>ROUND(I1592*H1592,2)</f>
        <v>0</v>
      </c>
      <c r="K1592" s="209" t="s">
        <v>155</v>
      </c>
      <c r="L1592" s="47"/>
      <c r="M1592" s="214" t="s">
        <v>19</v>
      </c>
      <c r="N1592" s="215" t="s">
        <v>46</v>
      </c>
      <c r="O1592" s="87"/>
      <c r="P1592" s="216">
        <f>O1592*H1592</f>
        <v>0</v>
      </c>
      <c r="Q1592" s="216">
        <v>0.0015</v>
      </c>
      <c r="R1592" s="216">
        <f>Q1592*H1592</f>
        <v>0.024151499999999999</v>
      </c>
      <c r="S1592" s="216">
        <v>0</v>
      </c>
      <c r="T1592" s="217">
        <f>S1592*H1592</f>
        <v>0</v>
      </c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R1592" s="218" t="s">
        <v>258</v>
      </c>
      <c r="AT1592" s="218" t="s">
        <v>151</v>
      </c>
      <c r="AU1592" s="218" t="s">
        <v>84</v>
      </c>
      <c r="AY1592" s="20" t="s">
        <v>149</v>
      </c>
      <c r="BE1592" s="219">
        <f>IF(N1592="základní",J1592,0)</f>
        <v>0</v>
      </c>
      <c r="BF1592" s="219">
        <f>IF(N1592="snížená",J1592,0)</f>
        <v>0</v>
      </c>
      <c r="BG1592" s="219">
        <f>IF(N1592="zákl. přenesená",J1592,0)</f>
        <v>0</v>
      </c>
      <c r="BH1592" s="219">
        <f>IF(N1592="sníž. přenesená",J1592,0)</f>
        <v>0</v>
      </c>
      <c r="BI1592" s="219">
        <f>IF(N1592="nulová",J1592,0)</f>
        <v>0</v>
      </c>
      <c r="BJ1592" s="20" t="s">
        <v>80</v>
      </c>
      <c r="BK1592" s="219">
        <f>ROUND(I1592*H1592,2)</f>
        <v>0</v>
      </c>
      <c r="BL1592" s="20" t="s">
        <v>258</v>
      </c>
      <c r="BM1592" s="218" t="s">
        <v>2538</v>
      </c>
    </row>
    <row r="1593" s="2" customFormat="1">
      <c r="A1593" s="41"/>
      <c r="B1593" s="42"/>
      <c r="C1593" s="43"/>
      <c r="D1593" s="220" t="s">
        <v>157</v>
      </c>
      <c r="E1593" s="43"/>
      <c r="F1593" s="221" t="s">
        <v>2539</v>
      </c>
      <c r="G1593" s="43"/>
      <c r="H1593" s="43"/>
      <c r="I1593" s="222"/>
      <c r="J1593" s="43"/>
      <c r="K1593" s="43"/>
      <c r="L1593" s="47"/>
      <c r="M1593" s="223"/>
      <c r="N1593" s="224"/>
      <c r="O1593" s="87"/>
      <c r="P1593" s="87"/>
      <c r="Q1593" s="87"/>
      <c r="R1593" s="87"/>
      <c r="S1593" s="87"/>
      <c r="T1593" s="88"/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T1593" s="20" t="s">
        <v>157</v>
      </c>
      <c r="AU1593" s="20" t="s">
        <v>84</v>
      </c>
    </row>
    <row r="1594" s="2" customFormat="1">
      <c r="A1594" s="41"/>
      <c r="B1594" s="42"/>
      <c r="C1594" s="43"/>
      <c r="D1594" s="225" t="s">
        <v>159</v>
      </c>
      <c r="E1594" s="43"/>
      <c r="F1594" s="226" t="s">
        <v>2540</v>
      </c>
      <c r="G1594" s="43"/>
      <c r="H1594" s="43"/>
      <c r="I1594" s="222"/>
      <c r="J1594" s="43"/>
      <c r="K1594" s="43"/>
      <c r="L1594" s="47"/>
      <c r="M1594" s="223"/>
      <c r="N1594" s="224"/>
      <c r="O1594" s="87"/>
      <c r="P1594" s="87"/>
      <c r="Q1594" s="87"/>
      <c r="R1594" s="87"/>
      <c r="S1594" s="87"/>
      <c r="T1594" s="88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T1594" s="20" t="s">
        <v>159</v>
      </c>
      <c r="AU1594" s="20" t="s">
        <v>84</v>
      </c>
    </row>
    <row r="1595" s="2" customFormat="1" ht="24.15" customHeight="1">
      <c r="A1595" s="41"/>
      <c r="B1595" s="42"/>
      <c r="C1595" s="207" t="s">
        <v>2541</v>
      </c>
      <c r="D1595" s="207" t="s">
        <v>151</v>
      </c>
      <c r="E1595" s="208" t="s">
        <v>2542</v>
      </c>
      <c r="F1595" s="209" t="s">
        <v>2543</v>
      </c>
      <c r="G1595" s="210" t="s">
        <v>179</v>
      </c>
      <c r="H1595" s="211">
        <v>16.100999999999999</v>
      </c>
      <c r="I1595" s="212"/>
      <c r="J1595" s="213">
        <f>ROUND(I1595*H1595,2)</f>
        <v>0</v>
      </c>
      <c r="K1595" s="209" t="s">
        <v>155</v>
      </c>
      <c r="L1595" s="47"/>
      <c r="M1595" s="214" t="s">
        <v>19</v>
      </c>
      <c r="N1595" s="215" t="s">
        <v>46</v>
      </c>
      <c r="O1595" s="87"/>
      <c r="P1595" s="216">
        <f>O1595*H1595</f>
        <v>0</v>
      </c>
      <c r="Q1595" s="216">
        <v>0.00013999999999999999</v>
      </c>
      <c r="R1595" s="216">
        <f>Q1595*H1595</f>
        <v>0.0022541399999999995</v>
      </c>
      <c r="S1595" s="216">
        <v>0</v>
      </c>
      <c r="T1595" s="217">
        <f>S1595*H1595</f>
        <v>0</v>
      </c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R1595" s="218" t="s">
        <v>258</v>
      </c>
      <c r="AT1595" s="218" t="s">
        <v>151</v>
      </c>
      <c r="AU1595" s="218" t="s">
        <v>84</v>
      </c>
      <c r="AY1595" s="20" t="s">
        <v>149</v>
      </c>
      <c r="BE1595" s="219">
        <f>IF(N1595="základní",J1595,0)</f>
        <v>0</v>
      </c>
      <c r="BF1595" s="219">
        <f>IF(N1595="snížená",J1595,0)</f>
        <v>0</v>
      </c>
      <c r="BG1595" s="219">
        <f>IF(N1595="zákl. přenesená",J1595,0)</f>
        <v>0</v>
      </c>
      <c r="BH1595" s="219">
        <f>IF(N1595="sníž. přenesená",J1595,0)</f>
        <v>0</v>
      </c>
      <c r="BI1595" s="219">
        <f>IF(N1595="nulová",J1595,0)</f>
        <v>0</v>
      </c>
      <c r="BJ1595" s="20" t="s">
        <v>80</v>
      </c>
      <c r="BK1595" s="219">
        <f>ROUND(I1595*H1595,2)</f>
        <v>0</v>
      </c>
      <c r="BL1595" s="20" t="s">
        <v>258</v>
      </c>
      <c r="BM1595" s="218" t="s">
        <v>2544</v>
      </c>
    </row>
    <row r="1596" s="2" customFormat="1">
      <c r="A1596" s="41"/>
      <c r="B1596" s="42"/>
      <c r="C1596" s="43"/>
      <c r="D1596" s="220" t="s">
        <v>157</v>
      </c>
      <c r="E1596" s="43"/>
      <c r="F1596" s="221" t="s">
        <v>2545</v>
      </c>
      <c r="G1596" s="43"/>
      <c r="H1596" s="43"/>
      <c r="I1596" s="222"/>
      <c r="J1596" s="43"/>
      <c r="K1596" s="43"/>
      <c r="L1596" s="47"/>
      <c r="M1596" s="223"/>
      <c r="N1596" s="224"/>
      <c r="O1596" s="87"/>
      <c r="P1596" s="87"/>
      <c r="Q1596" s="87"/>
      <c r="R1596" s="87"/>
      <c r="S1596" s="87"/>
      <c r="T1596" s="88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T1596" s="20" t="s">
        <v>157</v>
      </c>
      <c r="AU1596" s="20" t="s">
        <v>84</v>
      </c>
    </row>
    <row r="1597" s="2" customFormat="1">
      <c r="A1597" s="41"/>
      <c r="B1597" s="42"/>
      <c r="C1597" s="43"/>
      <c r="D1597" s="225" t="s">
        <v>159</v>
      </c>
      <c r="E1597" s="43"/>
      <c r="F1597" s="226" t="s">
        <v>2546</v>
      </c>
      <c r="G1597" s="43"/>
      <c r="H1597" s="43"/>
      <c r="I1597" s="222"/>
      <c r="J1597" s="43"/>
      <c r="K1597" s="43"/>
      <c r="L1597" s="47"/>
      <c r="M1597" s="223"/>
      <c r="N1597" s="224"/>
      <c r="O1597" s="87"/>
      <c r="P1597" s="87"/>
      <c r="Q1597" s="87"/>
      <c r="R1597" s="87"/>
      <c r="S1597" s="87"/>
      <c r="T1597" s="88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T1597" s="20" t="s">
        <v>159</v>
      </c>
      <c r="AU1597" s="20" t="s">
        <v>84</v>
      </c>
    </row>
    <row r="1598" s="13" customFormat="1">
      <c r="A1598" s="13"/>
      <c r="B1598" s="227"/>
      <c r="C1598" s="228"/>
      <c r="D1598" s="220" t="s">
        <v>183</v>
      </c>
      <c r="E1598" s="229" t="s">
        <v>19</v>
      </c>
      <c r="F1598" s="230" t="s">
        <v>2547</v>
      </c>
      <c r="G1598" s="228"/>
      <c r="H1598" s="229" t="s">
        <v>19</v>
      </c>
      <c r="I1598" s="231"/>
      <c r="J1598" s="228"/>
      <c r="K1598" s="228"/>
      <c r="L1598" s="232"/>
      <c r="M1598" s="233"/>
      <c r="N1598" s="234"/>
      <c r="O1598" s="234"/>
      <c r="P1598" s="234"/>
      <c r="Q1598" s="234"/>
      <c r="R1598" s="234"/>
      <c r="S1598" s="234"/>
      <c r="T1598" s="235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6" t="s">
        <v>183</v>
      </c>
      <c r="AU1598" s="236" t="s">
        <v>84</v>
      </c>
      <c r="AV1598" s="13" t="s">
        <v>80</v>
      </c>
      <c r="AW1598" s="13" t="s">
        <v>36</v>
      </c>
      <c r="AX1598" s="13" t="s">
        <v>75</v>
      </c>
      <c r="AY1598" s="236" t="s">
        <v>149</v>
      </c>
    </row>
    <row r="1599" s="14" customFormat="1">
      <c r="A1599" s="14"/>
      <c r="B1599" s="237"/>
      <c r="C1599" s="238"/>
      <c r="D1599" s="220" t="s">
        <v>183</v>
      </c>
      <c r="E1599" s="239" t="s">
        <v>19</v>
      </c>
      <c r="F1599" s="240" t="s">
        <v>2548</v>
      </c>
      <c r="G1599" s="238"/>
      <c r="H1599" s="241">
        <v>8.3309999999999995</v>
      </c>
      <c r="I1599" s="242"/>
      <c r="J1599" s="238"/>
      <c r="K1599" s="238"/>
      <c r="L1599" s="243"/>
      <c r="M1599" s="244"/>
      <c r="N1599" s="245"/>
      <c r="O1599" s="245"/>
      <c r="P1599" s="245"/>
      <c r="Q1599" s="245"/>
      <c r="R1599" s="245"/>
      <c r="S1599" s="245"/>
      <c r="T1599" s="246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7" t="s">
        <v>183</v>
      </c>
      <c r="AU1599" s="247" t="s">
        <v>84</v>
      </c>
      <c r="AV1599" s="14" t="s">
        <v>84</v>
      </c>
      <c r="AW1599" s="14" t="s">
        <v>36</v>
      </c>
      <c r="AX1599" s="14" t="s">
        <v>75</v>
      </c>
      <c r="AY1599" s="247" t="s">
        <v>149</v>
      </c>
    </row>
    <row r="1600" s="14" customFormat="1">
      <c r="A1600" s="14"/>
      <c r="B1600" s="237"/>
      <c r="C1600" s="238"/>
      <c r="D1600" s="220" t="s">
        <v>183</v>
      </c>
      <c r="E1600" s="239" t="s">
        <v>19</v>
      </c>
      <c r="F1600" s="240" t="s">
        <v>2549</v>
      </c>
      <c r="G1600" s="238"/>
      <c r="H1600" s="241">
        <v>7.7699999999999996</v>
      </c>
      <c r="I1600" s="242"/>
      <c r="J1600" s="238"/>
      <c r="K1600" s="238"/>
      <c r="L1600" s="243"/>
      <c r="M1600" s="244"/>
      <c r="N1600" s="245"/>
      <c r="O1600" s="245"/>
      <c r="P1600" s="245"/>
      <c r="Q1600" s="245"/>
      <c r="R1600" s="245"/>
      <c r="S1600" s="245"/>
      <c r="T1600" s="246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7" t="s">
        <v>183</v>
      </c>
      <c r="AU1600" s="247" t="s">
        <v>84</v>
      </c>
      <c r="AV1600" s="14" t="s">
        <v>84</v>
      </c>
      <c r="AW1600" s="14" t="s">
        <v>36</v>
      </c>
      <c r="AX1600" s="14" t="s">
        <v>75</v>
      </c>
      <c r="AY1600" s="247" t="s">
        <v>149</v>
      </c>
    </row>
    <row r="1601" s="15" customFormat="1">
      <c r="A1601" s="15"/>
      <c r="B1601" s="248"/>
      <c r="C1601" s="249"/>
      <c r="D1601" s="220" t="s">
        <v>183</v>
      </c>
      <c r="E1601" s="250" t="s">
        <v>19</v>
      </c>
      <c r="F1601" s="251" t="s">
        <v>221</v>
      </c>
      <c r="G1601" s="249"/>
      <c r="H1601" s="252">
        <v>16.100999999999999</v>
      </c>
      <c r="I1601" s="253"/>
      <c r="J1601" s="249"/>
      <c r="K1601" s="249"/>
      <c r="L1601" s="254"/>
      <c r="M1601" s="255"/>
      <c r="N1601" s="256"/>
      <c r="O1601" s="256"/>
      <c r="P1601" s="256"/>
      <c r="Q1601" s="256"/>
      <c r="R1601" s="256"/>
      <c r="S1601" s="256"/>
      <c r="T1601" s="257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58" t="s">
        <v>183</v>
      </c>
      <c r="AU1601" s="258" t="s">
        <v>84</v>
      </c>
      <c r="AV1601" s="15" t="s">
        <v>90</v>
      </c>
      <c r="AW1601" s="15" t="s">
        <v>36</v>
      </c>
      <c r="AX1601" s="15" t="s">
        <v>80</v>
      </c>
      <c r="AY1601" s="258" t="s">
        <v>149</v>
      </c>
    </row>
    <row r="1602" s="2" customFormat="1" ht="24.15" customHeight="1">
      <c r="A1602" s="41"/>
      <c r="B1602" s="42"/>
      <c r="C1602" s="207" t="s">
        <v>2550</v>
      </c>
      <c r="D1602" s="207" t="s">
        <v>151</v>
      </c>
      <c r="E1602" s="208" t="s">
        <v>2551</v>
      </c>
      <c r="F1602" s="209" t="s">
        <v>2552</v>
      </c>
      <c r="G1602" s="210" t="s">
        <v>179</v>
      </c>
      <c r="H1602" s="211">
        <v>16.100999999999999</v>
      </c>
      <c r="I1602" s="212"/>
      <c r="J1602" s="213">
        <f>ROUND(I1602*H1602,2)</f>
        <v>0</v>
      </c>
      <c r="K1602" s="209" t="s">
        <v>155</v>
      </c>
      <c r="L1602" s="47"/>
      <c r="M1602" s="214" t="s">
        <v>19</v>
      </c>
      <c r="N1602" s="215" t="s">
        <v>46</v>
      </c>
      <c r="O1602" s="87"/>
      <c r="P1602" s="216">
        <f>O1602*H1602</f>
        <v>0</v>
      </c>
      <c r="Q1602" s="216">
        <v>0.00072000000000000005</v>
      </c>
      <c r="R1602" s="216">
        <f>Q1602*H1602</f>
        <v>0.011592720000000001</v>
      </c>
      <c r="S1602" s="216">
        <v>0</v>
      </c>
      <c r="T1602" s="217">
        <f>S1602*H1602</f>
        <v>0</v>
      </c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R1602" s="218" t="s">
        <v>258</v>
      </c>
      <c r="AT1602" s="218" t="s">
        <v>151</v>
      </c>
      <c r="AU1602" s="218" t="s">
        <v>84</v>
      </c>
      <c r="AY1602" s="20" t="s">
        <v>149</v>
      </c>
      <c r="BE1602" s="219">
        <f>IF(N1602="základní",J1602,0)</f>
        <v>0</v>
      </c>
      <c r="BF1602" s="219">
        <f>IF(N1602="snížená",J1602,0)</f>
        <v>0</v>
      </c>
      <c r="BG1602" s="219">
        <f>IF(N1602="zákl. přenesená",J1602,0)</f>
        <v>0</v>
      </c>
      <c r="BH1602" s="219">
        <f>IF(N1602="sníž. přenesená",J1602,0)</f>
        <v>0</v>
      </c>
      <c r="BI1602" s="219">
        <f>IF(N1602="nulová",J1602,0)</f>
        <v>0</v>
      </c>
      <c r="BJ1602" s="20" t="s">
        <v>80</v>
      </c>
      <c r="BK1602" s="219">
        <f>ROUND(I1602*H1602,2)</f>
        <v>0</v>
      </c>
      <c r="BL1602" s="20" t="s">
        <v>258</v>
      </c>
      <c r="BM1602" s="218" t="s">
        <v>2553</v>
      </c>
    </row>
    <row r="1603" s="2" customFormat="1">
      <c r="A1603" s="41"/>
      <c r="B1603" s="42"/>
      <c r="C1603" s="43"/>
      <c r="D1603" s="220" t="s">
        <v>157</v>
      </c>
      <c r="E1603" s="43"/>
      <c r="F1603" s="221" t="s">
        <v>2554</v>
      </c>
      <c r="G1603" s="43"/>
      <c r="H1603" s="43"/>
      <c r="I1603" s="222"/>
      <c r="J1603" s="43"/>
      <c r="K1603" s="43"/>
      <c r="L1603" s="47"/>
      <c r="M1603" s="223"/>
      <c r="N1603" s="224"/>
      <c r="O1603" s="87"/>
      <c r="P1603" s="87"/>
      <c r="Q1603" s="87"/>
      <c r="R1603" s="87"/>
      <c r="S1603" s="87"/>
      <c r="T1603" s="88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T1603" s="20" t="s">
        <v>157</v>
      </c>
      <c r="AU1603" s="20" t="s">
        <v>84</v>
      </c>
    </row>
    <row r="1604" s="2" customFormat="1">
      <c r="A1604" s="41"/>
      <c r="B1604" s="42"/>
      <c r="C1604" s="43"/>
      <c r="D1604" s="225" t="s">
        <v>159</v>
      </c>
      <c r="E1604" s="43"/>
      <c r="F1604" s="226" t="s">
        <v>2555</v>
      </c>
      <c r="G1604" s="43"/>
      <c r="H1604" s="43"/>
      <c r="I1604" s="222"/>
      <c r="J1604" s="43"/>
      <c r="K1604" s="43"/>
      <c r="L1604" s="47"/>
      <c r="M1604" s="223"/>
      <c r="N1604" s="224"/>
      <c r="O1604" s="87"/>
      <c r="P1604" s="87"/>
      <c r="Q1604" s="87"/>
      <c r="R1604" s="87"/>
      <c r="S1604" s="87"/>
      <c r="T1604" s="88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T1604" s="20" t="s">
        <v>159</v>
      </c>
      <c r="AU1604" s="20" t="s">
        <v>84</v>
      </c>
    </row>
    <row r="1605" s="12" customFormat="1" ht="22.8" customHeight="1">
      <c r="A1605" s="12"/>
      <c r="B1605" s="191"/>
      <c r="C1605" s="192"/>
      <c r="D1605" s="193" t="s">
        <v>74</v>
      </c>
      <c r="E1605" s="205" t="s">
        <v>2556</v>
      </c>
      <c r="F1605" s="205" t="s">
        <v>2557</v>
      </c>
      <c r="G1605" s="192"/>
      <c r="H1605" s="192"/>
      <c r="I1605" s="195"/>
      <c r="J1605" s="206">
        <f>BK1605</f>
        <v>0</v>
      </c>
      <c r="K1605" s="192"/>
      <c r="L1605" s="197"/>
      <c r="M1605" s="198"/>
      <c r="N1605" s="199"/>
      <c r="O1605" s="199"/>
      <c r="P1605" s="200">
        <f>SUM(P1606:P1655)</f>
        <v>0</v>
      </c>
      <c r="Q1605" s="199"/>
      <c r="R1605" s="200">
        <f>SUM(R1606:R1655)</f>
        <v>0.51328207999999997</v>
      </c>
      <c r="S1605" s="199"/>
      <c r="T1605" s="201">
        <f>SUM(T1606:T1655)</f>
        <v>0.093040609999999996</v>
      </c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R1605" s="202" t="s">
        <v>84</v>
      </c>
      <c r="AT1605" s="203" t="s">
        <v>74</v>
      </c>
      <c r="AU1605" s="203" t="s">
        <v>80</v>
      </c>
      <c r="AY1605" s="202" t="s">
        <v>149</v>
      </c>
      <c r="BK1605" s="204">
        <f>SUM(BK1606:BK1655)</f>
        <v>0</v>
      </c>
    </row>
    <row r="1606" s="2" customFormat="1" ht="24.15" customHeight="1">
      <c r="A1606" s="41"/>
      <c r="B1606" s="42"/>
      <c r="C1606" s="207" t="s">
        <v>2558</v>
      </c>
      <c r="D1606" s="207" t="s">
        <v>151</v>
      </c>
      <c r="E1606" s="208" t="s">
        <v>2559</v>
      </c>
      <c r="F1606" s="209" t="s">
        <v>2560</v>
      </c>
      <c r="G1606" s="210" t="s">
        <v>179</v>
      </c>
      <c r="H1606" s="211">
        <v>446.68099999999998</v>
      </c>
      <c r="I1606" s="212"/>
      <c r="J1606" s="213">
        <f>ROUND(I1606*H1606,2)</f>
        <v>0</v>
      </c>
      <c r="K1606" s="209" t="s">
        <v>155</v>
      </c>
      <c r="L1606" s="47"/>
      <c r="M1606" s="214" t="s">
        <v>19</v>
      </c>
      <c r="N1606" s="215" t="s">
        <v>46</v>
      </c>
      <c r="O1606" s="87"/>
      <c r="P1606" s="216">
        <f>O1606*H1606</f>
        <v>0</v>
      </c>
      <c r="Q1606" s="216">
        <v>0</v>
      </c>
      <c r="R1606" s="216">
        <f>Q1606*H1606</f>
        <v>0</v>
      </c>
      <c r="S1606" s="216">
        <v>0</v>
      </c>
      <c r="T1606" s="217">
        <f>S1606*H1606</f>
        <v>0</v>
      </c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R1606" s="218" t="s">
        <v>258</v>
      </c>
      <c r="AT1606" s="218" t="s">
        <v>151</v>
      </c>
      <c r="AU1606" s="218" t="s">
        <v>84</v>
      </c>
      <c r="AY1606" s="20" t="s">
        <v>149</v>
      </c>
      <c r="BE1606" s="219">
        <f>IF(N1606="základní",J1606,0)</f>
        <v>0</v>
      </c>
      <c r="BF1606" s="219">
        <f>IF(N1606="snížená",J1606,0)</f>
        <v>0</v>
      </c>
      <c r="BG1606" s="219">
        <f>IF(N1606="zákl. přenesená",J1606,0)</f>
        <v>0</v>
      </c>
      <c r="BH1606" s="219">
        <f>IF(N1606="sníž. přenesená",J1606,0)</f>
        <v>0</v>
      </c>
      <c r="BI1606" s="219">
        <f>IF(N1606="nulová",J1606,0)</f>
        <v>0</v>
      </c>
      <c r="BJ1606" s="20" t="s">
        <v>80</v>
      </c>
      <c r="BK1606" s="219">
        <f>ROUND(I1606*H1606,2)</f>
        <v>0</v>
      </c>
      <c r="BL1606" s="20" t="s">
        <v>258</v>
      </c>
      <c r="BM1606" s="218" t="s">
        <v>2561</v>
      </c>
    </row>
    <row r="1607" s="2" customFormat="1">
      <c r="A1607" s="41"/>
      <c r="B1607" s="42"/>
      <c r="C1607" s="43"/>
      <c r="D1607" s="220" t="s">
        <v>157</v>
      </c>
      <c r="E1607" s="43"/>
      <c r="F1607" s="221" t="s">
        <v>2562</v>
      </c>
      <c r="G1607" s="43"/>
      <c r="H1607" s="43"/>
      <c r="I1607" s="222"/>
      <c r="J1607" s="43"/>
      <c r="K1607" s="43"/>
      <c r="L1607" s="47"/>
      <c r="M1607" s="223"/>
      <c r="N1607" s="224"/>
      <c r="O1607" s="87"/>
      <c r="P1607" s="87"/>
      <c r="Q1607" s="87"/>
      <c r="R1607" s="87"/>
      <c r="S1607" s="87"/>
      <c r="T1607" s="88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T1607" s="20" t="s">
        <v>157</v>
      </c>
      <c r="AU1607" s="20" t="s">
        <v>84</v>
      </c>
    </row>
    <row r="1608" s="2" customFormat="1">
      <c r="A1608" s="41"/>
      <c r="B1608" s="42"/>
      <c r="C1608" s="43"/>
      <c r="D1608" s="225" t="s">
        <v>159</v>
      </c>
      <c r="E1608" s="43"/>
      <c r="F1608" s="226" t="s">
        <v>2563</v>
      </c>
      <c r="G1608" s="43"/>
      <c r="H1608" s="43"/>
      <c r="I1608" s="222"/>
      <c r="J1608" s="43"/>
      <c r="K1608" s="43"/>
      <c r="L1608" s="47"/>
      <c r="M1608" s="223"/>
      <c r="N1608" s="224"/>
      <c r="O1608" s="87"/>
      <c r="P1608" s="87"/>
      <c r="Q1608" s="87"/>
      <c r="R1608" s="87"/>
      <c r="S1608" s="87"/>
      <c r="T1608" s="88"/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T1608" s="20" t="s">
        <v>159</v>
      </c>
      <c r="AU1608" s="20" t="s">
        <v>84</v>
      </c>
    </row>
    <row r="1609" s="2" customFormat="1" ht="16.5" customHeight="1">
      <c r="A1609" s="41"/>
      <c r="B1609" s="42"/>
      <c r="C1609" s="207" t="s">
        <v>2564</v>
      </c>
      <c r="D1609" s="207" t="s">
        <v>151</v>
      </c>
      <c r="E1609" s="208" t="s">
        <v>2565</v>
      </c>
      <c r="F1609" s="209" t="s">
        <v>2566</v>
      </c>
      <c r="G1609" s="210" t="s">
        <v>179</v>
      </c>
      <c r="H1609" s="211">
        <v>300.13099999999997</v>
      </c>
      <c r="I1609" s="212"/>
      <c r="J1609" s="213">
        <f>ROUND(I1609*H1609,2)</f>
        <v>0</v>
      </c>
      <c r="K1609" s="209" t="s">
        <v>155</v>
      </c>
      <c r="L1609" s="47"/>
      <c r="M1609" s="214" t="s">
        <v>19</v>
      </c>
      <c r="N1609" s="215" t="s">
        <v>46</v>
      </c>
      <c r="O1609" s="87"/>
      <c r="P1609" s="216">
        <f>O1609*H1609</f>
        <v>0</v>
      </c>
      <c r="Q1609" s="216">
        <v>0.001</v>
      </c>
      <c r="R1609" s="216">
        <f>Q1609*H1609</f>
        <v>0.30013099999999998</v>
      </c>
      <c r="S1609" s="216">
        <v>0.00031</v>
      </c>
      <c r="T1609" s="217">
        <f>S1609*H1609</f>
        <v>0.093040609999999996</v>
      </c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R1609" s="218" t="s">
        <v>258</v>
      </c>
      <c r="AT1609" s="218" t="s">
        <v>151</v>
      </c>
      <c r="AU1609" s="218" t="s">
        <v>84</v>
      </c>
      <c r="AY1609" s="20" t="s">
        <v>149</v>
      </c>
      <c r="BE1609" s="219">
        <f>IF(N1609="základní",J1609,0)</f>
        <v>0</v>
      </c>
      <c r="BF1609" s="219">
        <f>IF(N1609="snížená",J1609,0)</f>
        <v>0</v>
      </c>
      <c r="BG1609" s="219">
        <f>IF(N1609="zákl. přenesená",J1609,0)</f>
        <v>0</v>
      </c>
      <c r="BH1609" s="219">
        <f>IF(N1609="sníž. přenesená",J1609,0)</f>
        <v>0</v>
      </c>
      <c r="BI1609" s="219">
        <f>IF(N1609="nulová",J1609,0)</f>
        <v>0</v>
      </c>
      <c r="BJ1609" s="20" t="s">
        <v>80</v>
      </c>
      <c r="BK1609" s="219">
        <f>ROUND(I1609*H1609,2)</f>
        <v>0</v>
      </c>
      <c r="BL1609" s="20" t="s">
        <v>258</v>
      </c>
      <c r="BM1609" s="218" t="s">
        <v>2567</v>
      </c>
    </row>
    <row r="1610" s="2" customFormat="1">
      <c r="A1610" s="41"/>
      <c r="B1610" s="42"/>
      <c r="C1610" s="43"/>
      <c r="D1610" s="220" t="s">
        <v>157</v>
      </c>
      <c r="E1610" s="43"/>
      <c r="F1610" s="221" t="s">
        <v>2568</v>
      </c>
      <c r="G1610" s="43"/>
      <c r="H1610" s="43"/>
      <c r="I1610" s="222"/>
      <c r="J1610" s="43"/>
      <c r="K1610" s="43"/>
      <c r="L1610" s="47"/>
      <c r="M1610" s="223"/>
      <c r="N1610" s="224"/>
      <c r="O1610" s="87"/>
      <c r="P1610" s="87"/>
      <c r="Q1610" s="87"/>
      <c r="R1610" s="87"/>
      <c r="S1610" s="87"/>
      <c r="T1610" s="88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T1610" s="20" t="s">
        <v>157</v>
      </c>
      <c r="AU1610" s="20" t="s">
        <v>84</v>
      </c>
    </row>
    <row r="1611" s="2" customFormat="1">
      <c r="A1611" s="41"/>
      <c r="B1611" s="42"/>
      <c r="C1611" s="43"/>
      <c r="D1611" s="225" t="s">
        <v>159</v>
      </c>
      <c r="E1611" s="43"/>
      <c r="F1611" s="226" t="s">
        <v>2569</v>
      </c>
      <c r="G1611" s="43"/>
      <c r="H1611" s="43"/>
      <c r="I1611" s="222"/>
      <c r="J1611" s="43"/>
      <c r="K1611" s="43"/>
      <c r="L1611" s="47"/>
      <c r="M1611" s="223"/>
      <c r="N1611" s="224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159</v>
      </c>
      <c r="AU1611" s="20" t="s">
        <v>84</v>
      </c>
    </row>
    <row r="1612" s="13" customFormat="1">
      <c r="A1612" s="13"/>
      <c r="B1612" s="227"/>
      <c r="C1612" s="228"/>
      <c r="D1612" s="220" t="s">
        <v>183</v>
      </c>
      <c r="E1612" s="229" t="s">
        <v>19</v>
      </c>
      <c r="F1612" s="230" t="s">
        <v>2570</v>
      </c>
      <c r="G1612" s="228"/>
      <c r="H1612" s="229" t="s">
        <v>19</v>
      </c>
      <c r="I1612" s="231"/>
      <c r="J1612" s="228"/>
      <c r="K1612" s="228"/>
      <c r="L1612" s="232"/>
      <c r="M1612" s="233"/>
      <c r="N1612" s="234"/>
      <c r="O1612" s="234"/>
      <c r="P1612" s="234"/>
      <c r="Q1612" s="234"/>
      <c r="R1612" s="234"/>
      <c r="S1612" s="234"/>
      <c r="T1612" s="235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6" t="s">
        <v>183</v>
      </c>
      <c r="AU1612" s="236" t="s">
        <v>84</v>
      </c>
      <c r="AV1612" s="13" t="s">
        <v>80</v>
      </c>
      <c r="AW1612" s="13" t="s">
        <v>36</v>
      </c>
      <c r="AX1612" s="13" t="s">
        <v>75</v>
      </c>
      <c r="AY1612" s="236" t="s">
        <v>149</v>
      </c>
    </row>
    <row r="1613" s="14" customFormat="1">
      <c r="A1613" s="14"/>
      <c r="B1613" s="237"/>
      <c r="C1613" s="238"/>
      <c r="D1613" s="220" t="s">
        <v>183</v>
      </c>
      <c r="E1613" s="239" t="s">
        <v>19</v>
      </c>
      <c r="F1613" s="240" t="s">
        <v>2571</v>
      </c>
      <c r="G1613" s="238"/>
      <c r="H1613" s="241">
        <v>45.936</v>
      </c>
      <c r="I1613" s="242"/>
      <c r="J1613" s="238"/>
      <c r="K1613" s="238"/>
      <c r="L1613" s="243"/>
      <c r="M1613" s="244"/>
      <c r="N1613" s="245"/>
      <c r="O1613" s="245"/>
      <c r="P1613" s="245"/>
      <c r="Q1613" s="245"/>
      <c r="R1613" s="245"/>
      <c r="S1613" s="245"/>
      <c r="T1613" s="246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7" t="s">
        <v>183</v>
      </c>
      <c r="AU1613" s="247" t="s">
        <v>84</v>
      </c>
      <c r="AV1613" s="14" t="s">
        <v>84</v>
      </c>
      <c r="AW1613" s="14" t="s">
        <v>36</v>
      </c>
      <c r="AX1613" s="14" t="s">
        <v>75</v>
      </c>
      <c r="AY1613" s="247" t="s">
        <v>149</v>
      </c>
    </row>
    <row r="1614" s="13" customFormat="1">
      <c r="A1614" s="13"/>
      <c r="B1614" s="227"/>
      <c r="C1614" s="228"/>
      <c r="D1614" s="220" t="s">
        <v>183</v>
      </c>
      <c r="E1614" s="229" t="s">
        <v>19</v>
      </c>
      <c r="F1614" s="230" t="s">
        <v>2572</v>
      </c>
      <c r="G1614" s="228"/>
      <c r="H1614" s="229" t="s">
        <v>19</v>
      </c>
      <c r="I1614" s="231"/>
      <c r="J1614" s="228"/>
      <c r="K1614" s="228"/>
      <c r="L1614" s="232"/>
      <c r="M1614" s="233"/>
      <c r="N1614" s="234"/>
      <c r="O1614" s="234"/>
      <c r="P1614" s="234"/>
      <c r="Q1614" s="234"/>
      <c r="R1614" s="234"/>
      <c r="S1614" s="234"/>
      <c r="T1614" s="235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6" t="s">
        <v>183</v>
      </c>
      <c r="AU1614" s="236" t="s">
        <v>84</v>
      </c>
      <c r="AV1614" s="13" t="s">
        <v>80</v>
      </c>
      <c r="AW1614" s="13" t="s">
        <v>36</v>
      </c>
      <c r="AX1614" s="13" t="s">
        <v>75</v>
      </c>
      <c r="AY1614" s="236" t="s">
        <v>149</v>
      </c>
    </row>
    <row r="1615" s="14" customFormat="1">
      <c r="A1615" s="14"/>
      <c r="B1615" s="237"/>
      <c r="C1615" s="238"/>
      <c r="D1615" s="220" t="s">
        <v>183</v>
      </c>
      <c r="E1615" s="239" t="s">
        <v>19</v>
      </c>
      <c r="F1615" s="240" t="s">
        <v>2573</v>
      </c>
      <c r="G1615" s="238"/>
      <c r="H1615" s="241">
        <v>185</v>
      </c>
      <c r="I1615" s="242"/>
      <c r="J1615" s="238"/>
      <c r="K1615" s="238"/>
      <c r="L1615" s="243"/>
      <c r="M1615" s="244"/>
      <c r="N1615" s="245"/>
      <c r="O1615" s="245"/>
      <c r="P1615" s="245"/>
      <c r="Q1615" s="245"/>
      <c r="R1615" s="245"/>
      <c r="S1615" s="245"/>
      <c r="T1615" s="246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7" t="s">
        <v>183</v>
      </c>
      <c r="AU1615" s="247" t="s">
        <v>84</v>
      </c>
      <c r="AV1615" s="14" t="s">
        <v>84</v>
      </c>
      <c r="AW1615" s="14" t="s">
        <v>36</v>
      </c>
      <c r="AX1615" s="14" t="s">
        <v>75</v>
      </c>
      <c r="AY1615" s="247" t="s">
        <v>149</v>
      </c>
    </row>
    <row r="1616" s="13" customFormat="1">
      <c r="A1616" s="13"/>
      <c r="B1616" s="227"/>
      <c r="C1616" s="228"/>
      <c r="D1616" s="220" t="s">
        <v>183</v>
      </c>
      <c r="E1616" s="229" t="s">
        <v>19</v>
      </c>
      <c r="F1616" s="230" t="s">
        <v>2574</v>
      </c>
      <c r="G1616" s="228"/>
      <c r="H1616" s="229" t="s">
        <v>19</v>
      </c>
      <c r="I1616" s="231"/>
      <c r="J1616" s="228"/>
      <c r="K1616" s="228"/>
      <c r="L1616" s="232"/>
      <c r="M1616" s="233"/>
      <c r="N1616" s="234"/>
      <c r="O1616" s="234"/>
      <c r="P1616" s="234"/>
      <c r="Q1616" s="234"/>
      <c r="R1616" s="234"/>
      <c r="S1616" s="234"/>
      <c r="T1616" s="235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6" t="s">
        <v>183</v>
      </c>
      <c r="AU1616" s="236" t="s">
        <v>84</v>
      </c>
      <c r="AV1616" s="13" t="s">
        <v>80</v>
      </c>
      <c r="AW1616" s="13" t="s">
        <v>36</v>
      </c>
      <c r="AX1616" s="13" t="s">
        <v>75</v>
      </c>
      <c r="AY1616" s="236" t="s">
        <v>149</v>
      </c>
    </row>
    <row r="1617" s="14" customFormat="1">
      <c r="A1617" s="14"/>
      <c r="B1617" s="237"/>
      <c r="C1617" s="238"/>
      <c r="D1617" s="220" t="s">
        <v>183</v>
      </c>
      <c r="E1617" s="239" t="s">
        <v>19</v>
      </c>
      <c r="F1617" s="240" t="s">
        <v>2575</v>
      </c>
      <c r="G1617" s="238"/>
      <c r="H1617" s="241">
        <v>58.799999999999997</v>
      </c>
      <c r="I1617" s="242"/>
      <c r="J1617" s="238"/>
      <c r="K1617" s="238"/>
      <c r="L1617" s="243"/>
      <c r="M1617" s="244"/>
      <c r="N1617" s="245"/>
      <c r="O1617" s="245"/>
      <c r="P1617" s="245"/>
      <c r="Q1617" s="245"/>
      <c r="R1617" s="245"/>
      <c r="S1617" s="245"/>
      <c r="T1617" s="246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47" t="s">
        <v>183</v>
      </c>
      <c r="AU1617" s="247" t="s">
        <v>84</v>
      </c>
      <c r="AV1617" s="14" t="s">
        <v>84</v>
      </c>
      <c r="AW1617" s="14" t="s">
        <v>36</v>
      </c>
      <c r="AX1617" s="14" t="s">
        <v>75</v>
      </c>
      <c r="AY1617" s="247" t="s">
        <v>149</v>
      </c>
    </row>
    <row r="1618" s="13" customFormat="1">
      <c r="A1618" s="13"/>
      <c r="B1618" s="227"/>
      <c r="C1618" s="228"/>
      <c r="D1618" s="220" t="s">
        <v>183</v>
      </c>
      <c r="E1618" s="229" t="s">
        <v>19</v>
      </c>
      <c r="F1618" s="230" t="s">
        <v>2576</v>
      </c>
      <c r="G1618" s="228"/>
      <c r="H1618" s="229" t="s">
        <v>19</v>
      </c>
      <c r="I1618" s="231"/>
      <c r="J1618" s="228"/>
      <c r="K1618" s="228"/>
      <c r="L1618" s="232"/>
      <c r="M1618" s="233"/>
      <c r="N1618" s="234"/>
      <c r="O1618" s="234"/>
      <c r="P1618" s="234"/>
      <c r="Q1618" s="234"/>
      <c r="R1618" s="234"/>
      <c r="S1618" s="234"/>
      <c r="T1618" s="235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6" t="s">
        <v>183</v>
      </c>
      <c r="AU1618" s="236" t="s">
        <v>84</v>
      </c>
      <c r="AV1618" s="13" t="s">
        <v>80</v>
      </c>
      <c r="AW1618" s="13" t="s">
        <v>36</v>
      </c>
      <c r="AX1618" s="13" t="s">
        <v>75</v>
      </c>
      <c r="AY1618" s="236" t="s">
        <v>149</v>
      </c>
    </row>
    <row r="1619" s="14" customFormat="1">
      <c r="A1619" s="14"/>
      <c r="B1619" s="237"/>
      <c r="C1619" s="238"/>
      <c r="D1619" s="220" t="s">
        <v>183</v>
      </c>
      <c r="E1619" s="239" t="s">
        <v>19</v>
      </c>
      <c r="F1619" s="240" t="s">
        <v>2577</v>
      </c>
      <c r="G1619" s="238"/>
      <c r="H1619" s="241">
        <v>10.395</v>
      </c>
      <c r="I1619" s="242"/>
      <c r="J1619" s="238"/>
      <c r="K1619" s="238"/>
      <c r="L1619" s="243"/>
      <c r="M1619" s="244"/>
      <c r="N1619" s="245"/>
      <c r="O1619" s="245"/>
      <c r="P1619" s="245"/>
      <c r="Q1619" s="245"/>
      <c r="R1619" s="245"/>
      <c r="S1619" s="245"/>
      <c r="T1619" s="246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47" t="s">
        <v>183</v>
      </c>
      <c r="AU1619" s="247" t="s">
        <v>84</v>
      </c>
      <c r="AV1619" s="14" t="s">
        <v>84</v>
      </c>
      <c r="AW1619" s="14" t="s">
        <v>36</v>
      </c>
      <c r="AX1619" s="14" t="s">
        <v>75</v>
      </c>
      <c r="AY1619" s="247" t="s">
        <v>149</v>
      </c>
    </row>
    <row r="1620" s="15" customFormat="1">
      <c r="A1620" s="15"/>
      <c r="B1620" s="248"/>
      <c r="C1620" s="249"/>
      <c r="D1620" s="220" t="s">
        <v>183</v>
      </c>
      <c r="E1620" s="250" t="s">
        <v>19</v>
      </c>
      <c r="F1620" s="251" t="s">
        <v>221</v>
      </c>
      <c r="G1620" s="249"/>
      <c r="H1620" s="252">
        <v>300.13099999999997</v>
      </c>
      <c r="I1620" s="253"/>
      <c r="J1620" s="249"/>
      <c r="K1620" s="249"/>
      <c r="L1620" s="254"/>
      <c r="M1620" s="255"/>
      <c r="N1620" s="256"/>
      <c r="O1620" s="256"/>
      <c r="P1620" s="256"/>
      <c r="Q1620" s="256"/>
      <c r="R1620" s="256"/>
      <c r="S1620" s="256"/>
      <c r="T1620" s="257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58" t="s">
        <v>183</v>
      </c>
      <c r="AU1620" s="258" t="s">
        <v>84</v>
      </c>
      <c r="AV1620" s="15" t="s">
        <v>90</v>
      </c>
      <c r="AW1620" s="15" t="s">
        <v>36</v>
      </c>
      <c r="AX1620" s="15" t="s">
        <v>80</v>
      </c>
      <c r="AY1620" s="258" t="s">
        <v>149</v>
      </c>
    </row>
    <row r="1621" s="2" customFormat="1" ht="24.15" customHeight="1">
      <c r="A1621" s="41"/>
      <c r="B1621" s="42"/>
      <c r="C1621" s="207" t="s">
        <v>2578</v>
      </c>
      <c r="D1621" s="207" t="s">
        <v>151</v>
      </c>
      <c r="E1621" s="208" t="s">
        <v>2579</v>
      </c>
      <c r="F1621" s="209" t="s">
        <v>2580</v>
      </c>
      <c r="G1621" s="210" t="s">
        <v>179</v>
      </c>
      <c r="H1621" s="211">
        <v>446.68099999999998</v>
      </c>
      <c r="I1621" s="212"/>
      <c r="J1621" s="213">
        <f>ROUND(I1621*H1621,2)</f>
        <v>0</v>
      </c>
      <c r="K1621" s="209" t="s">
        <v>155</v>
      </c>
      <c r="L1621" s="47"/>
      <c r="M1621" s="214" t="s">
        <v>19</v>
      </c>
      <c r="N1621" s="215" t="s">
        <v>46</v>
      </c>
      <c r="O1621" s="87"/>
      <c r="P1621" s="216">
        <f>O1621*H1621</f>
        <v>0</v>
      </c>
      <c r="Q1621" s="216">
        <v>0.00020000000000000001</v>
      </c>
      <c r="R1621" s="216">
        <f>Q1621*H1621</f>
        <v>0.089336200000000004</v>
      </c>
      <c r="S1621" s="216">
        <v>0</v>
      </c>
      <c r="T1621" s="217">
        <f>S1621*H1621</f>
        <v>0</v>
      </c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R1621" s="218" t="s">
        <v>258</v>
      </c>
      <c r="AT1621" s="218" t="s">
        <v>151</v>
      </c>
      <c r="AU1621" s="218" t="s">
        <v>84</v>
      </c>
      <c r="AY1621" s="20" t="s">
        <v>149</v>
      </c>
      <c r="BE1621" s="219">
        <f>IF(N1621="základní",J1621,0)</f>
        <v>0</v>
      </c>
      <c r="BF1621" s="219">
        <f>IF(N1621="snížená",J1621,0)</f>
        <v>0</v>
      </c>
      <c r="BG1621" s="219">
        <f>IF(N1621="zákl. přenesená",J1621,0)</f>
        <v>0</v>
      </c>
      <c r="BH1621" s="219">
        <f>IF(N1621="sníž. přenesená",J1621,0)</f>
        <v>0</v>
      </c>
      <c r="BI1621" s="219">
        <f>IF(N1621="nulová",J1621,0)</f>
        <v>0</v>
      </c>
      <c r="BJ1621" s="20" t="s">
        <v>80</v>
      </c>
      <c r="BK1621" s="219">
        <f>ROUND(I1621*H1621,2)</f>
        <v>0</v>
      </c>
      <c r="BL1621" s="20" t="s">
        <v>258</v>
      </c>
      <c r="BM1621" s="218" t="s">
        <v>2581</v>
      </c>
    </row>
    <row r="1622" s="2" customFormat="1">
      <c r="A1622" s="41"/>
      <c r="B1622" s="42"/>
      <c r="C1622" s="43"/>
      <c r="D1622" s="220" t="s">
        <v>157</v>
      </c>
      <c r="E1622" s="43"/>
      <c r="F1622" s="221" t="s">
        <v>2582</v>
      </c>
      <c r="G1622" s="43"/>
      <c r="H1622" s="43"/>
      <c r="I1622" s="222"/>
      <c r="J1622" s="43"/>
      <c r="K1622" s="43"/>
      <c r="L1622" s="47"/>
      <c r="M1622" s="223"/>
      <c r="N1622" s="224"/>
      <c r="O1622" s="87"/>
      <c r="P1622" s="87"/>
      <c r="Q1622" s="87"/>
      <c r="R1622" s="87"/>
      <c r="S1622" s="87"/>
      <c r="T1622" s="88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T1622" s="20" t="s">
        <v>157</v>
      </c>
      <c r="AU1622" s="20" t="s">
        <v>84</v>
      </c>
    </row>
    <row r="1623" s="2" customFormat="1">
      <c r="A1623" s="41"/>
      <c r="B1623" s="42"/>
      <c r="C1623" s="43"/>
      <c r="D1623" s="225" t="s">
        <v>159</v>
      </c>
      <c r="E1623" s="43"/>
      <c r="F1623" s="226" t="s">
        <v>2583</v>
      </c>
      <c r="G1623" s="43"/>
      <c r="H1623" s="43"/>
      <c r="I1623" s="222"/>
      <c r="J1623" s="43"/>
      <c r="K1623" s="43"/>
      <c r="L1623" s="47"/>
      <c r="M1623" s="223"/>
      <c r="N1623" s="224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159</v>
      </c>
      <c r="AU1623" s="20" t="s">
        <v>84</v>
      </c>
    </row>
    <row r="1624" s="2" customFormat="1" ht="33" customHeight="1">
      <c r="A1624" s="41"/>
      <c r="B1624" s="42"/>
      <c r="C1624" s="207" t="s">
        <v>2584</v>
      </c>
      <c r="D1624" s="207" t="s">
        <v>151</v>
      </c>
      <c r="E1624" s="208" t="s">
        <v>2585</v>
      </c>
      <c r="F1624" s="209" t="s">
        <v>2586</v>
      </c>
      <c r="G1624" s="210" t="s">
        <v>179</v>
      </c>
      <c r="H1624" s="211">
        <v>62.789999999999999</v>
      </c>
      <c r="I1624" s="212"/>
      <c r="J1624" s="213">
        <f>ROUND(I1624*H1624,2)</f>
        <v>0</v>
      </c>
      <c r="K1624" s="209" t="s">
        <v>155</v>
      </c>
      <c r="L1624" s="47"/>
      <c r="M1624" s="214" t="s">
        <v>19</v>
      </c>
      <c r="N1624" s="215" t="s">
        <v>46</v>
      </c>
      <c r="O1624" s="87"/>
      <c r="P1624" s="216">
        <f>O1624*H1624</f>
        <v>0</v>
      </c>
      <c r="Q1624" s="216">
        <v>0.00025999999999999998</v>
      </c>
      <c r="R1624" s="216">
        <f>Q1624*H1624</f>
        <v>0.016325399999999997</v>
      </c>
      <c r="S1624" s="216">
        <v>0</v>
      </c>
      <c r="T1624" s="217">
        <f>S1624*H1624</f>
        <v>0</v>
      </c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R1624" s="218" t="s">
        <v>258</v>
      </c>
      <c r="AT1624" s="218" t="s">
        <v>151</v>
      </c>
      <c r="AU1624" s="218" t="s">
        <v>84</v>
      </c>
      <c r="AY1624" s="20" t="s">
        <v>149</v>
      </c>
      <c r="BE1624" s="219">
        <f>IF(N1624="základní",J1624,0)</f>
        <v>0</v>
      </c>
      <c r="BF1624" s="219">
        <f>IF(N1624="snížená",J1624,0)</f>
        <v>0</v>
      </c>
      <c r="BG1624" s="219">
        <f>IF(N1624="zákl. přenesená",J1624,0)</f>
        <v>0</v>
      </c>
      <c r="BH1624" s="219">
        <f>IF(N1624="sníž. přenesená",J1624,0)</f>
        <v>0</v>
      </c>
      <c r="BI1624" s="219">
        <f>IF(N1624="nulová",J1624,0)</f>
        <v>0</v>
      </c>
      <c r="BJ1624" s="20" t="s">
        <v>80</v>
      </c>
      <c r="BK1624" s="219">
        <f>ROUND(I1624*H1624,2)</f>
        <v>0</v>
      </c>
      <c r="BL1624" s="20" t="s">
        <v>258</v>
      </c>
      <c r="BM1624" s="218" t="s">
        <v>2587</v>
      </c>
    </row>
    <row r="1625" s="2" customFormat="1">
      <c r="A1625" s="41"/>
      <c r="B1625" s="42"/>
      <c r="C1625" s="43"/>
      <c r="D1625" s="220" t="s">
        <v>157</v>
      </c>
      <c r="E1625" s="43"/>
      <c r="F1625" s="221" t="s">
        <v>2588</v>
      </c>
      <c r="G1625" s="43"/>
      <c r="H1625" s="43"/>
      <c r="I1625" s="222"/>
      <c r="J1625" s="43"/>
      <c r="K1625" s="43"/>
      <c r="L1625" s="47"/>
      <c r="M1625" s="223"/>
      <c r="N1625" s="224"/>
      <c r="O1625" s="87"/>
      <c r="P1625" s="87"/>
      <c r="Q1625" s="87"/>
      <c r="R1625" s="87"/>
      <c r="S1625" s="87"/>
      <c r="T1625" s="88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T1625" s="20" t="s">
        <v>157</v>
      </c>
      <c r="AU1625" s="20" t="s">
        <v>84</v>
      </c>
    </row>
    <row r="1626" s="2" customFormat="1">
      <c r="A1626" s="41"/>
      <c r="B1626" s="42"/>
      <c r="C1626" s="43"/>
      <c r="D1626" s="225" t="s">
        <v>159</v>
      </c>
      <c r="E1626" s="43"/>
      <c r="F1626" s="226" t="s">
        <v>2589</v>
      </c>
      <c r="G1626" s="43"/>
      <c r="H1626" s="43"/>
      <c r="I1626" s="222"/>
      <c r="J1626" s="43"/>
      <c r="K1626" s="43"/>
      <c r="L1626" s="47"/>
      <c r="M1626" s="223"/>
      <c r="N1626" s="224"/>
      <c r="O1626" s="87"/>
      <c r="P1626" s="87"/>
      <c r="Q1626" s="87"/>
      <c r="R1626" s="87"/>
      <c r="S1626" s="87"/>
      <c r="T1626" s="88"/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T1626" s="20" t="s">
        <v>159</v>
      </c>
      <c r="AU1626" s="20" t="s">
        <v>84</v>
      </c>
    </row>
    <row r="1627" s="13" customFormat="1">
      <c r="A1627" s="13"/>
      <c r="B1627" s="227"/>
      <c r="C1627" s="228"/>
      <c r="D1627" s="220" t="s">
        <v>183</v>
      </c>
      <c r="E1627" s="229" t="s">
        <v>19</v>
      </c>
      <c r="F1627" s="230" t="s">
        <v>2590</v>
      </c>
      <c r="G1627" s="228"/>
      <c r="H1627" s="229" t="s">
        <v>19</v>
      </c>
      <c r="I1627" s="231"/>
      <c r="J1627" s="228"/>
      <c r="K1627" s="228"/>
      <c r="L1627" s="232"/>
      <c r="M1627" s="233"/>
      <c r="N1627" s="234"/>
      <c r="O1627" s="234"/>
      <c r="P1627" s="234"/>
      <c r="Q1627" s="234"/>
      <c r="R1627" s="234"/>
      <c r="S1627" s="234"/>
      <c r="T1627" s="235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6" t="s">
        <v>183</v>
      </c>
      <c r="AU1627" s="236" t="s">
        <v>84</v>
      </c>
      <c r="AV1627" s="13" t="s">
        <v>80</v>
      </c>
      <c r="AW1627" s="13" t="s">
        <v>36</v>
      </c>
      <c r="AX1627" s="13" t="s">
        <v>75</v>
      </c>
      <c r="AY1627" s="236" t="s">
        <v>149</v>
      </c>
    </row>
    <row r="1628" s="13" customFormat="1">
      <c r="A1628" s="13"/>
      <c r="B1628" s="227"/>
      <c r="C1628" s="228"/>
      <c r="D1628" s="220" t="s">
        <v>183</v>
      </c>
      <c r="E1628" s="229" t="s">
        <v>19</v>
      </c>
      <c r="F1628" s="230" t="s">
        <v>2591</v>
      </c>
      <c r="G1628" s="228"/>
      <c r="H1628" s="229" t="s">
        <v>19</v>
      </c>
      <c r="I1628" s="231"/>
      <c r="J1628" s="228"/>
      <c r="K1628" s="228"/>
      <c r="L1628" s="232"/>
      <c r="M1628" s="233"/>
      <c r="N1628" s="234"/>
      <c r="O1628" s="234"/>
      <c r="P1628" s="234"/>
      <c r="Q1628" s="234"/>
      <c r="R1628" s="234"/>
      <c r="S1628" s="234"/>
      <c r="T1628" s="235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36" t="s">
        <v>183</v>
      </c>
      <c r="AU1628" s="236" t="s">
        <v>84</v>
      </c>
      <c r="AV1628" s="13" t="s">
        <v>80</v>
      </c>
      <c r="AW1628" s="13" t="s">
        <v>36</v>
      </c>
      <c r="AX1628" s="13" t="s">
        <v>75</v>
      </c>
      <c r="AY1628" s="236" t="s">
        <v>149</v>
      </c>
    </row>
    <row r="1629" s="14" customFormat="1">
      <c r="A1629" s="14"/>
      <c r="B1629" s="237"/>
      <c r="C1629" s="238"/>
      <c r="D1629" s="220" t="s">
        <v>183</v>
      </c>
      <c r="E1629" s="239" t="s">
        <v>19</v>
      </c>
      <c r="F1629" s="240" t="s">
        <v>2592</v>
      </c>
      <c r="G1629" s="238"/>
      <c r="H1629" s="241">
        <v>6.1600000000000001</v>
      </c>
      <c r="I1629" s="242"/>
      <c r="J1629" s="238"/>
      <c r="K1629" s="238"/>
      <c r="L1629" s="243"/>
      <c r="M1629" s="244"/>
      <c r="N1629" s="245"/>
      <c r="O1629" s="245"/>
      <c r="P1629" s="245"/>
      <c r="Q1629" s="245"/>
      <c r="R1629" s="245"/>
      <c r="S1629" s="245"/>
      <c r="T1629" s="246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47" t="s">
        <v>183</v>
      </c>
      <c r="AU1629" s="247" t="s">
        <v>84</v>
      </c>
      <c r="AV1629" s="14" t="s">
        <v>84</v>
      </c>
      <c r="AW1629" s="14" t="s">
        <v>36</v>
      </c>
      <c r="AX1629" s="14" t="s">
        <v>75</v>
      </c>
      <c r="AY1629" s="247" t="s">
        <v>149</v>
      </c>
    </row>
    <row r="1630" s="13" customFormat="1">
      <c r="A1630" s="13"/>
      <c r="B1630" s="227"/>
      <c r="C1630" s="228"/>
      <c r="D1630" s="220" t="s">
        <v>183</v>
      </c>
      <c r="E1630" s="229" t="s">
        <v>19</v>
      </c>
      <c r="F1630" s="230" t="s">
        <v>2593</v>
      </c>
      <c r="G1630" s="228"/>
      <c r="H1630" s="229" t="s">
        <v>19</v>
      </c>
      <c r="I1630" s="231"/>
      <c r="J1630" s="228"/>
      <c r="K1630" s="228"/>
      <c r="L1630" s="232"/>
      <c r="M1630" s="233"/>
      <c r="N1630" s="234"/>
      <c r="O1630" s="234"/>
      <c r="P1630" s="234"/>
      <c r="Q1630" s="234"/>
      <c r="R1630" s="234"/>
      <c r="S1630" s="234"/>
      <c r="T1630" s="235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6" t="s">
        <v>183</v>
      </c>
      <c r="AU1630" s="236" t="s">
        <v>84</v>
      </c>
      <c r="AV1630" s="13" t="s">
        <v>80</v>
      </c>
      <c r="AW1630" s="13" t="s">
        <v>36</v>
      </c>
      <c r="AX1630" s="13" t="s">
        <v>75</v>
      </c>
      <c r="AY1630" s="236" t="s">
        <v>149</v>
      </c>
    </row>
    <row r="1631" s="14" customFormat="1">
      <c r="A1631" s="14"/>
      <c r="B1631" s="237"/>
      <c r="C1631" s="238"/>
      <c r="D1631" s="220" t="s">
        <v>183</v>
      </c>
      <c r="E1631" s="239" t="s">
        <v>19</v>
      </c>
      <c r="F1631" s="240" t="s">
        <v>2594</v>
      </c>
      <c r="G1631" s="238"/>
      <c r="H1631" s="241">
        <v>56.630000000000003</v>
      </c>
      <c r="I1631" s="242"/>
      <c r="J1631" s="238"/>
      <c r="K1631" s="238"/>
      <c r="L1631" s="243"/>
      <c r="M1631" s="244"/>
      <c r="N1631" s="245"/>
      <c r="O1631" s="245"/>
      <c r="P1631" s="245"/>
      <c r="Q1631" s="245"/>
      <c r="R1631" s="245"/>
      <c r="S1631" s="245"/>
      <c r="T1631" s="246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47" t="s">
        <v>183</v>
      </c>
      <c r="AU1631" s="247" t="s">
        <v>84</v>
      </c>
      <c r="AV1631" s="14" t="s">
        <v>84</v>
      </c>
      <c r="AW1631" s="14" t="s">
        <v>36</v>
      </c>
      <c r="AX1631" s="14" t="s">
        <v>75</v>
      </c>
      <c r="AY1631" s="247" t="s">
        <v>149</v>
      </c>
    </row>
    <row r="1632" s="15" customFormat="1">
      <c r="A1632" s="15"/>
      <c r="B1632" s="248"/>
      <c r="C1632" s="249"/>
      <c r="D1632" s="220" t="s">
        <v>183</v>
      </c>
      <c r="E1632" s="250" t="s">
        <v>19</v>
      </c>
      <c r="F1632" s="251" t="s">
        <v>221</v>
      </c>
      <c r="G1632" s="249"/>
      <c r="H1632" s="252">
        <v>62.790000000000006</v>
      </c>
      <c r="I1632" s="253"/>
      <c r="J1632" s="249"/>
      <c r="K1632" s="249"/>
      <c r="L1632" s="254"/>
      <c r="M1632" s="255"/>
      <c r="N1632" s="256"/>
      <c r="O1632" s="256"/>
      <c r="P1632" s="256"/>
      <c r="Q1632" s="256"/>
      <c r="R1632" s="256"/>
      <c r="S1632" s="256"/>
      <c r="T1632" s="257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58" t="s">
        <v>183</v>
      </c>
      <c r="AU1632" s="258" t="s">
        <v>84</v>
      </c>
      <c r="AV1632" s="15" t="s">
        <v>90</v>
      </c>
      <c r="AW1632" s="15" t="s">
        <v>36</v>
      </c>
      <c r="AX1632" s="15" t="s">
        <v>80</v>
      </c>
      <c r="AY1632" s="258" t="s">
        <v>149</v>
      </c>
    </row>
    <row r="1633" s="2" customFormat="1" ht="33" customHeight="1">
      <c r="A1633" s="41"/>
      <c r="B1633" s="42"/>
      <c r="C1633" s="207" t="s">
        <v>2595</v>
      </c>
      <c r="D1633" s="207" t="s">
        <v>151</v>
      </c>
      <c r="E1633" s="208" t="s">
        <v>2596</v>
      </c>
      <c r="F1633" s="209" t="s">
        <v>2597</v>
      </c>
      <c r="G1633" s="210" t="s">
        <v>179</v>
      </c>
      <c r="H1633" s="211">
        <v>383.89100000000002</v>
      </c>
      <c r="I1633" s="212"/>
      <c r="J1633" s="213">
        <f>ROUND(I1633*H1633,2)</f>
        <v>0</v>
      </c>
      <c r="K1633" s="209" t="s">
        <v>155</v>
      </c>
      <c r="L1633" s="47"/>
      <c r="M1633" s="214" t="s">
        <v>19</v>
      </c>
      <c r="N1633" s="215" t="s">
        <v>46</v>
      </c>
      <c r="O1633" s="87"/>
      <c r="P1633" s="216">
        <f>O1633*H1633</f>
        <v>0</v>
      </c>
      <c r="Q1633" s="216">
        <v>0.00027999999999999998</v>
      </c>
      <c r="R1633" s="216">
        <f>Q1633*H1633</f>
        <v>0.10748948</v>
      </c>
      <c r="S1633" s="216">
        <v>0</v>
      </c>
      <c r="T1633" s="217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18" t="s">
        <v>258</v>
      </c>
      <c r="AT1633" s="218" t="s">
        <v>151</v>
      </c>
      <c r="AU1633" s="218" t="s">
        <v>84</v>
      </c>
      <c r="AY1633" s="20" t="s">
        <v>149</v>
      </c>
      <c r="BE1633" s="219">
        <f>IF(N1633="základní",J1633,0)</f>
        <v>0</v>
      </c>
      <c r="BF1633" s="219">
        <f>IF(N1633="snížená",J1633,0)</f>
        <v>0</v>
      </c>
      <c r="BG1633" s="219">
        <f>IF(N1633="zákl. přenesená",J1633,0)</f>
        <v>0</v>
      </c>
      <c r="BH1633" s="219">
        <f>IF(N1633="sníž. přenesená",J1633,0)</f>
        <v>0</v>
      </c>
      <c r="BI1633" s="219">
        <f>IF(N1633="nulová",J1633,0)</f>
        <v>0</v>
      </c>
      <c r="BJ1633" s="20" t="s">
        <v>80</v>
      </c>
      <c r="BK1633" s="219">
        <f>ROUND(I1633*H1633,2)</f>
        <v>0</v>
      </c>
      <c r="BL1633" s="20" t="s">
        <v>258</v>
      </c>
      <c r="BM1633" s="218" t="s">
        <v>2598</v>
      </c>
    </row>
    <row r="1634" s="2" customFormat="1">
      <c r="A1634" s="41"/>
      <c r="B1634" s="42"/>
      <c r="C1634" s="43"/>
      <c r="D1634" s="220" t="s">
        <v>157</v>
      </c>
      <c r="E1634" s="43"/>
      <c r="F1634" s="221" t="s">
        <v>2599</v>
      </c>
      <c r="G1634" s="43"/>
      <c r="H1634" s="43"/>
      <c r="I1634" s="222"/>
      <c r="J1634" s="43"/>
      <c r="K1634" s="43"/>
      <c r="L1634" s="47"/>
      <c r="M1634" s="223"/>
      <c r="N1634" s="224"/>
      <c r="O1634" s="87"/>
      <c r="P1634" s="87"/>
      <c r="Q1634" s="87"/>
      <c r="R1634" s="87"/>
      <c r="S1634" s="87"/>
      <c r="T1634" s="88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T1634" s="20" t="s">
        <v>157</v>
      </c>
      <c r="AU1634" s="20" t="s">
        <v>84</v>
      </c>
    </row>
    <row r="1635" s="2" customFormat="1">
      <c r="A1635" s="41"/>
      <c r="B1635" s="42"/>
      <c r="C1635" s="43"/>
      <c r="D1635" s="225" t="s">
        <v>159</v>
      </c>
      <c r="E1635" s="43"/>
      <c r="F1635" s="226" t="s">
        <v>2600</v>
      </c>
      <c r="G1635" s="43"/>
      <c r="H1635" s="43"/>
      <c r="I1635" s="222"/>
      <c r="J1635" s="43"/>
      <c r="K1635" s="43"/>
      <c r="L1635" s="47"/>
      <c r="M1635" s="223"/>
      <c r="N1635" s="224"/>
      <c r="O1635" s="87"/>
      <c r="P1635" s="87"/>
      <c r="Q1635" s="87"/>
      <c r="R1635" s="87"/>
      <c r="S1635" s="87"/>
      <c r="T1635" s="88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T1635" s="20" t="s">
        <v>159</v>
      </c>
      <c r="AU1635" s="20" t="s">
        <v>84</v>
      </c>
    </row>
    <row r="1636" s="13" customFormat="1">
      <c r="A1636" s="13"/>
      <c r="B1636" s="227"/>
      <c r="C1636" s="228"/>
      <c r="D1636" s="220" t="s">
        <v>183</v>
      </c>
      <c r="E1636" s="229" t="s">
        <v>19</v>
      </c>
      <c r="F1636" s="230" t="s">
        <v>2570</v>
      </c>
      <c r="G1636" s="228"/>
      <c r="H1636" s="229" t="s">
        <v>19</v>
      </c>
      <c r="I1636" s="231"/>
      <c r="J1636" s="228"/>
      <c r="K1636" s="228"/>
      <c r="L1636" s="232"/>
      <c r="M1636" s="233"/>
      <c r="N1636" s="234"/>
      <c r="O1636" s="234"/>
      <c r="P1636" s="234"/>
      <c r="Q1636" s="234"/>
      <c r="R1636" s="234"/>
      <c r="S1636" s="234"/>
      <c r="T1636" s="235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6" t="s">
        <v>183</v>
      </c>
      <c r="AU1636" s="236" t="s">
        <v>84</v>
      </c>
      <c r="AV1636" s="13" t="s">
        <v>80</v>
      </c>
      <c r="AW1636" s="13" t="s">
        <v>36</v>
      </c>
      <c r="AX1636" s="13" t="s">
        <v>75</v>
      </c>
      <c r="AY1636" s="236" t="s">
        <v>149</v>
      </c>
    </row>
    <row r="1637" s="14" customFormat="1">
      <c r="A1637" s="14"/>
      <c r="B1637" s="237"/>
      <c r="C1637" s="238"/>
      <c r="D1637" s="220" t="s">
        <v>183</v>
      </c>
      <c r="E1637" s="239" t="s">
        <v>19</v>
      </c>
      <c r="F1637" s="240" t="s">
        <v>2571</v>
      </c>
      <c r="G1637" s="238"/>
      <c r="H1637" s="241">
        <v>45.936</v>
      </c>
      <c r="I1637" s="242"/>
      <c r="J1637" s="238"/>
      <c r="K1637" s="238"/>
      <c r="L1637" s="243"/>
      <c r="M1637" s="244"/>
      <c r="N1637" s="245"/>
      <c r="O1637" s="245"/>
      <c r="P1637" s="245"/>
      <c r="Q1637" s="245"/>
      <c r="R1637" s="245"/>
      <c r="S1637" s="245"/>
      <c r="T1637" s="246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47" t="s">
        <v>183</v>
      </c>
      <c r="AU1637" s="247" t="s">
        <v>84</v>
      </c>
      <c r="AV1637" s="14" t="s">
        <v>84</v>
      </c>
      <c r="AW1637" s="14" t="s">
        <v>36</v>
      </c>
      <c r="AX1637" s="14" t="s">
        <v>75</v>
      </c>
      <c r="AY1637" s="247" t="s">
        <v>149</v>
      </c>
    </row>
    <row r="1638" s="13" customFormat="1">
      <c r="A1638" s="13"/>
      <c r="B1638" s="227"/>
      <c r="C1638" s="228"/>
      <c r="D1638" s="220" t="s">
        <v>183</v>
      </c>
      <c r="E1638" s="229" t="s">
        <v>19</v>
      </c>
      <c r="F1638" s="230" t="s">
        <v>2286</v>
      </c>
      <c r="G1638" s="228"/>
      <c r="H1638" s="229" t="s">
        <v>19</v>
      </c>
      <c r="I1638" s="231"/>
      <c r="J1638" s="228"/>
      <c r="K1638" s="228"/>
      <c r="L1638" s="232"/>
      <c r="M1638" s="233"/>
      <c r="N1638" s="234"/>
      <c r="O1638" s="234"/>
      <c r="P1638" s="234"/>
      <c r="Q1638" s="234"/>
      <c r="R1638" s="234"/>
      <c r="S1638" s="234"/>
      <c r="T1638" s="235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6" t="s">
        <v>183</v>
      </c>
      <c r="AU1638" s="236" t="s">
        <v>84</v>
      </c>
      <c r="AV1638" s="13" t="s">
        <v>80</v>
      </c>
      <c r="AW1638" s="13" t="s">
        <v>36</v>
      </c>
      <c r="AX1638" s="13" t="s">
        <v>75</v>
      </c>
      <c r="AY1638" s="236" t="s">
        <v>149</v>
      </c>
    </row>
    <row r="1639" s="14" customFormat="1">
      <c r="A1639" s="14"/>
      <c r="B1639" s="237"/>
      <c r="C1639" s="238"/>
      <c r="D1639" s="220" t="s">
        <v>183</v>
      </c>
      <c r="E1639" s="239" t="s">
        <v>19</v>
      </c>
      <c r="F1639" s="240" t="s">
        <v>2601</v>
      </c>
      <c r="G1639" s="238"/>
      <c r="H1639" s="241">
        <v>6.1600000000000001</v>
      </c>
      <c r="I1639" s="242"/>
      <c r="J1639" s="238"/>
      <c r="K1639" s="238"/>
      <c r="L1639" s="243"/>
      <c r="M1639" s="244"/>
      <c r="N1639" s="245"/>
      <c r="O1639" s="245"/>
      <c r="P1639" s="245"/>
      <c r="Q1639" s="245"/>
      <c r="R1639" s="245"/>
      <c r="S1639" s="245"/>
      <c r="T1639" s="246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7" t="s">
        <v>183</v>
      </c>
      <c r="AU1639" s="247" t="s">
        <v>84</v>
      </c>
      <c r="AV1639" s="14" t="s">
        <v>84</v>
      </c>
      <c r="AW1639" s="14" t="s">
        <v>36</v>
      </c>
      <c r="AX1639" s="14" t="s">
        <v>75</v>
      </c>
      <c r="AY1639" s="247" t="s">
        <v>149</v>
      </c>
    </row>
    <row r="1640" s="14" customFormat="1">
      <c r="A1640" s="14"/>
      <c r="B1640" s="237"/>
      <c r="C1640" s="238"/>
      <c r="D1640" s="220" t="s">
        <v>183</v>
      </c>
      <c r="E1640" s="239" t="s">
        <v>19</v>
      </c>
      <c r="F1640" s="240" t="s">
        <v>2602</v>
      </c>
      <c r="G1640" s="238"/>
      <c r="H1640" s="241">
        <v>7.5999999999999996</v>
      </c>
      <c r="I1640" s="242"/>
      <c r="J1640" s="238"/>
      <c r="K1640" s="238"/>
      <c r="L1640" s="243"/>
      <c r="M1640" s="244"/>
      <c r="N1640" s="245"/>
      <c r="O1640" s="245"/>
      <c r="P1640" s="245"/>
      <c r="Q1640" s="245"/>
      <c r="R1640" s="245"/>
      <c r="S1640" s="245"/>
      <c r="T1640" s="246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7" t="s">
        <v>183</v>
      </c>
      <c r="AU1640" s="247" t="s">
        <v>84</v>
      </c>
      <c r="AV1640" s="14" t="s">
        <v>84</v>
      </c>
      <c r="AW1640" s="14" t="s">
        <v>36</v>
      </c>
      <c r="AX1640" s="14" t="s">
        <v>75</v>
      </c>
      <c r="AY1640" s="247" t="s">
        <v>149</v>
      </c>
    </row>
    <row r="1641" s="14" customFormat="1">
      <c r="A1641" s="14"/>
      <c r="B1641" s="237"/>
      <c r="C1641" s="238"/>
      <c r="D1641" s="220" t="s">
        <v>183</v>
      </c>
      <c r="E1641" s="239" t="s">
        <v>19</v>
      </c>
      <c r="F1641" s="240" t="s">
        <v>2603</v>
      </c>
      <c r="G1641" s="238"/>
      <c r="H1641" s="241">
        <v>9.4000000000000004</v>
      </c>
      <c r="I1641" s="242"/>
      <c r="J1641" s="238"/>
      <c r="K1641" s="238"/>
      <c r="L1641" s="243"/>
      <c r="M1641" s="244"/>
      <c r="N1641" s="245"/>
      <c r="O1641" s="245"/>
      <c r="P1641" s="245"/>
      <c r="Q1641" s="245"/>
      <c r="R1641" s="245"/>
      <c r="S1641" s="245"/>
      <c r="T1641" s="246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47" t="s">
        <v>183</v>
      </c>
      <c r="AU1641" s="247" t="s">
        <v>84</v>
      </c>
      <c r="AV1641" s="14" t="s">
        <v>84</v>
      </c>
      <c r="AW1641" s="14" t="s">
        <v>36</v>
      </c>
      <c r="AX1641" s="14" t="s">
        <v>75</v>
      </c>
      <c r="AY1641" s="247" t="s">
        <v>149</v>
      </c>
    </row>
    <row r="1642" s="14" customFormat="1">
      <c r="A1642" s="14"/>
      <c r="B1642" s="237"/>
      <c r="C1642" s="238"/>
      <c r="D1642" s="220" t="s">
        <v>183</v>
      </c>
      <c r="E1642" s="239" t="s">
        <v>19</v>
      </c>
      <c r="F1642" s="240" t="s">
        <v>186</v>
      </c>
      <c r="G1642" s="238"/>
      <c r="H1642" s="241">
        <v>6</v>
      </c>
      <c r="I1642" s="242"/>
      <c r="J1642" s="238"/>
      <c r="K1642" s="238"/>
      <c r="L1642" s="243"/>
      <c r="M1642" s="244"/>
      <c r="N1642" s="245"/>
      <c r="O1642" s="245"/>
      <c r="P1642" s="245"/>
      <c r="Q1642" s="245"/>
      <c r="R1642" s="245"/>
      <c r="S1642" s="245"/>
      <c r="T1642" s="246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47" t="s">
        <v>183</v>
      </c>
      <c r="AU1642" s="247" t="s">
        <v>84</v>
      </c>
      <c r="AV1642" s="14" t="s">
        <v>84</v>
      </c>
      <c r="AW1642" s="14" t="s">
        <v>36</v>
      </c>
      <c r="AX1642" s="14" t="s">
        <v>75</v>
      </c>
      <c r="AY1642" s="247" t="s">
        <v>149</v>
      </c>
    </row>
    <row r="1643" s="16" customFormat="1">
      <c r="A1643" s="16"/>
      <c r="B1643" s="259"/>
      <c r="C1643" s="260"/>
      <c r="D1643" s="220" t="s">
        <v>183</v>
      </c>
      <c r="E1643" s="261" t="s">
        <v>19</v>
      </c>
      <c r="F1643" s="262" t="s">
        <v>364</v>
      </c>
      <c r="G1643" s="260"/>
      <c r="H1643" s="263">
        <v>75.096000000000004</v>
      </c>
      <c r="I1643" s="264"/>
      <c r="J1643" s="260"/>
      <c r="K1643" s="260"/>
      <c r="L1643" s="265"/>
      <c r="M1643" s="266"/>
      <c r="N1643" s="267"/>
      <c r="O1643" s="267"/>
      <c r="P1643" s="267"/>
      <c r="Q1643" s="267"/>
      <c r="R1643" s="267"/>
      <c r="S1643" s="267"/>
      <c r="T1643" s="268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T1643" s="269" t="s">
        <v>183</v>
      </c>
      <c r="AU1643" s="269" t="s">
        <v>84</v>
      </c>
      <c r="AV1643" s="16" t="s">
        <v>87</v>
      </c>
      <c r="AW1643" s="16" t="s">
        <v>36</v>
      </c>
      <c r="AX1643" s="16" t="s">
        <v>75</v>
      </c>
      <c r="AY1643" s="269" t="s">
        <v>149</v>
      </c>
    </row>
    <row r="1644" s="13" customFormat="1">
      <c r="A1644" s="13"/>
      <c r="B1644" s="227"/>
      <c r="C1644" s="228"/>
      <c r="D1644" s="220" t="s">
        <v>183</v>
      </c>
      <c r="E1644" s="229" t="s">
        <v>19</v>
      </c>
      <c r="F1644" s="230" t="s">
        <v>2572</v>
      </c>
      <c r="G1644" s="228"/>
      <c r="H1644" s="229" t="s">
        <v>19</v>
      </c>
      <c r="I1644" s="231"/>
      <c r="J1644" s="228"/>
      <c r="K1644" s="228"/>
      <c r="L1644" s="232"/>
      <c r="M1644" s="233"/>
      <c r="N1644" s="234"/>
      <c r="O1644" s="234"/>
      <c r="P1644" s="234"/>
      <c r="Q1644" s="234"/>
      <c r="R1644" s="234"/>
      <c r="S1644" s="234"/>
      <c r="T1644" s="235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6" t="s">
        <v>183</v>
      </c>
      <c r="AU1644" s="236" t="s">
        <v>84</v>
      </c>
      <c r="AV1644" s="13" t="s">
        <v>80</v>
      </c>
      <c r="AW1644" s="13" t="s">
        <v>36</v>
      </c>
      <c r="AX1644" s="13" t="s">
        <v>75</v>
      </c>
      <c r="AY1644" s="236" t="s">
        <v>149</v>
      </c>
    </row>
    <row r="1645" s="14" customFormat="1">
      <c r="A1645" s="14"/>
      <c r="B1645" s="237"/>
      <c r="C1645" s="238"/>
      <c r="D1645" s="220" t="s">
        <v>183</v>
      </c>
      <c r="E1645" s="239" t="s">
        <v>19</v>
      </c>
      <c r="F1645" s="240" t="s">
        <v>2573</v>
      </c>
      <c r="G1645" s="238"/>
      <c r="H1645" s="241">
        <v>185</v>
      </c>
      <c r="I1645" s="242"/>
      <c r="J1645" s="238"/>
      <c r="K1645" s="238"/>
      <c r="L1645" s="243"/>
      <c r="M1645" s="244"/>
      <c r="N1645" s="245"/>
      <c r="O1645" s="245"/>
      <c r="P1645" s="245"/>
      <c r="Q1645" s="245"/>
      <c r="R1645" s="245"/>
      <c r="S1645" s="245"/>
      <c r="T1645" s="246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47" t="s">
        <v>183</v>
      </c>
      <c r="AU1645" s="247" t="s">
        <v>84</v>
      </c>
      <c r="AV1645" s="14" t="s">
        <v>84</v>
      </c>
      <c r="AW1645" s="14" t="s">
        <v>36</v>
      </c>
      <c r="AX1645" s="14" t="s">
        <v>75</v>
      </c>
      <c r="AY1645" s="247" t="s">
        <v>149</v>
      </c>
    </row>
    <row r="1646" s="13" customFormat="1">
      <c r="A1646" s="13"/>
      <c r="B1646" s="227"/>
      <c r="C1646" s="228"/>
      <c r="D1646" s="220" t="s">
        <v>183</v>
      </c>
      <c r="E1646" s="229" t="s">
        <v>19</v>
      </c>
      <c r="F1646" s="230" t="s">
        <v>2574</v>
      </c>
      <c r="G1646" s="228"/>
      <c r="H1646" s="229" t="s">
        <v>19</v>
      </c>
      <c r="I1646" s="231"/>
      <c r="J1646" s="228"/>
      <c r="K1646" s="228"/>
      <c r="L1646" s="232"/>
      <c r="M1646" s="233"/>
      <c r="N1646" s="234"/>
      <c r="O1646" s="234"/>
      <c r="P1646" s="234"/>
      <c r="Q1646" s="234"/>
      <c r="R1646" s="234"/>
      <c r="S1646" s="234"/>
      <c r="T1646" s="235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6" t="s">
        <v>183</v>
      </c>
      <c r="AU1646" s="236" t="s">
        <v>84</v>
      </c>
      <c r="AV1646" s="13" t="s">
        <v>80</v>
      </c>
      <c r="AW1646" s="13" t="s">
        <v>36</v>
      </c>
      <c r="AX1646" s="13" t="s">
        <v>75</v>
      </c>
      <c r="AY1646" s="236" t="s">
        <v>149</v>
      </c>
    </row>
    <row r="1647" s="14" customFormat="1">
      <c r="A1647" s="14"/>
      <c r="B1647" s="237"/>
      <c r="C1647" s="238"/>
      <c r="D1647" s="220" t="s">
        <v>183</v>
      </c>
      <c r="E1647" s="239" t="s">
        <v>19</v>
      </c>
      <c r="F1647" s="240" t="s">
        <v>2575</v>
      </c>
      <c r="G1647" s="238"/>
      <c r="H1647" s="241">
        <v>58.799999999999997</v>
      </c>
      <c r="I1647" s="242"/>
      <c r="J1647" s="238"/>
      <c r="K1647" s="238"/>
      <c r="L1647" s="243"/>
      <c r="M1647" s="244"/>
      <c r="N1647" s="245"/>
      <c r="O1647" s="245"/>
      <c r="P1647" s="245"/>
      <c r="Q1647" s="245"/>
      <c r="R1647" s="245"/>
      <c r="S1647" s="245"/>
      <c r="T1647" s="246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47" t="s">
        <v>183</v>
      </c>
      <c r="AU1647" s="247" t="s">
        <v>84</v>
      </c>
      <c r="AV1647" s="14" t="s">
        <v>84</v>
      </c>
      <c r="AW1647" s="14" t="s">
        <v>36</v>
      </c>
      <c r="AX1647" s="14" t="s">
        <v>75</v>
      </c>
      <c r="AY1647" s="247" t="s">
        <v>149</v>
      </c>
    </row>
    <row r="1648" s="13" customFormat="1">
      <c r="A1648" s="13"/>
      <c r="B1648" s="227"/>
      <c r="C1648" s="228"/>
      <c r="D1648" s="220" t="s">
        <v>183</v>
      </c>
      <c r="E1648" s="229" t="s">
        <v>19</v>
      </c>
      <c r="F1648" s="230" t="s">
        <v>2604</v>
      </c>
      <c r="G1648" s="228"/>
      <c r="H1648" s="229" t="s">
        <v>19</v>
      </c>
      <c r="I1648" s="231"/>
      <c r="J1648" s="228"/>
      <c r="K1648" s="228"/>
      <c r="L1648" s="232"/>
      <c r="M1648" s="233"/>
      <c r="N1648" s="234"/>
      <c r="O1648" s="234"/>
      <c r="P1648" s="234"/>
      <c r="Q1648" s="234"/>
      <c r="R1648" s="234"/>
      <c r="S1648" s="234"/>
      <c r="T1648" s="235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6" t="s">
        <v>183</v>
      </c>
      <c r="AU1648" s="236" t="s">
        <v>84</v>
      </c>
      <c r="AV1648" s="13" t="s">
        <v>80</v>
      </c>
      <c r="AW1648" s="13" t="s">
        <v>36</v>
      </c>
      <c r="AX1648" s="13" t="s">
        <v>75</v>
      </c>
      <c r="AY1648" s="236" t="s">
        <v>149</v>
      </c>
    </row>
    <row r="1649" s="14" customFormat="1">
      <c r="A1649" s="14"/>
      <c r="B1649" s="237"/>
      <c r="C1649" s="238"/>
      <c r="D1649" s="220" t="s">
        <v>183</v>
      </c>
      <c r="E1649" s="239" t="s">
        <v>19</v>
      </c>
      <c r="F1649" s="240" t="s">
        <v>2605</v>
      </c>
      <c r="G1649" s="238"/>
      <c r="H1649" s="241">
        <v>111.23</v>
      </c>
      <c r="I1649" s="242"/>
      <c r="J1649" s="238"/>
      <c r="K1649" s="238"/>
      <c r="L1649" s="243"/>
      <c r="M1649" s="244"/>
      <c r="N1649" s="245"/>
      <c r="O1649" s="245"/>
      <c r="P1649" s="245"/>
      <c r="Q1649" s="245"/>
      <c r="R1649" s="245"/>
      <c r="S1649" s="245"/>
      <c r="T1649" s="246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47" t="s">
        <v>183</v>
      </c>
      <c r="AU1649" s="247" t="s">
        <v>84</v>
      </c>
      <c r="AV1649" s="14" t="s">
        <v>84</v>
      </c>
      <c r="AW1649" s="14" t="s">
        <v>36</v>
      </c>
      <c r="AX1649" s="14" t="s">
        <v>75</v>
      </c>
      <c r="AY1649" s="247" t="s">
        <v>149</v>
      </c>
    </row>
    <row r="1650" s="13" customFormat="1">
      <c r="A1650" s="13"/>
      <c r="B1650" s="227"/>
      <c r="C1650" s="228"/>
      <c r="D1650" s="220" t="s">
        <v>183</v>
      </c>
      <c r="E1650" s="229" t="s">
        <v>19</v>
      </c>
      <c r="F1650" s="230" t="s">
        <v>2576</v>
      </c>
      <c r="G1650" s="228"/>
      <c r="H1650" s="229" t="s">
        <v>19</v>
      </c>
      <c r="I1650" s="231"/>
      <c r="J1650" s="228"/>
      <c r="K1650" s="228"/>
      <c r="L1650" s="232"/>
      <c r="M1650" s="233"/>
      <c r="N1650" s="234"/>
      <c r="O1650" s="234"/>
      <c r="P1650" s="234"/>
      <c r="Q1650" s="234"/>
      <c r="R1650" s="234"/>
      <c r="S1650" s="234"/>
      <c r="T1650" s="235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6" t="s">
        <v>183</v>
      </c>
      <c r="AU1650" s="236" t="s">
        <v>84</v>
      </c>
      <c r="AV1650" s="13" t="s">
        <v>80</v>
      </c>
      <c r="AW1650" s="13" t="s">
        <v>36</v>
      </c>
      <c r="AX1650" s="13" t="s">
        <v>75</v>
      </c>
      <c r="AY1650" s="236" t="s">
        <v>149</v>
      </c>
    </row>
    <row r="1651" s="14" customFormat="1">
      <c r="A1651" s="14"/>
      <c r="B1651" s="237"/>
      <c r="C1651" s="238"/>
      <c r="D1651" s="220" t="s">
        <v>183</v>
      </c>
      <c r="E1651" s="239" t="s">
        <v>19</v>
      </c>
      <c r="F1651" s="240" t="s">
        <v>2577</v>
      </c>
      <c r="G1651" s="238"/>
      <c r="H1651" s="241">
        <v>10.395</v>
      </c>
      <c r="I1651" s="242"/>
      <c r="J1651" s="238"/>
      <c r="K1651" s="238"/>
      <c r="L1651" s="243"/>
      <c r="M1651" s="244"/>
      <c r="N1651" s="245"/>
      <c r="O1651" s="245"/>
      <c r="P1651" s="245"/>
      <c r="Q1651" s="245"/>
      <c r="R1651" s="245"/>
      <c r="S1651" s="245"/>
      <c r="T1651" s="246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7" t="s">
        <v>183</v>
      </c>
      <c r="AU1651" s="247" t="s">
        <v>84</v>
      </c>
      <c r="AV1651" s="14" t="s">
        <v>84</v>
      </c>
      <c r="AW1651" s="14" t="s">
        <v>36</v>
      </c>
      <c r="AX1651" s="14" t="s">
        <v>75</v>
      </c>
      <c r="AY1651" s="247" t="s">
        <v>149</v>
      </c>
    </row>
    <row r="1652" s="13" customFormat="1">
      <c r="A1652" s="13"/>
      <c r="B1652" s="227"/>
      <c r="C1652" s="228"/>
      <c r="D1652" s="220" t="s">
        <v>183</v>
      </c>
      <c r="E1652" s="229" t="s">
        <v>19</v>
      </c>
      <c r="F1652" s="230" t="s">
        <v>2606</v>
      </c>
      <c r="G1652" s="228"/>
      <c r="H1652" s="229" t="s">
        <v>19</v>
      </c>
      <c r="I1652" s="231"/>
      <c r="J1652" s="228"/>
      <c r="K1652" s="228"/>
      <c r="L1652" s="232"/>
      <c r="M1652" s="233"/>
      <c r="N1652" s="234"/>
      <c r="O1652" s="234"/>
      <c r="P1652" s="234"/>
      <c r="Q1652" s="234"/>
      <c r="R1652" s="234"/>
      <c r="S1652" s="234"/>
      <c r="T1652" s="235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6" t="s">
        <v>183</v>
      </c>
      <c r="AU1652" s="236" t="s">
        <v>84</v>
      </c>
      <c r="AV1652" s="13" t="s">
        <v>80</v>
      </c>
      <c r="AW1652" s="13" t="s">
        <v>36</v>
      </c>
      <c r="AX1652" s="13" t="s">
        <v>75</v>
      </c>
      <c r="AY1652" s="236" t="s">
        <v>149</v>
      </c>
    </row>
    <row r="1653" s="14" customFormat="1">
      <c r="A1653" s="14"/>
      <c r="B1653" s="237"/>
      <c r="C1653" s="238"/>
      <c r="D1653" s="220" t="s">
        <v>183</v>
      </c>
      <c r="E1653" s="239" t="s">
        <v>19</v>
      </c>
      <c r="F1653" s="240" t="s">
        <v>2607</v>
      </c>
      <c r="G1653" s="238"/>
      <c r="H1653" s="241">
        <v>-56.630000000000003</v>
      </c>
      <c r="I1653" s="242"/>
      <c r="J1653" s="238"/>
      <c r="K1653" s="238"/>
      <c r="L1653" s="243"/>
      <c r="M1653" s="244"/>
      <c r="N1653" s="245"/>
      <c r="O1653" s="245"/>
      <c r="P1653" s="245"/>
      <c r="Q1653" s="245"/>
      <c r="R1653" s="245"/>
      <c r="S1653" s="245"/>
      <c r="T1653" s="246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47" t="s">
        <v>183</v>
      </c>
      <c r="AU1653" s="247" t="s">
        <v>84</v>
      </c>
      <c r="AV1653" s="14" t="s">
        <v>84</v>
      </c>
      <c r="AW1653" s="14" t="s">
        <v>36</v>
      </c>
      <c r="AX1653" s="14" t="s">
        <v>75</v>
      </c>
      <c r="AY1653" s="247" t="s">
        <v>149</v>
      </c>
    </row>
    <row r="1654" s="16" customFormat="1">
      <c r="A1654" s="16"/>
      <c r="B1654" s="259"/>
      <c r="C1654" s="260"/>
      <c r="D1654" s="220" t="s">
        <v>183</v>
      </c>
      <c r="E1654" s="261" t="s">
        <v>19</v>
      </c>
      <c r="F1654" s="262" t="s">
        <v>364</v>
      </c>
      <c r="G1654" s="260"/>
      <c r="H1654" s="263">
        <v>308.79500000000002</v>
      </c>
      <c r="I1654" s="264"/>
      <c r="J1654" s="260"/>
      <c r="K1654" s="260"/>
      <c r="L1654" s="265"/>
      <c r="M1654" s="266"/>
      <c r="N1654" s="267"/>
      <c r="O1654" s="267"/>
      <c r="P1654" s="267"/>
      <c r="Q1654" s="267"/>
      <c r="R1654" s="267"/>
      <c r="S1654" s="267"/>
      <c r="T1654" s="268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T1654" s="269" t="s">
        <v>183</v>
      </c>
      <c r="AU1654" s="269" t="s">
        <v>84</v>
      </c>
      <c r="AV1654" s="16" t="s">
        <v>87</v>
      </c>
      <c r="AW1654" s="16" t="s">
        <v>36</v>
      </c>
      <c r="AX1654" s="16" t="s">
        <v>75</v>
      </c>
      <c r="AY1654" s="269" t="s">
        <v>149</v>
      </c>
    </row>
    <row r="1655" s="15" customFormat="1">
      <c r="A1655" s="15"/>
      <c r="B1655" s="248"/>
      <c r="C1655" s="249"/>
      <c r="D1655" s="220" t="s">
        <v>183</v>
      </c>
      <c r="E1655" s="250" t="s">
        <v>19</v>
      </c>
      <c r="F1655" s="251" t="s">
        <v>221</v>
      </c>
      <c r="G1655" s="249"/>
      <c r="H1655" s="252">
        <v>383.89100000000002</v>
      </c>
      <c r="I1655" s="253"/>
      <c r="J1655" s="249"/>
      <c r="K1655" s="249"/>
      <c r="L1655" s="254"/>
      <c r="M1655" s="255"/>
      <c r="N1655" s="256"/>
      <c r="O1655" s="256"/>
      <c r="P1655" s="256"/>
      <c r="Q1655" s="256"/>
      <c r="R1655" s="256"/>
      <c r="S1655" s="256"/>
      <c r="T1655" s="257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58" t="s">
        <v>183</v>
      </c>
      <c r="AU1655" s="258" t="s">
        <v>84</v>
      </c>
      <c r="AV1655" s="15" t="s">
        <v>90</v>
      </c>
      <c r="AW1655" s="15" t="s">
        <v>36</v>
      </c>
      <c r="AX1655" s="15" t="s">
        <v>80</v>
      </c>
      <c r="AY1655" s="258" t="s">
        <v>149</v>
      </c>
    </row>
    <row r="1656" s="12" customFormat="1" ht="25.92" customHeight="1">
      <c r="A1656" s="12"/>
      <c r="B1656" s="191"/>
      <c r="C1656" s="192"/>
      <c r="D1656" s="193" t="s">
        <v>74</v>
      </c>
      <c r="E1656" s="194" t="s">
        <v>2608</v>
      </c>
      <c r="F1656" s="194" t="s">
        <v>2609</v>
      </c>
      <c r="G1656" s="192"/>
      <c r="H1656" s="192"/>
      <c r="I1656" s="195"/>
      <c r="J1656" s="196">
        <f>BK1656</f>
        <v>0</v>
      </c>
      <c r="K1656" s="192"/>
      <c r="L1656" s="197"/>
      <c r="M1656" s="198"/>
      <c r="N1656" s="199"/>
      <c r="O1656" s="199"/>
      <c r="P1656" s="200">
        <f>SUM(P1657:P1672)</f>
        <v>0</v>
      </c>
      <c r="Q1656" s="199"/>
      <c r="R1656" s="200">
        <f>SUM(R1657:R1672)</f>
        <v>0</v>
      </c>
      <c r="S1656" s="199"/>
      <c r="T1656" s="201">
        <f>SUM(T1657:T1672)</f>
        <v>0</v>
      </c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R1656" s="202" t="s">
        <v>90</v>
      </c>
      <c r="AT1656" s="203" t="s">
        <v>74</v>
      </c>
      <c r="AU1656" s="203" t="s">
        <v>75</v>
      </c>
      <c r="AY1656" s="202" t="s">
        <v>149</v>
      </c>
      <c r="BK1656" s="204">
        <f>SUM(BK1657:BK1672)</f>
        <v>0</v>
      </c>
    </row>
    <row r="1657" s="2" customFormat="1" ht="16.5" customHeight="1">
      <c r="A1657" s="41"/>
      <c r="B1657" s="42"/>
      <c r="C1657" s="207" t="s">
        <v>2610</v>
      </c>
      <c r="D1657" s="207" t="s">
        <v>151</v>
      </c>
      <c r="E1657" s="208" t="s">
        <v>2611</v>
      </c>
      <c r="F1657" s="209" t="s">
        <v>2612</v>
      </c>
      <c r="G1657" s="210" t="s">
        <v>2613</v>
      </c>
      <c r="H1657" s="211">
        <v>100</v>
      </c>
      <c r="I1657" s="212"/>
      <c r="J1657" s="213">
        <f>ROUND(I1657*H1657,2)</f>
        <v>0</v>
      </c>
      <c r="K1657" s="209" t="s">
        <v>155</v>
      </c>
      <c r="L1657" s="47"/>
      <c r="M1657" s="214" t="s">
        <v>19</v>
      </c>
      <c r="N1657" s="215" t="s">
        <v>46</v>
      </c>
      <c r="O1657" s="87"/>
      <c r="P1657" s="216">
        <f>O1657*H1657</f>
        <v>0</v>
      </c>
      <c r="Q1657" s="216">
        <v>0</v>
      </c>
      <c r="R1657" s="216">
        <f>Q1657*H1657</f>
        <v>0</v>
      </c>
      <c r="S1657" s="216">
        <v>0</v>
      </c>
      <c r="T1657" s="217">
        <f>S1657*H1657</f>
        <v>0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18" t="s">
        <v>2614</v>
      </c>
      <c r="AT1657" s="218" t="s">
        <v>151</v>
      </c>
      <c r="AU1657" s="218" t="s">
        <v>80</v>
      </c>
      <c r="AY1657" s="20" t="s">
        <v>149</v>
      </c>
      <c r="BE1657" s="219">
        <f>IF(N1657="základní",J1657,0)</f>
        <v>0</v>
      </c>
      <c r="BF1657" s="219">
        <f>IF(N1657="snížená",J1657,0)</f>
        <v>0</v>
      </c>
      <c r="BG1657" s="219">
        <f>IF(N1657="zákl. přenesená",J1657,0)</f>
        <v>0</v>
      </c>
      <c r="BH1657" s="219">
        <f>IF(N1657="sníž. přenesená",J1657,0)</f>
        <v>0</v>
      </c>
      <c r="BI1657" s="219">
        <f>IF(N1657="nulová",J1657,0)</f>
        <v>0</v>
      </c>
      <c r="BJ1657" s="20" t="s">
        <v>80</v>
      </c>
      <c r="BK1657" s="219">
        <f>ROUND(I1657*H1657,2)</f>
        <v>0</v>
      </c>
      <c r="BL1657" s="20" t="s">
        <v>2614</v>
      </c>
      <c r="BM1657" s="218" t="s">
        <v>2615</v>
      </c>
    </row>
    <row r="1658" s="2" customFormat="1">
      <c r="A1658" s="41"/>
      <c r="B1658" s="42"/>
      <c r="C1658" s="43"/>
      <c r="D1658" s="220" t="s">
        <v>157</v>
      </c>
      <c r="E1658" s="43"/>
      <c r="F1658" s="221" t="s">
        <v>2616</v>
      </c>
      <c r="G1658" s="43"/>
      <c r="H1658" s="43"/>
      <c r="I1658" s="222"/>
      <c r="J1658" s="43"/>
      <c r="K1658" s="43"/>
      <c r="L1658" s="47"/>
      <c r="M1658" s="223"/>
      <c r="N1658" s="224"/>
      <c r="O1658" s="87"/>
      <c r="P1658" s="87"/>
      <c r="Q1658" s="87"/>
      <c r="R1658" s="87"/>
      <c r="S1658" s="87"/>
      <c r="T1658" s="88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T1658" s="20" t="s">
        <v>157</v>
      </c>
      <c r="AU1658" s="20" t="s">
        <v>80</v>
      </c>
    </row>
    <row r="1659" s="2" customFormat="1">
      <c r="A1659" s="41"/>
      <c r="B1659" s="42"/>
      <c r="C1659" s="43"/>
      <c r="D1659" s="225" t="s">
        <v>159</v>
      </c>
      <c r="E1659" s="43"/>
      <c r="F1659" s="226" t="s">
        <v>2617</v>
      </c>
      <c r="G1659" s="43"/>
      <c r="H1659" s="43"/>
      <c r="I1659" s="222"/>
      <c r="J1659" s="43"/>
      <c r="K1659" s="43"/>
      <c r="L1659" s="47"/>
      <c r="M1659" s="223"/>
      <c r="N1659" s="224"/>
      <c r="O1659" s="87"/>
      <c r="P1659" s="87"/>
      <c r="Q1659" s="87"/>
      <c r="R1659" s="87"/>
      <c r="S1659" s="87"/>
      <c r="T1659" s="88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T1659" s="20" t="s">
        <v>159</v>
      </c>
      <c r="AU1659" s="20" t="s">
        <v>80</v>
      </c>
    </row>
    <row r="1660" s="13" customFormat="1">
      <c r="A1660" s="13"/>
      <c r="B1660" s="227"/>
      <c r="C1660" s="228"/>
      <c r="D1660" s="220" t="s">
        <v>183</v>
      </c>
      <c r="E1660" s="229" t="s">
        <v>19</v>
      </c>
      <c r="F1660" s="230" t="s">
        <v>2618</v>
      </c>
      <c r="G1660" s="228"/>
      <c r="H1660" s="229" t="s">
        <v>19</v>
      </c>
      <c r="I1660" s="231"/>
      <c r="J1660" s="228"/>
      <c r="K1660" s="228"/>
      <c r="L1660" s="232"/>
      <c r="M1660" s="233"/>
      <c r="N1660" s="234"/>
      <c r="O1660" s="234"/>
      <c r="P1660" s="234"/>
      <c r="Q1660" s="234"/>
      <c r="R1660" s="234"/>
      <c r="S1660" s="234"/>
      <c r="T1660" s="235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6" t="s">
        <v>183</v>
      </c>
      <c r="AU1660" s="236" t="s">
        <v>80</v>
      </c>
      <c r="AV1660" s="13" t="s">
        <v>80</v>
      </c>
      <c r="AW1660" s="13" t="s">
        <v>36</v>
      </c>
      <c r="AX1660" s="13" t="s">
        <v>75</v>
      </c>
      <c r="AY1660" s="236" t="s">
        <v>149</v>
      </c>
    </row>
    <row r="1661" s="14" customFormat="1">
      <c r="A1661" s="14"/>
      <c r="B1661" s="237"/>
      <c r="C1661" s="238"/>
      <c r="D1661" s="220" t="s">
        <v>183</v>
      </c>
      <c r="E1661" s="239" t="s">
        <v>19</v>
      </c>
      <c r="F1661" s="240" t="s">
        <v>858</v>
      </c>
      <c r="G1661" s="238"/>
      <c r="H1661" s="241">
        <v>100</v>
      </c>
      <c r="I1661" s="242"/>
      <c r="J1661" s="238"/>
      <c r="K1661" s="238"/>
      <c r="L1661" s="243"/>
      <c r="M1661" s="244"/>
      <c r="N1661" s="245"/>
      <c r="O1661" s="245"/>
      <c r="P1661" s="245"/>
      <c r="Q1661" s="245"/>
      <c r="R1661" s="245"/>
      <c r="S1661" s="245"/>
      <c r="T1661" s="246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47" t="s">
        <v>183</v>
      </c>
      <c r="AU1661" s="247" t="s">
        <v>80</v>
      </c>
      <c r="AV1661" s="14" t="s">
        <v>84</v>
      </c>
      <c r="AW1661" s="14" t="s">
        <v>36</v>
      </c>
      <c r="AX1661" s="14" t="s">
        <v>80</v>
      </c>
      <c r="AY1661" s="247" t="s">
        <v>149</v>
      </c>
    </row>
    <row r="1662" s="2" customFormat="1" ht="16.5" customHeight="1">
      <c r="A1662" s="41"/>
      <c r="B1662" s="42"/>
      <c r="C1662" s="207" t="s">
        <v>2619</v>
      </c>
      <c r="D1662" s="207" t="s">
        <v>151</v>
      </c>
      <c r="E1662" s="208" t="s">
        <v>2620</v>
      </c>
      <c r="F1662" s="209" t="s">
        <v>2621</v>
      </c>
      <c r="G1662" s="210" t="s">
        <v>2613</v>
      </c>
      <c r="H1662" s="211">
        <v>23.199999999999999</v>
      </c>
      <c r="I1662" s="212"/>
      <c r="J1662" s="213">
        <f>ROUND(I1662*H1662,2)</f>
        <v>0</v>
      </c>
      <c r="K1662" s="209" t="s">
        <v>155</v>
      </c>
      <c r="L1662" s="47"/>
      <c r="M1662" s="214" t="s">
        <v>19</v>
      </c>
      <c r="N1662" s="215" t="s">
        <v>46</v>
      </c>
      <c r="O1662" s="87"/>
      <c r="P1662" s="216">
        <f>O1662*H1662</f>
        <v>0</v>
      </c>
      <c r="Q1662" s="216">
        <v>0</v>
      </c>
      <c r="R1662" s="216">
        <f>Q1662*H1662</f>
        <v>0</v>
      </c>
      <c r="S1662" s="216">
        <v>0</v>
      </c>
      <c r="T1662" s="217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18" t="s">
        <v>2614</v>
      </c>
      <c r="AT1662" s="218" t="s">
        <v>151</v>
      </c>
      <c r="AU1662" s="218" t="s">
        <v>80</v>
      </c>
      <c r="AY1662" s="20" t="s">
        <v>149</v>
      </c>
      <c r="BE1662" s="219">
        <f>IF(N1662="základní",J1662,0)</f>
        <v>0</v>
      </c>
      <c r="BF1662" s="219">
        <f>IF(N1662="snížená",J1662,0)</f>
        <v>0</v>
      </c>
      <c r="BG1662" s="219">
        <f>IF(N1662="zákl. přenesená",J1662,0)</f>
        <v>0</v>
      </c>
      <c r="BH1662" s="219">
        <f>IF(N1662="sníž. přenesená",J1662,0)</f>
        <v>0</v>
      </c>
      <c r="BI1662" s="219">
        <f>IF(N1662="nulová",J1662,0)</f>
        <v>0</v>
      </c>
      <c r="BJ1662" s="20" t="s">
        <v>80</v>
      </c>
      <c r="BK1662" s="219">
        <f>ROUND(I1662*H1662,2)</f>
        <v>0</v>
      </c>
      <c r="BL1662" s="20" t="s">
        <v>2614</v>
      </c>
      <c r="BM1662" s="218" t="s">
        <v>2622</v>
      </c>
    </row>
    <row r="1663" s="2" customFormat="1">
      <c r="A1663" s="41"/>
      <c r="B1663" s="42"/>
      <c r="C1663" s="43"/>
      <c r="D1663" s="220" t="s">
        <v>157</v>
      </c>
      <c r="E1663" s="43"/>
      <c r="F1663" s="221" t="s">
        <v>2623</v>
      </c>
      <c r="G1663" s="43"/>
      <c r="H1663" s="43"/>
      <c r="I1663" s="222"/>
      <c r="J1663" s="43"/>
      <c r="K1663" s="43"/>
      <c r="L1663" s="47"/>
      <c r="M1663" s="223"/>
      <c r="N1663" s="224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20" t="s">
        <v>157</v>
      </c>
      <c r="AU1663" s="20" t="s">
        <v>80</v>
      </c>
    </row>
    <row r="1664" s="2" customFormat="1">
      <c r="A1664" s="41"/>
      <c r="B1664" s="42"/>
      <c r="C1664" s="43"/>
      <c r="D1664" s="225" t="s">
        <v>159</v>
      </c>
      <c r="E1664" s="43"/>
      <c r="F1664" s="226" t="s">
        <v>2624</v>
      </c>
      <c r="G1664" s="43"/>
      <c r="H1664" s="43"/>
      <c r="I1664" s="222"/>
      <c r="J1664" s="43"/>
      <c r="K1664" s="43"/>
      <c r="L1664" s="47"/>
      <c r="M1664" s="223"/>
      <c r="N1664" s="224"/>
      <c r="O1664" s="87"/>
      <c r="P1664" s="87"/>
      <c r="Q1664" s="87"/>
      <c r="R1664" s="87"/>
      <c r="S1664" s="87"/>
      <c r="T1664" s="88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T1664" s="20" t="s">
        <v>159</v>
      </c>
      <c r="AU1664" s="20" t="s">
        <v>80</v>
      </c>
    </row>
    <row r="1665" s="13" customFormat="1">
      <c r="A1665" s="13"/>
      <c r="B1665" s="227"/>
      <c r="C1665" s="228"/>
      <c r="D1665" s="220" t="s">
        <v>183</v>
      </c>
      <c r="E1665" s="229" t="s">
        <v>19</v>
      </c>
      <c r="F1665" s="230" t="s">
        <v>2625</v>
      </c>
      <c r="G1665" s="228"/>
      <c r="H1665" s="229" t="s">
        <v>19</v>
      </c>
      <c r="I1665" s="231"/>
      <c r="J1665" s="228"/>
      <c r="K1665" s="228"/>
      <c r="L1665" s="232"/>
      <c r="M1665" s="233"/>
      <c r="N1665" s="234"/>
      <c r="O1665" s="234"/>
      <c r="P1665" s="234"/>
      <c r="Q1665" s="234"/>
      <c r="R1665" s="234"/>
      <c r="S1665" s="234"/>
      <c r="T1665" s="235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6" t="s">
        <v>183</v>
      </c>
      <c r="AU1665" s="236" t="s">
        <v>80</v>
      </c>
      <c r="AV1665" s="13" t="s">
        <v>80</v>
      </c>
      <c r="AW1665" s="13" t="s">
        <v>36</v>
      </c>
      <c r="AX1665" s="13" t="s">
        <v>75</v>
      </c>
      <c r="AY1665" s="236" t="s">
        <v>149</v>
      </c>
    </row>
    <row r="1666" s="14" customFormat="1">
      <c r="A1666" s="14"/>
      <c r="B1666" s="237"/>
      <c r="C1666" s="238"/>
      <c r="D1666" s="220" t="s">
        <v>183</v>
      </c>
      <c r="E1666" s="239" t="s">
        <v>19</v>
      </c>
      <c r="F1666" s="240" t="s">
        <v>2626</v>
      </c>
      <c r="G1666" s="238"/>
      <c r="H1666" s="241">
        <v>23.199999999999999</v>
      </c>
      <c r="I1666" s="242"/>
      <c r="J1666" s="238"/>
      <c r="K1666" s="238"/>
      <c r="L1666" s="243"/>
      <c r="M1666" s="244"/>
      <c r="N1666" s="245"/>
      <c r="O1666" s="245"/>
      <c r="P1666" s="245"/>
      <c r="Q1666" s="245"/>
      <c r="R1666" s="245"/>
      <c r="S1666" s="245"/>
      <c r="T1666" s="246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47" t="s">
        <v>183</v>
      </c>
      <c r="AU1666" s="247" t="s">
        <v>80</v>
      </c>
      <c r="AV1666" s="14" t="s">
        <v>84</v>
      </c>
      <c r="AW1666" s="14" t="s">
        <v>36</v>
      </c>
      <c r="AX1666" s="14" t="s">
        <v>80</v>
      </c>
      <c r="AY1666" s="247" t="s">
        <v>149</v>
      </c>
    </row>
    <row r="1667" s="2" customFormat="1" ht="16.5" customHeight="1">
      <c r="A1667" s="41"/>
      <c r="B1667" s="42"/>
      <c r="C1667" s="207" t="s">
        <v>2627</v>
      </c>
      <c r="D1667" s="207" t="s">
        <v>151</v>
      </c>
      <c r="E1667" s="208" t="s">
        <v>2628</v>
      </c>
      <c r="F1667" s="209" t="s">
        <v>2629</v>
      </c>
      <c r="G1667" s="210" t="s">
        <v>2613</v>
      </c>
      <c r="H1667" s="211">
        <v>32</v>
      </c>
      <c r="I1667" s="212"/>
      <c r="J1667" s="213">
        <f>ROUND(I1667*H1667,2)</f>
        <v>0</v>
      </c>
      <c r="K1667" s="209" t="s">
        <v>155</v>
      </c>
      <c r="L1667" s="47"/>
      <c r="M1667" s="214" t="s">
        <v>19</v>
      </c>
      <c r="N1667" s="215" t="s">
        <v>46</v>
      </c>
      <c r="O1667" s="87"/>
      <c r="P1667" s="216">
        <f>O1667*H1667</f>
        <v>0</v>
      </c>
      <c r="Q1667" s="216">
        <v>0</v>
      </c>
      <c r="R1667" s="216">
        <f>Q1667*H1667</f>
        <v>0</v>
      </c>
      <c r="S1667" s="216">
        <v>0</v>
      </c>
      <c r="T1667" s="217">
        <f>S1667*H1667</f>
        <v>0</v>
      </c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R1667" s="218" t="s">
        <v>2614</v>
      </c>
      <c r="AT1667" s="218" t="s">
        <v>151</v>
      </c>
      <c r="AU1667" s="218" t="s">
        <v>80</v>
      </c>
      <c r="AY1667" s="20" t="s">
        <v>149</v>
      </c>
      <c r="BE1667" s="219">
        <f>IF(N1667="základní",J1667,0)</f>
        <v>0</v>
      </c>
      <c r="BF1667" s="219">
        <f>IF(N1667="snížená",J1667,0)</f>
        <v>0</v>
      </c>
      <c r="BG1667" s="219">
        <f>IF(N1667="zákl. přenesená",J1667,0)</f>
        <v>0</v>
      </c>
      <c r="BH1667" s="219">
        <f>IF(N1667="sníž. přenesená",J1667,0)</f>
        <v>0</v>
      </c>
      <c r="BI1667" s="219">
        <f>IF(N1667="nulová",J1667,0)</f>
        <v>0</v>
      </c>
      <c r="BJ1667" s="20" t="s">
        <v>80</v>
      </c>
      <c r="BK1667" s="219">
        <f>ROUND(I1667*H1667,2)</f>
        <v>0</v>
      </c>
      <c r="BL1667" s="20" t="s">
        <v>2614</v>
      </c>
      <c r="BM1667" s="218" t="s">
        <v>2630</v>
      </c>
    </row>
    <row r="1668" s="2" customFormat="1">
      <c r="A1668" s="41"/>
      <c r="B1668" s="42"/>
      <c r="C1668" s="43"/>
      <c r="D1668" s="220" t="s">
        <v>157</v>
      </c>
      <c r="E1668" s="43"/>
      <c r="F1668" s="221" t="s">
        <v>2631</v>
      </c>
      <c r="G1668" s="43"/>
      <c r="H1668" s="43"/>
      <c r="I1668" s="222"/>
      <c r="J1668" s="43"/>
      <c r="K1668" s="43"/>
      <c r="L1668" s="47"/>
      <c r="M1668" s="223"/>
      <c r="N1668" s="224"/>
      <c r="O1668" s="87"/>
      <c r="P1668" s="87"/>
      <c r="Q1668" s="87"/>
      <c r="R1668" s="87"/>
      <c r="S1668" s="87"/>
      <c r="T1668" s="88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T1668" s="20" t="s">
        <v>157</v>
      </c>
      <c r="AU1668" s="20" t="s">
        <v>80</v>
      </c>
    </row>
    <row r="1669" s="2" customFormat="1">
      <c r="A1669" s="41"/>
      <c r="B1669" s="42"/>
      <c r="C1669" s="43"/>
      <c r="D1669" s="225" t="s">
        <v>159</v>
      </c>
      <c r="E1669" s="43"/>
      <c r="F1669" s="226" t="s">
        <v>2632</v>
      </c>
      <c r="G1669" s="43"/>
      <c r="H1669" s="43"/>
      <c r="I1669" s="222"/>
      <c r="J1669" s="43"/>
      <c r="K1669" s="43"/>
      <c r="L1669" s="47"/>
      <c r="M1669" s="223"/>
      <c r="N1669" s="224"/>
      <c r="O1669" s="87"/>
      <c r="P1669" s="87"/>
      <c r="Q1669" s="87"/>
      <c r="R1669" s="87"/>
      <c r="S1669" s="87"/>
      <c r="T1669" s="88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T1669" s="20" t="s">
        <v>159</v>
      </c>
      <c r="AU1669" s="20" t="s">
        <v>80</v>
      </c>
    </row>
    <row r="1670" s="2" customFormat="1">
      <c r="A1670" s="41"/>
      <c r="B1670" s="42"/>
      <c r="C1670" s="43"/>
      <c r="D1670" s="220" t="s">
        <v>531</v>
      </c>
      <c r="E1670" s="43"/>
      <c r="F1670" s="280" t="s">
        <v>2633</v>
      </c>
      <c r="G1670" s="43"/>
      <c r="H1670" s="43"/>
      <c r="I1670" s="222"/>
      <c r="J1670" s="43"/>
      <c r="K1670" s="43"/>
      <c r="L1670" s="47"/>
      <c r="M1670" s="223"/>
      <c r="N1670" s="224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531</v>
      </c>
      <c r="AU1670" s="20" t="s">
        <v>80</v>
      </c>
    </row>
    <row r="1671" s="13" customFormat="1">
      <c r="A1671" s="13"/>
      <c r="B1671" s="227"/>
      <c r="C1671" s="228"/>
      <c r="D1671" s="220" t="s">
        <v>183</v>
      </c>
      <c r="E1671" s="229" t="s">
        <v>19</v>
      </c>
      <c r="F1671" s="230" t="s">
        <v>2634</v>
      </c>
      <c r="G1671" s="228"/>
      <c r="H1671" s="229" t="s">
        <v>19</v>
      </c>
      <c r="I1671" s="231"/>
      <c r="J1671" s="228"/>
      <c r="K1671" s="228"/>
      <c r="L1671" s="232"/>
      <c r="M1671" s="233"/>
      <c r="N1671" s="234"/>
      <c r="O1671" s="234"/>
      <c r="P1671" s="234"/>
      <c r="Q1671" s="234"/>
      <c r="R1671" s="234"/>
      <c r="S1671" s="234"/>
      <c r="T1671" s="235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6" t="s">
        <v>183</v>
      </c>
      <c r="AU1671" s="236" t="s">
        <v>80</v>
      </c>
      <c r="AV1671" s="13" t="s">
        <v>80</v>
      </c>
      <c r="AW1671" s="13" t="s">
        <v>36</v>
      </c>
      <c r="AX1671" s="13" t="s">
        <v>75</v>
      </c>
      <c r="AY1671" s="236" t="s">
        <v>149</v>
      </c>
    </row>
    <row r="1672" s="14" customFormat="1">
      <c r="A1672" s="14"/>
      <c r="B1672" s="237"/>
      <c r="C1672" s="238"/>
      <c r="D1672" s="220" t="s">
        <v>183</v>
      </c>
      <c r="E1672" s="239" t="s">
        <v>19</v>
      </c>
      <c r="F1672" s="240" t="s">
        <v>2635</v>
      </c>
      <c r="G1672" s="238"/>
      <c r="H1672" s="241">
        <v>32</v>
      </c>
      <c r="I1672" s="242"/>
      <c r="J1672" s="238"/>
      <c r="K1672" s="238"/>
      <c r="L1672" s="243"/>
      <c r="M1672" s="244"/>
      <c r="N1672" s="245"/>
      <c r="O1672" s="245"/>
      <c r="P1672" s="245"/>
      <c r="Q1672" s="245"/>
      <c r="R1672" s="245"/>
      <c r="S1672" s="245"/>
      <c r="T1672" s="246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47" t="s">
        <v>183</v>
      </c>
      <c r="AU1672" s="247" t="s">
        <v>80</v>
      </c>
      <c r="AV1672" s="14" t="s">
        <v>84</v>
      </c>
      <c r="AW1672" s="14" t="s">
        <v>36</v>
      </c>
      <c r="AX1672" s="14" t="s">
        <v>80</v>
      </c>
      <c r="AY1672" s="247" t="s">
        <v>149</v>
      </c>
    </row>
    <row r="1673" s="12" customFormat="1" ht="25.92" customHeight="1">
      <c r="A1673" s="12"/>
      <c r="B1673" s="191"/>
      <c r="C1673" s="192"/>
      <c r="D1673" s="193" t="s">
        <v>74</v>
      </c>
      <c r="E1673" s="194" t="s">
        <v>2636</v>
      </c>
      <c r="F1673" s="194" t="s">
        <v>2637</v>
      </c>
      <c r="G1673" s="192"/>
      <c r="H1673" s="192"/>
      <c r="I1673" s="195"/>
      <c r="J1673" s="196">
        <f>BK1673</f>
        <v>0</v>
      </c>
      <c r="K1673" s="192"/>
      <c r="L1673" s="197"/>
      <c r="M1673" s="198"/>
      <c r="N1673" s="199"/>
      <c r="O1673" s="199"/>
      <c r="P1673" s="200">
        <f>SUM(P1674:P1680)</f>
        <v>0</v>
      </c>
      <c r="Q1673" s="199"/>
      <c r="R1673" s="200">
        <f>SUM(R1674:R1680)</f>
        <v>0</v>
      </c>
      <c r="S1673" s="199"/>
      <c r="T1673" s="201">
        <f>SUM(T1674:T1680)</f>
        <v>0</v>
      </c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R1673" s="202" t="s">
        <v>90</v>
      </c>
      <c r="AT1673" s="203" t="s">
        <v>74</v>
      </c>
      <c r="AU1673" s="203" t="s">
        <v>75</v>
      </c>
      <c r="AY1673" s="202" t="s">
        <v>149</v>
      </c>
      <c r="BK1673" s="204">
        <f>SUM(BK1674:BK1680)</f>
        <v>0</v>
      </c>
    </row>
    <row r="1674" s="2" customFormat="1" ht="16.5" customHeight="1">
      <c r="A1674" s="41"/>
      <c r="B1674" s="42"/>
      <c r="C1674" s="207" t="s">
        <v>2638</v>
      </c>
      <c r="D1674" s="207" t="s">
        <v>151</v>
      </c>
      <c r="E1674" s="208" t="s">
        <v>2639</v>
      </c>
      <c r="F1674" s="209" t="s">
        <v>2640</v>
      </c>
      <c r="G1674" s="210" t="s">
        <v>595</v>
      </c>
      <c r="H1674" s="211">
        <v>6.25</v>
      </c>
      <c r="I1674" s="212"/>
      <c r="J1674" s="213">
        <f>ROUND(I1674*H1674,2)</f>
        <v>0</v>
      </c>
      <c r="K1674" s="209" t="s">
        <v>19</v>
      </c>
      <c r="L1674" s="47"/>
      <c r="M1674" s="214" t="s">
        <v>19</v>
      </c>
      <c r="N1674" s="215" t="s">
        <v>46</v>
      </c>
      <c r="O1674" s="87"/>
      <c r="P1674" s="216">
        <f>O1674*H1674</f>
        <v>0</v>
      </c>
      <c r="Q1674" s="216">
        <v>0</v>
      </c>
      <c r="R1674" s="216">
        <f>Q1674*H1674</f>
        <v>0</v>
      </c>
      <c r="S1674" s="216">
        <v>0</v>
      </c>
      <c r="T1674" s="217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18" t="s">
        <v>2614</v>
      </c>
      <c r="AT1674" s="218" t="s">
        <v>151</v>
      </c>
      <c r="AU1674" s="218" t="s">
        <v>80</v>
      </c>
      <c r="AY1674" s="20" t="s">
        <v>149</v>
      </c>
      <c r="BE1674" s="219">
        <f>IF(N1674="základní",J1674,0)</f>
        <v>0</v>
      </c>
      <c r="BF1674" s="219">
        <f>IF(N1674="snížená",J1674,0)</f>
        <v>0</v>
      </c>
      <c r="BG1674" s="219">
        <f>IF(N1674="zákl. přenesená",J1674,0)</f>
        <v>0</v>
      </c>
      <c r="BH1674" s="219">
        <f>IF(N1674="sníž. přenesená",J1674,0)</f>
        <v>0</v>
      </c>
      <c r="BI1674" s="219">
        <f>IF(N1674="nulová",J1674,0)</f>
        <v>0</v>
      </c>
      <c r="BJ1674" s="20" t="s">
        <v>80</v>
      </c>
      <c r="BK1674" s="219">
        <f>ROUND(I1674*H1674,2)</f>
        <v>0</v>
      </c>
      <c r="BL1674" s="20" t="s">
        <v>2614</v>
      </c>
      <c r="BM1674" s="218" t="s">
        <v>2641</v>
      </c>
    </row>
    <row r="1675" s="2" customFormat="1">
      <c r="A1675" s="41"/>
      <c r="B1675" s="42"/>
      <c r="C1675" s="43"/>
      <c r="D1675" s="220" t="s">
        <v>157</v>
      </c>
      <c r="E1675" s="43"/>
      <c r="F1675" s="221" t="s">
        <v>2642</v>
      </c>
      <c r="G1675" s="43"/>
      <c r="H1675" s="43"/>
      <c r="I1675" s="222"/>
      <c r="J1675" s="43"/>
      <c r="K1675" s="43"/>
      <c r="L1675" s="47"/>
      <c r="M1675" s="223"/>
      <c r="N1675" s="224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157</v>
      </c>
      <c r="AU1675" s="20" t="s">
        <v>80</v>
      </c>
    </row>
    <row r="1676" s="2" customFormat="1" ht="16.5" customHeight="1">
      <c r="A1676" s="41"/>
      <c r="B1676" s="42"/>
      <c r="C1676" s="207" t="s">
        <v>2643</v>
      </c>
      <c r="D1676" s="207" t="s">
        <v>151</v>
      </c>
      <c r="E1676" s="208" t="s">
        <v>2644</v>
      </c>
      <c r="F1676" s="209" t="s">
        <v>2645</v>
      </c>
      <c r="G1676" s="210" t="s">
        <v>154</v>
      </c>
      <c r="H1676" s="211">
        <v>205</v>
      </c>
      <c r="I1676" s="212"/>
      <c r="J1676" s="213">
        <f>ROUND(I1676*H1676,2)</f>
        <v>0</v>
      </c>
      <c r="K1676" s="209" t="s">
        <v>19</v>
      </c>
      <c r="L1676" s="47"/>
      <c r="M1676" s="214" t="s">
        <v>19</v>
      </c>
      <c r="N1676" s="215" t="s">
        <v>46</v>
      </c>
      <c r="O1676" s="87"/>
      <c r="P1676" s="216">
        <f>O1676*H1676</f>
        <v>0</v>
      </c>
      <c r="Q1676" s="216">
        <v>0</v>
      </c>
      <c r="R1676" s="216">
        <f>Q1676*H1676</f>
        <v>0</v>
      </c>
      <c r="S1676" s="216">
        <v>0</v>
      </c>
      <c r="T1676" s="217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18" t="s">
        <v>2614</v>
      </c>
      <c r="AT1676" s="218" t="s">
        <v>151</v>
      </c>
      <c r="AU1676" s="218" t="s">
        <v>80</v>
      </c>
      <c r="AY1676" s="20" t="s">
        <v>149</v>
      </c>
      <c r="BE1676" s="219">
        <f>IF(N1676="základní",J1676,0)</f>
        <v>0</v>
      </c>
      <c r="BF1676" s="219">
        <f>IF(N1676="snížená",J1676,0)</f>
        <v>0</v>
      </c>
      <c r="BG1676" s="219">
        <f>IF(N1676="zákl. přenesená",J1676,0)</f>
        <v>0</v>
      </c>
      <c r="BH1676" s="219">
        <f>IF(N1676="sníž. přenesená",J1676,0)</f>
        <v>0</v>
      </c>
      <c r="BI1676" s="219">
        <f>IF(N1676="nulová",J1676,0)</f>
        <v>0</v>
      </c>
      <c r="BJ1676" s="20" t="s">
        <v>80</v>
      </c>
      <c r="BK1676" s="219">
        <f>ROUND(I1676*H1676,2)</f>
        <v>0</v>
      </c>
      <c r="BL1676" s="20" t="s">
        <v>2614</v>
      </c>
      <c r="BM1676" s="218" t="s">
        <v>2646</v>
      </c>
    </row>
    <row r="1677" s="2" customFormat="1">
      <c r="A1677" s="41"/>
      <c r="B1677" s="42"/>
      <c r="C1677" s="43"/>
      <c r="D1677" s="220" t="s">
        <v>157</v>
      </c>
      <c r="E1677" s="43"/>
      <c r="F1677" s="221" t="s">
        <v>2645</v>
      </c>
      <c r="G1677" s="43"/>
      <c r="H1677" s="43"/>
      <c r="I1677" s="222"/>
      <c r="J1677" s="43"/>
      <c r="K1677" s="43"/>
      <c r="L1677" s="47"/>
      <c r="M1677" s="223"/>
      <c r="N1677" s="224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T1677" s="20" t="s">
        <v>157</v>
      </c>
      <c r="AU1677" s="20" t="s">
        <v>80</v>
      </c>
    </row>
    <row r="1678" s="14" customFormat="1">
      <c r="A1678" s="14"/>
      <c r="B1678" s="237"/>
      <c r="C1678" s="238"/>
      <c r="D1678" s="220" t="s">
        <v>183</v>
      </c>
      <c r="E1678" s="239" t="s">
        <v>19</v>
      </c>
      <c r="F1678" s="240" t="s">
        <v>2647</v>
      </c>
      <c r="G1678" s="238"/>
      <c r="H1678" s="241">
        <v>205</v>
      </c>
      <c r="I1678" s="242"/>
      <c r="J1678" s="238"/>
      <c r="K1678" s="238"/>
      <c r="L1678" s="243"/>
      <c r="M1678" s="244"/>
      <c r="N1678" s="245"/>
      <c r="O1678" s="245"/>
      <c r="P1678" s="245"/>
      <c r="Q1678" s="245"/>
      <c r="R1678" s="245"/>
      <c r="S1678" s="245"/>
      <c r="T1678" s="246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47" t="s">
        <v>183</v>
      </c>
      <c r="AU1678" s="247" t="s">
        <v>80</v>
      </c>
      <c r="AV1678" s="14" t="s">
        <v>84</v>
      </c>
      <c r="AW1678" s="14" t="s">
        <v>36</v>
      </c>
      <c r="AX1678" s="14" t="s">
        <v>80</v>
      </c>
      <c r="AY1678" s="247" t="s">
        <v>149</v>
      </c>
    </row>
    <row r="1679" s="2" customFormat="1" ht="33" customHeight="1">
      <c r="A1679" s="41"/>
      <c r="B1679" s="42"/>
      <c r="C1679" s="207" t="s">
        <v>2648</v>
      </c>
      <c r="D1679" s="207" t="s">
        <v>151</v>
      </c>
      <c r="E1679" s="208" t="s">
        <v>2649</v>
      </c>
      <c r="F1679" s="209" t="s">
        <v>2650</v>
      </c>
      <c r="G1679" s="210" t="s">
        <v>179</v>
      </c>
      <c r="H1679" s="211">
        <v>80</v>
      </c>
      <c r="I1679" s="212"/>
      <c r="J1679" s="213">
        <f>ROUND(I1679*H1679,2)</f>
        <v>0</v>
      </c>
      <c r="K1679" s="209" t="s">
        <v>19</v>
      </c>
      <c r="L1679" s="47"/>
      <c r="M1679" s="214" t="s">
        <v>19</v>
      </c>
      <c r="N1679" s="215" t="s">
        <v>46</v>
      </c>
      <c r="O1679" s="87"/>
      <c r="P1679" s="216">
        <f>O1679*H1679</f>
        <v>0</v>
      </c>
      <c r="Q1679" s="216">
        <v>0</v>
      </c>
      <c r="R1679" s="216">
        <f>Q1679*H1679</f>
        <v>0</v>
      </c>
      <c r="S1679" s="216">
        <v>0</v>
      </c>
      <c r="T1679" s="217">
        <f>S1679*H1679</f>
        <v>0</v>
      </c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R1679" s="218" t="s">
        <v>2614</v>
      </c>
      <c r="AT1679" s="218" t="s">
        <v>151</v>
      </c>
      <c r="AU1679" s="218" t="s">
        <v>80</v>
      </c>
      <c r="AY1679" s="20" t="s">
        <v>149</v>
      </c>
      <c r="BE1679" s="219">
        <f>IF(N1679="základní",J1679,0)</f>
        <v>0</v>
      </c>
      <c r="BF1679" s="219">
        <f>IF(N1679="snížená",J1679,0)</f>
        <v>0</v>
      </c>
      <c r="BG1679" s="219">
        <f>IF(N1679="zákl. přenesená",J1679,0)</f>
        <v>0</v>
      </c>
      <c r="BH1679" s="219">
        <f>IF(N1679="sníž. přenesená",J1679,0)</f>
        <v>0</v>
      </c>
      <c r="BI1679" s="219">
        <f>IF(N1679="nulová",J1679,0)</f>
        <v>0</v>
      </c>
      <c r="BJ1679" s="20" t="s">
        <v>80</v>
      </c>
      <c r="BK1679" s="219">
        <f>ROUND(I1679*H1679,2)</f>
        <v>0</v>
      </c>
      <c r="BL1679" s="20" t="s">
        <v>2614</v>
      </c>
      <c r="BM1679" s="218" t="s">
        <v>2651</v>
      </c>
    </row>
    <row r="1680" s="2" customFormat="1">
      <c r="A1680" s="41"/>
      <c r="B1680" s="42"/>
      <c r="C1680" s="43"/>
      <c r="D1680" s="220" t="s">
        <v>157</v>
      </c>
      <c r="E1680" s="43"/>
      <c r="F1680" s="221" t="s">
        <v>2650</v>
      </c>
      <c r="G1680" s="43"/>
      <c r="H1680" s="43"/>
      <c r="I1680" s="222"/>
      <c r="J1680" s="43"/>
      <c r="K1680" s="43"/>
      <c r="L1680" s="47"/>
      <c r="M1680" s="281"/>
      <c r="N1680" s="282"/>
      <c r="O1680" s="283"/>
      <c r="P1680" s="283"/>
      <c r="Q1680" s="283"/>
      <c r="R1680" s="283"/>
      <c r="S1680" s="283"/>
      <c r="T1680" s="284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T1680" s="20" t="s">
        <v>157</v>
      </c>
      <c r="AU1680" s="20" t="s">
        <v>80</v>
      </c>
    </row>
    <row r="1681" s="2" customFormat="1" ht="6.96" customHeight="1">
      <c r="A1681" s="41"/>
      <c r="B1681" s="62"/>
      <c r="C1681" s="63"/>
      <c r="D1681" s="63"/>
      <c r="E1681" s="63"/>
      <c r="F1681" s="63"/>
      <c r="G1681" s="63"/>
      <c r="H1681" s="63"/>
      <c r="I1681" s="63"/>
      <c r="J1681" s="63"/>
      <c r="K1681" s="63"/>
      <c r="L1681" s="47"/>
      <c r="M1681" s="41"/>
      <c r="O1681" s="41"/>
      <c r="P1681" s="41"/>
      <c r="Q1681" s="41"/>
      <c r="R1681" s="41"/>
      <c r="S1681" s="41"/>
      <c r="T1681" s="41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</row>
  </sheetData>
  <sheetProtection sheet="1" autoFilter="0" formatColumns="0" formatRows="0" objects="1" scenarios="1" spinCount="100000" saltValue="1Wxk98aaygEZLlXLWssdjj8UDQnn/PgMSras0WtcfgrnO7YHfUVI3ymc9aSyiWK91kqhOXPFCD69sZrdBmpYlA==" hashValue="3zEo/in4lBygUpoB5gdm8PQrr/sLxx0MfbjIAJn+nxiCsJaUTtph0vQqYJ9TkSSPhdcqesXqX8BmjmA6TUovIg==" algorithmName="SHA-512" password="CB6D"/>
  <autoFilter ref="C110:K1680"/>
  <mergeCells count="9">
    <mergeCell ref="E7:H7"/>
    <mergeCell ref="E9:H9"/>
    <mergeCell ref="E18:H18"/>
    <mergeCell ref="E27:H27"/>
    <mergeCell ref="E48:H48"/>
    <mergeCell ref="E50:H50"/>
    <mergeCell ref="E101:H101"/>
    <mergeCell ref="E103:H103"/>
    <mergeCell ref="L2:V2"/>
  </mergeCells>
  <hyperlinks>
    <hyperlink ref="F116" r:id="rId1" display="https://podminky.urs.cz/item/CS_URS_2024_01/112151354"/>
    <hyperlink ref="F119" r:id="rId2" display="https://podminky.urs.cz/item/CS_URS_2024_01/112151356"/>
    <hyperlink ref="F122" r:id="rId3" display="https://podminky.urs.cz/item/CS_URS_2024_01/112251102"/>
    <hyperlink ref="F125" r:id="rId4" display="https://podminky.urs.cz/item/CS_URS_2024_01/112251103"/>
    <hyperlink ref="F128" r:id="rId5" display="https://podminky.urs.cz/item/CS_URS_2024_01/113106121"/>
    <hyperlink ref="F133" r:id="rId6" display="https://podminky.urs.cz/item/CS_URS_2024_01/113107121"/>
    <hyperlink ref="F136" r:id="rId7" display="https://podminky.urs.cz/item/CS_URS_2024_01/113107130"/>
    <hyperlink ref="F139" r:id="rId8" display="https://podminky.urs.cz/item/CS_URS_2024_01/122251102"/>
    <hyperlink ref="F144" r:id="rId9" display="https://podminky.urs.cz/item/CS_URS_2024_01/132251102"/>
    <hyperlink ref="F156" r:id="rId10" display="https://podminky.urs.cz/item/CS_URS_2024_01/139711111"/>
    <hyperlink ref="F160" r:id="rId11" display="https://podminky.urs.cz/item/CS_URS_2024_01/162201402"/>
    <hyperlink ref="F163" r:id="rId12" display="https://podminky.urs.cz/item/CS_URS_2024_01/162201403"/>
    <hyperlink ref="F166" r:id="rId13" display="https://podminky.urs.cz/item/CS_URS_2024_01/162201412"/>
    <hyperlink ref="F169" r:id="rId14" display="https://podminky.urs.cz/item/CS_URS_2024_01/162201413"/>
    <hyperlink ref="F172" r:id="rId15" display="https://podminky.urs.cz/item/CS_URS_2024_01/162201422"/>
    <hyperlink ref="F175" r:id="rId16" display="https://podminky.urs.cz/item/CS_URS_2024_01/162201423"/>
    <hyperlink ref="F178" r:id="rId17" display="https://podminky.urs.cz/item/CS_URS_2024_01/162211311"/>
    <hyperlink ref="F186" r:id="rId18" display="https://podminky.urs.cz/item/CS_URS_2024_01/162211319"/>
    <hyperlink ref="F190" r:id="rId19" display="https://podminky.urs.cz/item/CS_URS_2024_01/162301932"/>
    <hyperlink ref="F194" r:id="rId20" display="https://podminky.urs.cz/item/CS_URS_2024_01/162301933"/>
    <hyperlink ref="F198" r:id="rId21" display="https://podminky.urs.cz/item/CS_URS_2024_01/162301952"/>
    <hyperlink ref="F202" r:id="rId22" display="https://podminky.urs.cz/item/CS_URS_2024_01/162301953"/>
    <hyperlink ref="F206" r:id="rId23" display="https://podminky.urs.cz/item/CS_URS_2024_01/162301972"/>
    <hyperlink ref="F210" r:id="rId24" display="https://podminky.urs.cz/item/CS_URS_2024_01/162301973"/>
    <hyperlink ref="F214" r:id="rId25" display="https://podminky.urs.cz/item/CS_URS_2024_01/162751117"/>
    <hyperlink ref="F217" r:id="rId26" display="https://podminky.urs.cz/item/CS_URS_2024_01/162751119"/>
    <hyperlink ref="F221" r:id="rId27" display="https://podminky.urs.cz/item/CS_URS_2024_01/167111101"/>
    <hyperlink ref="F226" r:id="rId28" display="https://podminky.urs.cz/item/CS_URS_2024_01/171151111"/>
    <hyperlink ref="F233" r:id="rId29" display="https://podminky.urs.cz/item/CS_URS_2024_01/171201231"/>
    <hyperlink ref="F237" r:id="rId30" display="https://podminky.urs.cz/item/CS_URS_2024_01/171251201"/>
    <hyperlink ref="F250" r:id="rId31" display="https://podminky.urs.cz/item/CS_URS_2024_01/174111102"/>
    <hyperlink ref="F254" r:id="rId32" display="https://podminky.urs.cz/item/CS_URS_2024_01/174151101"/>
    <hyperlink ref="F264" r:id="rId33" display="https://podminky.urs.cz/item/CS_URS_2024_01/175111101"/>
    <hyperlink ref="F275" r:id="rId34" display="https://podminky.urs.cz/item/CS_URS_2024_01/181951112"/>
    <hyperlink ref="F279" r:id="rId35" display="https://podminky.urs.cz/item/CS_URS_2024_01/181951112"/>
    <hyperlink ref="F285" r:id="rId36" display="https://podminky.urs.cz/item/CS_URS_2024_01/271542211"/>
    <hyperlink ref="F293" r:id="rId37" display="https://podminky.urs.cz/item/CS_URS_2024_01/273322511"/>
    <hyperlink ref="F297" r:id="rId38" display="https://podminky.urs.cz/item/CS_URS_2024_01/273351121"/>
    <hyperlink ref="F301" r:id="rId39" display="https://podminky.urs.cz/item/CS_URS_2024_01/273351122"/>
    <hyperlink ref="F304" r:id="rId40" display="https://podminky.urs.cz/item/CS_URS_2024_01/273362021"/>
    <hyperlink ref="F309" r:id="rId41" display="https://podminky.urs.cz/item/CS_URS_2024_01/274313611"/>
    <hyperlink ref="F313" r:id="rId42" display="https://podminky.urs.cz/item/CS_URS_2024_01/274351121"/>
    <hyperlink ref="F319" r:id="rId43" display="https://podminky.urs.cz/item/CS_URS_2024_01/274351122"/>
    <hyperlink ref="F322" r:id="rId44" display="https://podminky.urs.cz/item/CS_URS_2024_01/279113153"/>
    <hyperlink ref="F328" r:id="rId45" display="https://podminky.urs.cz/item/CS_URS_2024_01/279361821"/>
    <hyperlink ref="F333" r:id="rId46" display="https://podminky.urs.cz/item/CS_URS_2024_01/310271025"/>
    <hyperlink ref="F338" r:id="rId47" display="https://podminky.urs.cz/item/CS_URS_2024_01/342151111"/>
    <hyperlink ref="F347" r:id="rId48" display="https://podminky.urs.cz/item/CS_URS_2024_01/346272236"/>
    <hyperlink ref="F357" r:id="rId49" display="https://podminky.urs.cz/item/CS_URS_2024_01/411321414"/>
    <hyperlink ref="F362" r:id="rId50" display="https://podminky.urs.cz/item/CS_URS_2024_01/411354311"/>
    <hyperlink ref="F366" r:id="rId51" display="https://podminky.urs.cz/item/CS_URS_2024_01/411354312"/>
    <hyperlink ref="F369" r:id="rId52" display="https://podminky.urs.cz/item/CS_URS_2024_01/411362021"/>
    <hyperlink ref="F374" r:id="rId53" display="https://podminky.urs.cz/item/CS_URS_2024_01/430321414"/>
    <hyperlink ref="F379" r:id="rId54" display="https://podminky.urs.cz/item/CS_URS_2024_01/430361821"/>
    <hyperlink ref="F384" r:id="rId55" display="https://podminky.urs.cz/item/CS_URS_2024_01/430362021"/>
    <hyperlink ref="F389" r:id="rId56" display="https://podminky.urs.cz/item/CS_URS_2024_01/431351121"/>
    <hyperlink ref="F393" r:id="rId57" display="https://podminky.urs.cz/item/CS_URS_2024_01/431351122"/>
    <hyperlink ref="F396" r:id="rId58" display="https://podminky.urs.cz/item/CS_URS_2024_01/434121426"/>
    <hyperlink ref="F407" r:id="rId59" display="https://podminky.urs.cz/item/CS_URS_2024_01/451573111"/>
    <hyperlink ref="F415" r:id="rId60" display="https://podminky.urs.cz/item/CS_URS_2024_01/564851011"/>
    <hyperlink ref="F423" r:id="rId61" display="https://podminky.urs.cz/item/CS_URS_2024_01/564861011"/>
    <hyperlink ref="F426" r:id="rId62" display="https://podminky.urs.cz/item/CS_URS_2024_01/596811221"/>
    <hyperlink ref="F433" r:id="rId63" display="https://podminky.urs.cz/item/CS_URS_2024_01/611131111"/>
    <hyperlink ref="F436" r:id="rId64" display="https://podminky.urs.cz/item/CS_URS_2024_01/611311132"/>
    <hyperlink ref="F444" r:id="rId65" display="https://podminky.urs.cz/item/CS_URS_2024_01/612131111"/>
    <hyperlink ref="F447" r:id="rId66" display="https://podminky.urs.cz/item/CS_URS_2024_01/613311131"/>
    <hyperlink ref="F452" r:id="rId67" display="https://podminky.urs.cz/item/CS_URS_2024_01/612325213"/>
    <hyperlink ref="F457" r:id="rId68" display="https://podminky.urs.cz/item/CS_URS_2024_01/612325225"/>
    <hyperlink ref="F465" r:id="rId69" display="https://podminky.urs.cz/item/CS_URS_2024_01/619995001"/>
    <hyperlink ref="F469" r:id="rId70" display="https://podminky.urs.cz/item/CS_URS_2024_01/621131111"/>
    <hyperlink ref="F472" r:id="rId71" display="https://podminky.urs.cz/item/CS_URS_2024_01/621142001"/>
    <hyperlink ref="F480" r:id="rId72" display="https://podminky.urs.cz/item/CS_URS_2024_01/621151031"/>
    <hyperlink ref="F486" r:id="rId73" display="https://podminky.urs.cz/item/CS_URS_2024_01/621221111"/>
    <hyperlink ref="F493" r:id="rId74" display="https://podminky.urs.cz/item/CS_URS_2024_01/621531022"/>
    <hyperlink ref="F499" r:id="rId75" display="https://podminky.urs.cz/item/CS_URS_2024_01/622151021"/>
    <hyperlink ref="F502" r:id="rId76" display="https://podminky.urs.cz/item/CS_URS_2024_01/622211021"/>
    <hyperlink ref="F511" r:id="rId77" display="https://podminky.urs.cz/item/CS_URS_2024_01/622252002"/>
    <hyperlink ref="F520" r:id="rId78" display="https://podminky.urs.cz/item/CS_URS_2024_01/622511112"/>
    <hyperlink ref="F525" r:id="rId79" display="https://podminky.urs.cz/item/CS_URS_2024_01/631312141"/>
    <hyperlink ref="F529" r:id="rId80" display="https://podminky.urs.cz/item/CS_URS_2024_01/632451032"/>
    <hyperlink ref="F534" r:id="rId81" display="https://podminky.urs.cz/item/CS_URS_2024_01/632451212"/>
    <hyperlink ref="F539" r:id="rId82" display="https://podminky.urs.cz/item/CS_URS_2024_01/632451214"/>
    <hyperlink ref="F544" r:id="rId83" display="https://podminky.urs.cz/item/CS_URS_2024_01/632451291"/>
    <hyperlink ref="F547" r:id="rId84" display="https://podminky.urs.cz/item/CS_URS_2024_01/632452431"/>
    <hyperlink ref="F551" r:id="rId85" display="https://podminky.urs.cz/item/CS_URS_2024_01/632459125"/>
    <hyperlink ref="F554" r:id="rId86" display="https://podminky.urs.cz/item/CS_URS_2024_01/632481213"/>
    <hyperlink ref="F557" r:id="rId87" display="https://podminky.urs.cz/item/CS_URS_2024_01/634112113"/>
    <hyperlink ref="F561" r:id="rId88" display="https://podminky.urs.cz/item/CS_URS_2024_01/637211114"/>
    <hyperlink ref="F565" r:id="rId89" display="https://podminky.urs.cz/item/CS_URS_2024_01/637311131"/>
    <hyperlink ref="F569" r:id="rId90" display="https://podminky.urs.cz/item/CS_URS_2024_01/642945111"/>
    <hyperlink ref="F575" r:id="rId91" display="https://podminky.urs.cz/item/CS_URS_2024_01/897171111"/>
    <hyperlink ref="F580" r:id="rId92" display="https://podminky.urs.cz/item/CS_URS_2024_01/897173112"/>
    <hyperlink ref="F584" r:id="rId93" display="https://podminky.urs.cz/item/CS_URS_2024_01/916231213"/>
    <hyperlink ref="F590" r:id="rId94" display="https://podminky.urs.cz/item/CS_URS_2024_01/916991121"/>
    <hyperlink ref="F594" r:id="rId95" display="https://podminky.urs.cz/item/CS_URS_2024_01/949101111"/>
    <hyperlink ref="F597" r:id="rId96" display="https://podminky.urs.cz/item/CS_URS_2024_01/952901111"/>
    <hyperlink ref="F603" r:id="rId97" display="https://podminky.urs.cz/item/CS_URS_2024_01/962032241"/>
    <hyperlink ref="F611" r:id="rId98" display="https://podminky.urs.cz/item/CS_URS_2024_01/965042141"/>
    <hyperlink ref="F619" r:id="rId99" display="https://podminky.urs.cz/item/CS_URS_2024_01/965049111"/>
    <hyperlink ref="F622" r:id="rId100" display="https://podminky.urs.cz/item/CS_URS_2024_01/965081223"/>
    <hyperlink ref="F630" r:id="rId101" display="https://podminky.urs.cz/item/CS_URS_2024_01/966080103"/>
    <hyperlink ref="F640" r:id="rId102" display="https://podminky.urs.cz/item/CS_URS_2024_01/968072455"/>
    <hyperlink ref="F645" r:id="rId103" display="https://podminky.urs.cz/item/CS_URS_2024_01/968082017"/>
    <hyperlink ref="F649" r:id="rId104" display="https://podminky.urs.cz/item/CS_URS_2024_01/968082032"/>
    <hyperlink ref="F654" r:id="rId105" display="https://podminky.urs.cz/item/CS_URS_2024_01/974042567"/>
    <hyperlink ref="F657" r:id="rId106" display="https://podminky.urs.cz/item/CS_URS_2024_01/974042569"/>
    <hyperlink ref="F661" r:id="rId107" display="https://podminky.urs.cz/item/CS_URS_2024_01/976071111"/>
    <hyperlink ref="F669" r:id="rId108" display="https://podminky.urs.cz/item/CS_URS_2024_01/977151229"/>
    <hyperlink ref="F674" r:id="rId109" display="https://podminky.urs.cz/item/CS_URS_2024_01/977312113"/>
    <hyperlink ref="F678" r:id="rId110" display="https://podminky.urs.cz/item/CS_URS_2024_01/985112112"/>
    <hyperlink ref="F681" r:id="rId111" display="https://podminky.urs.cz/item/CS_URS_2024_01/985112113"/>
    <hyperlink ref="F684" r:id="rId112" display="https://podminky.urs.cz/item/CS_URS_2024_01/985112122"/>
    <hyperlink ref="F687" r:id="rId113" display="https://podminky.urs.cz/item/CS_URS_2024_01/985121101"/>
    <hyperlink ref="F691" r:id="rId114" display="https://podminky.urs.cz/item/CS_URS_2024_01/985121201"/>
    <hyperlink ref="F694" r:id="rId115" display="https://podminky.urs.cz/item/CS_URS_2024_01/985131311"/>
    <hyperlink ref="F697" r:id="rId116" display="https://podminky.urs.cz/item/CS_URS_2024_01/985132311"/>
    <hyperlink ref="F700" r:id="rId117" display="https://podminky.urs.cz/item/CS_URS_2024_01/985311112"/>
    <hyperlink ref="F705" r:id="rId118" display="https://podminky.urs.cz/item/CS_URS_2024_01/985311115"/>
    <hyperlink ref="F710" r:id="rId119" display="https://podminky.urs.cz/item/CS_URS_2024_01/985311212"/>
    <hyperlink ref="F718" r:id="rId120" display="https://podminky.urs.cz/item/CS_URS_2024_01/985312111"/>
    <hyperlink ref="F721" r:id="rId121" display="https://podminky.urs.cz/item/CS_URS_2024_01/985312121"/>
    <hyperlink ref="F724" r:id="rId122" display="https://podminky.urs.cz/item/CS_URS_2024_01/985321111"/>
    <hyperlink ref="F729" r:id="rId123" display="https://podminky.urs.cz/item/CS_URS_2024_01/985323111"/>
    <hyperlink ref="F733" r:id="rId124" display="https://podminky.urs.cz/item/CS_URS_2024_01/985331112"/>
    <hyperlink ref="F742" r:id="rId125" display="https://podminky.urs.cz/item/CS_URS_2024_01/997013211"/>
    <hyperlink ref="F745" r:id="rId126" display="https://podminky.urs.cz/item/CS_URS_2024_01/997013219"/>
    <hyperlink ref="F748" r:id="rId127" display="https://podminky.urs.cz/item/CS_URS_2024_01/997013501"/>
    <hyperlink ref="F751" r:id="rId128" display="https://podminky.urs.cz/item/CS_URS_2024_01/997013509"/>
    <hyperlink ref="F755" r:id="rId129" display="https://podminky.urs.cz/item/CS_URS_2024_01/997013631"/>
    <hyperlink ref="F761" r:id="rId130" display="https://podminky.urs.cz/item/CS_URS_2024_01/997013811"/>
    <hyperlink ref="F766" r:id="rId131" display="https://podminky.urs.cz/item/CS_URS_2024_01/997013847"/>
    <hyperlink ref="F770" r:id="rId132" display="https://podminky.urs.cz/item/CS_URS_2024_01/998018001"/>
    <hyperlink ref="F775" r:id="rId133" display="https://podminky.urs.cz/item/CS_URS_2024_01/711111001"/>
    <hyperlink ref="F785" r:id="rId134" display="https://podminky.urs.cz/item/CS_URS_2024_01/711112001"/>
    <hyperlink ref="F795" r:id="rId135" display="https://podminky.urs.cz/item/CS_URS_2024_01/711131811"/>
    <hyperlink ref="F799" r:id="rId136" display="https://podminky.urs.cz/item/CS_URS_2024_01/711141559"/>
    <hyperlink ref="F803" r:id="rId137" display="https://podminky.urs.cz/item/CS_URS_2024_01/711142559"/>
    <hyperlink ref="F810" r:id="rId138" display="https://podminky.urs.cz/item/CS_URS_2024_01/711141559"/>
    <hyperlink ref="F816" r:id="rId139" display="https://podminky.urs.cz/item/CS_URS_2024_01/998711111"/>
    <hyperlink ref="F820" r:id="rId140" display="https://podminky.urs.cz/item/CS_URS_2024_01/712341559"/>
    <hyperlink ref="F830" r:id="rId141" display="https://podminky.urs.cz/item/CS_URS_2024_01/712341559"/>
    <hyperlink ref="F838" r:id="rId142" display="https://podminky.urs.cz/item/CS_URS_2024_01/712363352"/>
    <hyperlink ref="F841" r:id="rId143" display="https://podminky.urs.cz/item/CS_URS_2024_01/712363356"/>
    <hyperlink ref="F845" r:id="rId144" display="https://podminky.urs.cz/item/CS_URS_2024_01/712363611"/>
    <hyperlink ref="F852" r:id="rId145" display="https://podminky.urs.cz/item/CS_URS_2024_01/712363612"/>
    <hyperlink ref="F856" r:id="rId146" display="https://podminky.urs.cz/item/CS_URS_2024_01/712363613"/>
    <hyperlink ref="F863" r:id="rId147" display="https://podminky.urs.cz/item/CS_URS_2024_01/712363681"/>
    <hyperlink ref="F866" r:id="rId148" display="https://podminky.urs.cz/item/CS_URS_2024_01/712391171"/>
    <hyperlink ref="F872" r:id="rId149" display="https://podminky.urs.cz/item/CS_URS_2024_01/712391175"/>
    <hyperlink ref="F882" r:id="rId150" display="https://podminky.urs.cz/item/CS_URS_2024_01/712391382"/>
    <hyperlink ref="F890" r:id="rId151" display="https://podminky.urs.cz/item/CS_URS_2024_01/712391482"/>
    <hyperlink ref="F895" r:id="rId152" display="https://podminky.urs.cz/item/CS_URS_2024_01/712964703"/>
    <hyperlink ref="F901" r:id="rId153" display="https://podminky.urs.cz/item/CS_URS_2024_01/998712111"/>
    <hyperlink ref="F905" r:id="rId154" display="https://podminky.urs.cz/item/CS_URS_2024_01/713121111"/>
    <hyperlink ref="F912" r:id="rId155" display="https://podminky.urs.cz/item/CS_URS_2024_01/713131141"/>
    <hyperlink ref="F920" r:id="rId156" display="https://podminky.urs.cz/item/CS_URS_2024_01/713141131"/>
    <hyperlink ref="F931" r:id="rId157" display="https://podminky.urs.cz/item/CS_URS_2024_01/713141132"/>
    <hyperlink ref="F941" r:id="rId158" display="https://podminky.urs.cz/item/CS_URS_2024_01/998713111"/>
    <hyperlink ref="F945" r:id="rId159" display="https://podminky.urs.cz/item/CS_URS_2024_01/721110953"/>
    <hyperlink ref="F948" r:id="rId160" display="https://podminky.urs.cz/item/CS_URS_2024_01/721110962"/>
    <hyperlink ref="F951" r:id="rId161" display="https://podminky.urs.cz/item/CS_URS_2024_01/721110963"/>
    <hyperlink ref="F954" r:id="rId162" display="https://podminky.urs.cz/item/CS_URS_2024_01/721141104"/>
    <hyperlink ref="F958" r:id="rId163" display="https://podminky.urs.cz/item/CS_URS_2024_01/721173316"/>
    <hyperlink ref="F962" r:id="rId164" display="https://podminky.urs.cz/item/CS_URS_2024_01/721173402"/>
    <hyperlink ref="F965" r:id="rId165" display="https://podminky.urs.cz/item/CS_URS_2024_01/721174043"/>
    <hyperlink ref="F969" r:id="rId166" display="https://podminky.urs.cz/item/CS_URS_2024_01/721174045"/>
    <hyperlink ref="F972" r:id="rId167" display="https://podminky.urs.cz/item/CS_URS_2024_01/721174063"/>
    <hyperlink ref="F975" r:id="rId168" display="https://podminky.urs.cz/item/CS_URS_2024_01/721194105"/>
    <hyperlink ref="F978" r:id="rId169" display="https://podminky.urs.cz/item/CS_URS_2024_01/721194109"/>
    <hyperlink ref="F981" r:id="rId170" display="https://podminky.urs.cz/item/CS_URS_2024_01/721211611"/>
    <hyperlink ref="F984" r:id="rId171" display="https://podminky.urs.cz/item/CS_URS_2024_01/721241102"/>
    <hyperlink ref="F987" r:id="rId172" display="https://podminky.urs.cz/item/CS_URS_2024_01/721274121"/>
    <hyperlink ref="F990" r:id="rId173" display="https://podminky.urs.cz/item/CS_URS_2024_01/721274123"/>
    <hyperlink ref="F993" r:id="rId174" display="https://podminky.urs.cz/item/CS_URS_2024_01/721290111"/>
    <hyperlink ref="F996" r:id="rId175" display="https://podminky.urs.cz/item/CS_URS_2024_01/998721111"/>
    <hyperlink ref="F1000" r:id="rId176" display="https://podminky.urs.cz/item/CS_URS_2024_01/722130913"/>
    <hyperlink ref="F1003" r:id="rId177" display="https://podminky.urs.cz/item/CS_URS_2024_01/722130993"/>
    <hyperlink ref="F1006" r:id="rId178" display="https://podminky.urs.cz/item/CS_URS_2024_01/722131944"/>
    <hyperlink ref="F1009" r:id="rId179" display="https://podminky.urs.cz/item/CS_URS_2024_01/722175003"/>
    <hyperlink ref="F1016" r:id="rId180" display="https://podminky.urs.cz/item/CS_URS_2024_01/722181242"/>
    <hyperlink ref="F1019" r:id="rId181" display="https://podminky.urs.cz/item/CS_URS_2024_01/722190401"/>
    <hyperlink ref="F1022" r:id="rId182" display="https://podminky.urs.cz/item/CS_URS_2024_01/722290234"/>
    <hyperlink ref="F1025" r:id="rId183" display="https://podminky.urs.cz/item/CS_URS_2024_01/722290246"/>
    <hyperlink ref="F1028" r:id="rId184" display="https://podminky.urs.cz/item/CS_URS_2024_01/998722111"/>
    <hyperlink ref="F1032" r:id="rId185" display="https://podminky.urs.cz/item/CS_URS_2024_01/725112182"/>
    <hyperlink ref="F1035" r:id="rId186" display="https://podminky.urs.cz/item/CS_URS_2024_01/725211616"/>
    <hyperlink ref="F1038" r:id="rId187" display="https://podminky.urs.cz/item/CS_URS_2024_01/725291652"/>
    <hyperlink ref="F1043" r:id="rId188" display="https://podminky.urs.cz/item/CS_URS_2024_01/725291653"/>
    <hyperlink ref="F1048" r:id="rId189" display="https://podminky.urs.cz/item/CS_URS_2024_01/725291654"/>
    <hyperlink ref="F1053" r:id="rId190" display="https://podminky.urs.cz/item/CS_URS_2024_01/725291664"/>
    <hyperlink ref="F1058" r:id="rId191" display="https://podminky.urs.cz/item/CS_URS_2024_01/725291666"/>
    <hyperlink ref="F1063" r:id="rId192" display="https://podminky.urs.cz/item/CS_URS_2024_01/725291667"/>
    <hyperlink ref="F1068" r:id="rId193" display="https://podminky.urs.cz/item/CS_URS_2024_01/725813111"/>
    <hyperlink ref="F1075" r:id="rId194" display="https://podminky.urs.cz/item/CS_URS_2024_01/725822611"/>
    <hyperlink ref="F1078" r:id="rId195" display="https://podminky.urs.cz/item/CS_URS_2024_01/725861102"/>
    <hyperlink ref="F1081" r:id="rId196" display="https://podminky.urs.cz/item/CS_URS_2024_01/725980123"/>
    <hyperlink ref="F1084" r:id="rId197" display="https://podminky.urs.cz/item/CS_URS_2024_01/998725111"/>
    <hyperlink ref="F1088" r:id="rId198" display="https://podminky.urs.cz/item/CS_URS_2024_01/741810001"/>
    <hyperlink ref="F1098" r:id="rId199" display="https://podminky.urs.cz/item/CS_URS_2024_01/762083121"/>
    <hyperlink ref="F1101" r:id="rId200" display="https://podminky.urs.cz/item/CS_URS_2024_01/762332132"/>
    <hyperlink ref="F1109" r:id="rId201" display="https://podminky.urs.cz/item/CS_URS_2024_01/762395000"/>
    <hyperlink ref="F1112" r:id="rId202" display="https://podminky.urs.cz/item/CS_URS_2024_01/762420011"/>
    <hyperlink ref="F1120" r:id="rId203" display="https://podminky.urs.cz/item/CS_URS_2024_01/762420038"/>
    <hyperlink ref="F1125" r:id="rId204" display="https://podminky.urs.cz/item/CS_URS_2024_01/762495000"/>
    <hyperlink ref="F1128" r:id="rId205" display="https://podminky.urs.cz/item/CS_URS_2024_01/762495000"/>
    <hyperlink ref="F1131" r:id="rId206" display="https://podminky.urs.cz/item/CS_URS_2024_01/998762101"/>
    <hyperlink ref="F1135" r:id="rId207" display="https://podminky.urs.cz/item/CS_URS_2024_01/763111333"/>
    <hyperlink ref="F1139" r:id="rId208" display="https://podminky.urs.cz/item/CS_URS_2024_01/763111437"/>
    <hyperlink ref="F1143" r:id="rId209" display="https://podminky.urs.cz/item/CS_URS_2024_01/763111717"/>
    <hyperlink ref="F1146" r:id="rId210" display="https://podminky.urs.cz/item/CS_URS_2024_01/763111718"/>
    <hyperlink ref="F1152" r:id="rId211" display="https://podminky.urs.cz/item/CS_URS_2024_01/763111722"/>
    <hyperlink ref="F1155" r:id="rId212" display="https://podminky.urs.cz/item/CS_URS_2024_01/763111751"/>
    <hyperlink ref="F1158" r:id="rId213" display="https://podminky.urs.cz/item/CS_URS_2024_01/763111771"/>
    <hyperlink ref="F1161" r:id="rId214" display="https://podminky.urs.cz/item/CS_URS_2024_01/763121413"/>
    <hyperlink ref="F1168" r:id="rId215" display="https://podminky.urs.cz/item/CS_URS_2024_01/763121426"/>
    <hyperlink ref="F1172" r:id="rId216" display="https://podminky.urs.cz/item/CS_URS_2024_01/763121714"/>
    <hyperlink ref="F1175" r:id="rId217" display="https://podminky.urs.cz/item/CS_URS_2024_01/763121715"/>
    <hyperlink ref="F1179" r:id="rId218" display="https://podminky.urs.cz/item/CS_URS_2024_01/763121761"/>
    <hyperlink ref="F1182" r:id="rId219" display="https://podminky.urs.cz/item/CS_URS_2024_01/763131451"/>
    <hyperlink ref="F1185" r:id="rId220" display="https://podminky.urs.cz/item/CS_URS_2024_01/763131714"/>
    <hyperlink ref="F1188" r:id="rId221" display="https://podminky.urs.cz/item/CS_URS_2024_01/763131761"/>
    <hyperlink ref="F1191" r:id="rId222" display="https://podminky.urs.cz/item/CS_URS_2024_01/763131771"/>
    <hyperlink ref="F1194" r:id="rId223" display="https://podminky.urs.cz/item/CS_URS_2024_01/763181311"/>
    <hyperlink ref="F1201" r:id="rId224" display="https://podminky.urs.cz/item/CS_URS_2024_01/998763321"/>
    <hyperlink ref="F1205" r:id="rId225" display="https://podminky.urs.cz/item/CS_URS_2024_01/764002841"/>
    <hyperlink ref="F1209" r:id="rId226" display="https://podminky.urs.cz/item/CS_URS_2024_01/764002881"/>
    <hyperlink ref="F1213" r:id="rId227" display="https://podminky.urs.cz/item/CS_URS_2024_01/764004801"/>
    <hyperlink ref="F1216" r:id="rId228" display="https://podminky.urs.cz/item/CS_URS_2024_01/764004861"/>
    <hyperlink ref="F1220" r:id="rId229" display="https://podminky.urs.cz/item/CS_URS_2024_01/764212634"/>
    <hyperlink ref="F1224" r:id="rId230" display="https://podminky.urs.cz/item/CS_URS_2024_01/764212662"/>
    <hyperlink ref="F1227" r:id="rId231" display="https://podminky.urs.cz/item/CS_URS_2024_01/764511602"/>
    <hyperlink ref="F1231" r:id="rId232" display="https://podminky.urs.cz/item/CS_URS_2024_01/764511622"/>
    <hyperlink ref="F1234" r:id="rId233" display="https://podminky.urs.cz/item/CS_URS_2024_01/764511642"/>
    <hyperlink ref="F1237" r:id="rId234" display="https://podminky.urs.cz/item/CS_URS_2024_01/764518622"/>
    <hyperlink ref="F1241" r:id="rId235" display="https://podminky.urs.cz/item/CS_URS_2024_01/998764111"/>
    <hyperlink ref="F1245" r:id="rId236" display="https://podminky.urs.cz/item/CS_URS_2024_01/766660001"/>
    <hyperlink ref="F1252" r:id="rId237" display="https://podminky.urs.cz/item/CS_URS_2024_01/766660022"/>
    <hyperlink ref="F1257" r:id="rId238" display="https://podminky.urs.cz/item/CS_URS_2024_01/766660728"/>
    <hyperlink ref="F1264" r:id="rId239" display="https://podminky.urs.cz/item/CS_URS_2024_01/766660729"/>
    <hyperlink ref="F1269" r:id="rId240" display="https://podminky.urs.cz/item/CS_URS_2024_01/766660730"/>
    <hyperlink ref="F1274" r:id="rId241" display="https://podminky.urs.cz/item/CS_URS_2024_01/766694116"/>
    <hyperlink ref="F1282" r:id="rId242" display="https://podminky.urs.cz/item/CS_URS_2024_01/998766111"/>
    <hyperlink ref="F1286" r:id="rId243" display="https://podminky.urs.cz/item/CS_URS_2024_01/767161114"/>
    <hyperlink ref="F1296" r:id="rId244" display="https://podminky.urs.cz/item/CS_URS_2024_01/767165111"/>
    <hyperlink ref="F1303" r:id="rId245" display="https://podminky.urs.cz/item/CS_URS_2024_01/767391113"/>
    <hyperlink ref="F1310" r:id="rId246" display="https://podminky.urs.cz/item/CS_URS_2024_01/767531121"/>
    <hyperlink ref="F1317" r:id="rId247" display="https://podminky.urs.cz/item/CS_URS_2024_01/767531215"/>
    <hyperlink ref="F1324" r:id="rId248" display="https://podminky.urs.cz/item/CS_URS_2024_01/767620242"/>
    <hyperlink ref="F1332" r:id="rId249" display="https://podminky.urs.cz/item/CS_URS_2024_01/767620252"/>
    <hyperlink ref="F1341" r:id="rId250" display="https://podminky.urs.cz/item/CS_URS_2024_01/767640224"/>
    <hyperlink ref="F1348" r:id="rId251" display="https://podminky.urs.cz/item/CS_URS_2024_01/767646523"/>
    <hyperlink ref="F1356" r:id="rId252" display="https://podminky.urs.cz/item/CS_URS_2024_01/767649191"/>
    <hyperlink ref="F1361" r:id="rId253" display="https://podminky.urs.cz/item/CS_URS_2024_01/767649198"/>
    <hyperlink ref="F1370" r:id="rId254" display="https://podminky.urs.cz/item/CS_URS_2024_01/767995114"/>
    <hyperlink ref="F1378" r:id="rId255" display="https://podminky.urs.cz/item/CS_URS_2024_01/767995115"/>
    <hyperlink ref="F1387" r:id="rId256" display="https://podminky.urs.cz/item/CS_URS_2024_01/767995115"/>
    <hyperlink ref="F1396" r:id="rId257" display="https://podminky.urs.cz/item/CS_URS_2024_01/767995117"/>
    <hyperlink ref="F1419" r:id="rId258" display="https://podminky.urs.cz/item/CS_URS_2024_01/998767111"/>
    <hyperlink ref="F1423" r:id="rId259" display="https://podminky.urs.cz/item/CS_URS_2024_01/771111011"/>
    <hyperlink ref="F1432" r:id="rId260" display="https://podminky.urs.cz/item/CS_URS_2024_01/771121011"/>
    <hyperlink ref="F1435" r:id="rId261" display="https://podminky.urs.cz/item/CS_URS_2024_01/771151022"/>
    <hyperlink ref="F1438" r:id="rId262" display="https://podminky.urs.cz/item/CS_URS_2024_01/771151024"/>
    <hyperlink ref="F1441" r:id="rId263" display="https://podminky.urs.cz/item/CS_URS_2024_01/771161021"/>
    <hyperlink ref="F1448" r:id="rId264" display="https://podminky.urs.cz/item/CS_URS_2024_01/771574479"/>
    <hyperlink ref="F1459" r:id="rId265" display="https://podminky.urs.cz/item/CS_URS_2024_01/771577211"/>
    <hyperlink ref="F1462" r:id="rId266" display="https://podminky.urs.cz/item/CS_URS_2024_01/771591112"/>
    <hyperlink ref="F1470" r:id="rId267" display="https://podminky.urs.cz/item/CS_URS_2024_01/771591115"/>
    <hyperlink ref="F1476" r:id="rId268" display="https://podminky.urs.cz/item/CS_URS_2024_01/771591264"/>
    <hyperlink ref="F1483" r:id="rId269" display="https://podminky.urs.cz/item/CS_URS_2024_01/771592011"/>
    <hyperlink ref="F1486" r:id="rId270" display="https://podminky.urs.cz/item/CS_URS_2024_01/998771111"/>
    <hyperlink ref="F1490" r:id="rId271" display="https://podminky.urs.cz/item/CS_URS_2024_01/772522811"/>
    <hyperlink ref="F1495" r:id="rId272" display="https://podminky.urs.cz/item/CS_URS_2024_01/777111111"/>
    <hyperlink ref="F1502" r:id="rId273" display="https://podminky.urs.cz/item/CS_URS_2024_01/777131111"/>
    <hyperlink ref="F1505" r:id="rId274" display="https://podminky.urs.cz/item/CS_URS_2024_01/777511103"/>
    <hyperlink ref="F1516" r:id="rId275" display="https://podminky.urs.cz/item/CS_URS_2024_01/777511107"/>
    <hyperlink ref="F1519" r:id="rId276" display="https://podminky.urs.cz/item/CS_URS_2024_01/777511181"/>
    <hyperlink ref="F1526" r:id="rId277" display="https://podminky.urs.cz/item/CS_URS_2024_01/998777111"/>
    <hyperlink ref="F1530" r:id="rId278" display="https://podminky.urs.cz/item/CS_URS_2024_01/781111011"/>
    <hyperlink ref="F1533" r:id="rId279" display="https://podminky.urs.cz/item/CS_URS_2024_01/781121011"/>
    <hyperlink ref="F1536" r:id="rId280" display="https://podminky.urs.cz/item/CS_URS_2024_01/781472219"/>
    <hyperlink ref="F1548" r:id="rId281" display="https://podminky.urs.cz/item/CS_URS_2024_01/781472291"/>
    <hyperlink ref="F1551" r:id="rId282" display="https://podminky.urs.cz/item/CS_URS_2024_01/781472292"/>
    <hyperlink ref="F1554" r:id="rId283" display="https://podminky.urs.cz/item/CS_URS_2024_01/781495115"/>
    <hyperlink ref="F1558" r:id="rId284" display="https://podminky.urs.cz/item/CS_URS_2024_01/781495141"/>
    <hyperlink ref="F1561" r:id="rId285" display="https://podminky.urs.cz/item/CS_URS_2024_01/781495142"/>
    <hyperlink ref="F1564" r:id="rId286" display="https://podminky.urs.cz/item/CS_URS_2024_01/781495143"/>
    <hyperlink ref="F1567" r:id="rId287" display="https://podminky.urs.cz/item/CS_URS_2024_01/781495211"/>
    <hyperlink ref="F1570" r:id="rId288" display="https://podminky.urs.cz/item/CS_URS_2024_01/998781111"/>
    <hyperlink ref="F1574" r:id="rId289" display="https://podminky.urs.cz/item/CS_URS_2024_01/783301311"/>
    <hyperlink ref="F1577" r:id="rId290" display="https://podminky.urs.cz/item/CS_URS_2024_01/783301401"/>
    <hyperlink ref="F1580" r:id="rId291" display="https://podminky.urs.cz/item/CS_URS_2024_01/783314201"/>
    <hyperlink ref="F1583" r:id="rId292" display="https://podminky.urs.cz/item/CS_URS_2024_01/783315101"/>
    <hyperlink ref="F1586" r:id="rId293" display="https://podminky.urs.cz/item/CS_URS_2024_01/783317101"/>
    <hyperlink ref="F1594" r:id="rId294" display="https://podminky.urs.cz/item/CS_URS_2024_01/783801501"/>
    <hyperlink ref="F1597" r:id="rId295" display="https://podminky.urs.cz/item/CS_URS_2024_01/783823135"/>
    <hyperlink ref="F1604" r:id="rId296" display="https://podminky.urs.cz/item/CS_URS_2024_01/783827425"/>
    <hyperlink ref="F1608" r:id="rId297" display="https://podminky.urs.cz/item/CS_URS_2024_01/784111001"/>
    <hyperlink ref="F1611" r:id="rId298" display="https://podminky.urs.cz/item/CS_URS_2024_01/784121001"/>
    <hyperlink ref="F1623" r:id="rId299" display="https://podminky.urs.cz/item/CS_URS_2024_01/784181121"/>
    <hyperlink ref="F1626" r:id="rId300" display="https://podminky.urs.cz/item/CS_URS_2024_01/784211101"/>
    <hyperlink ref="F1635" r:id="rId301" display="https://podminky.urs.cz/item/CS_URS_2024_01/784211111"/>
    <hyperlink ref="F1659" r:id="rId302" display="https://podminky.urs.cz/item/CS_URS_2024_01/HZS1301"/>
    <hyperlink ref="F1664" r:id="rId303" display="https://podminky.urs.cz/item/CS_URS_2024_01/HZS2152"/>
    <hyperlink ref="F1669" r:id="rId304" display="https://podminky.urs.cz/item/CS_URS_2024_01/HZS2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ÚPRAVA TERASY HLAVNÍHO VSTUPU ZŠ Louny, Přemyslovců 2209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2652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38</v>
      </c>
      <c r="G12" s="41"/>
      <c r="H12" s="41"/>
      <c r="I12" s="135" t="s">
        <v>23</v>
      </c>
      <c r="J12" s="140" t="str">
        <f>'Rekapitulace stavby'!AN8</f>
        <v>29. 1. 2024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00265209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Louny, Mírové náměstí 35, 440 01 Louny</v>
      </c>
      <c r="F15" s="41"/>
      <c r="G15" s="41"/>
      <c r="H15" s="41"/>
      <c r="I15" s="135" t="s">
        <v>29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28744632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RYSIK Design s.r.o.,Chudenická 1059/30,Praha 10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CZ28744632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37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ROUND((SUM(BE85:BE158)),  2)</f>
        <v>0</v>
      </c>
      <c r="G33" s="41"/>
      <c r="H33" s="41"/>
      <c r="I33" s="151">
        <v>0.20999999999999999</v>
      </c>
      <c r="J33" s="150">
        <f>ROUND(((SUM(BE85:BE158))*I33),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ROUND((SUM(BF85:BF158)),  2)</f>
        <v>0</v>
      </c>
      <c r="G34" s="41"/>
      <c r="H34" s="41"/>
      <c r="I34" s="151">
        <v>0.12</v>
      </c>
      <c r="J34" s="150">
        <f>ROUND(((SUM(BF85:BF158))*I34),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ROUND((SUM(BG85:BG158)),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ROUND((SUM(BH85:BH158)),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ROUND((SUM(BI85:BI158)),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ÚPRAVA TERASY HLAVNÍHO VSTUPU ZŠ Louny, Přemyslovců 2209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2 -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Louny, Mírové náměstí 35, 440 01 Louny</v>
      </c>
      <c r="G54" s="43"/>
      <c r="H54" s="43"/>
      <c r="I54" s="35" t="s">
        <v>32</v>
      </c>
      <c r="J54" s="39" t="str">
        <f>E21</f>
        <v>RYSIK Design s.r.o.,Chudenická 1059/30,Praha 10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2653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2654</v>
      </c>
      <c r="E61" s="171"/>
      <c r="F61" s="171"/>
      <c r="G61" s="171"/>
      <c r="H61" s="171"/>
      <c r="I61" s="171"/>
      <c r="J61" s="172">
        <f>J95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2655</v>
      </c>
      <c r="E62" s="171"/>
      <c r="F62" s="171"/>
      <c r="G62" s="171"/>
      <c r="H62" s="171"/>
      <c r="I62" s="171"/>
      <c r="J62" s="172">
        <f>J110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2656</v>
      </c>
      <c r="E63" s="171"/>
      <c r="F63" s="171"/>
      <c r="G63" s="171"/>
      <c r="H63" s="171"/>
      <c r="I63" s="171"/>
      <c r="J63" s="172">
        <f>J125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2657</v>
      </c>
      <c r="E64" s="171"/>
      <c r="F64" s="171"/>
      <c r="G64" s="171"/>
      <c r="H64" s="171"/>
      <c r="I64" s="171"/>
      <c r="J64" s="172">
        <f>J149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2658</v>
      </c>
      <c r="E65" s="171"/>
      <c r="F65" s="171"/>
      <c r="G65" s="171"/>
      <c r="H65" s="171"/>
      <c r="I65" s="171"/>
      <c r="J65" s="172">
        <f>J154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6.25" customHeight="1">
      <c r="A75" s="41"/>
      <c r="B75" s="42"/>
      <c r="C75" s="43"/>
      <c r="D75" s="43"/>
      <c r="E75" s="163" t="str">
        <f>E7</f>
        <v>ÚPRAVA TERASY HLAVNÍHO VSTUPU ZŠ Louny, Přemyslovců 2209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96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2 - VYTÁPĚNÍ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29. 1. 2024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Město Louny, Mírové náměstí 35, 440 01 Louny</v>
      </c>
      <c r="G81" s="43"/>
      <c r="H81" s="43"/>
      <c r="I81" s="35" t="s">
        <v>32</v>
      </c>
      <c r="J81" s="39" t="str">
        <f>E21</f>
        <v>RYSIK Design s.r.o.,Chudenická 1059/30,Praha 10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30</v>
      </c>
      <c r="D82" s="43"/>
      <c r="E82" s="43"/>
      <c r="F82" s="30" t="str">
        <f>IF(E18="","",E18)</f>
        <v>Vyplň údaj</v>
      </c>
      <c r="G82" s="43"/>
      <c r="H82" s="43"/>
      <c r="I82" s="35" t="s">
        <v>37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135</v>
      </c>
      <c r="D84" s="183" t="s">
        <v>60</v>
      </c>
      <c r="E84" s="183" t="s">
        <v>56</v>
      </c>
      <c r="F84" s="183" t="s">
        <v>57</v>
      </c>
      <c r="G84" s="183" t="s">
        <v>136</v>
      </c>
      <c r="H84" s="183" t="s">
        <v>137</v>
      </c>
      <c r="I84" s="183" t="s">
        <v>138</v>
      </c>
      <c r="J84" s="183" t="s">
        <v>100</v>
      </c>
      <c r="K84" s="184" t="s">
        <v>139</v>
      </c>
      <c r="L84" s="185"/>
      <c r="M84" s="95" t="s">
        <v>19</v>
      </c>
      <c r="N84" s="96" t="s">
        <v>45</v>
      </c>
      <c r="O84" s="96" t="s">
        <v>140</v>
      </c>
      <c r="P84" s="96" t="s">
        <v>141</v>
      </c>
      <c r="Q84" s="96" t="s">
        <v>142</v>
      </c>
      <c r="R84" s="96" t="s">
        <v>143</v>
      </c>
      <c r="S84" s="96" t="s">
        <v>144</v>
      </c>
      <c r="T84" s="97" t="s">
        <v>145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P86+P95+P110+P125+P149+P154</f>
        <v>0</v>
      </c>
      <c r="Q85" s="99"/>
      <c r="R85" s="188">
        <f>R86+R95+R110+R125+R149+R154</f>
        <v>1.9611999999999998</v>
      </c>
      <c r="S85" s="99"/>
      <c r="T85" s="189">
        <f>T86+T95+T110+T125+T149+T154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101</v>
      </c>
      <c r="BK85" s="190">
        <f>BK86+BK95+BK110+BK125+BK149+BK154</f>
        <v>0</v>
      </c>
    </row>
    <row r="86" s="12" customFormat="1" ht="25.92" customHeight="1">
      <c r="A86" s="12"/>
      <c r="B86" s="191"/>
      <c r="C86" s="192"/>
      <c r="D86" s="193" t="s">
        <v>74</v>
      </c>
      <c r="E86" s="194" t="s">
        <v>1549</v>
      </c>
      <c r="F86" s="194" t="s">
        <v>2659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SUM(P87:P94)</f>
        <v>0</v>
      </c>
      <c r="Q86" s="199"/>
      <c r="R86" s="200">
        <f>SUM(R87:R94)</f>
        <v>0.0045800000000000007</v>
      </c>
      <c r="S86" s="199"/>
      <c r="T86" s="201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84</v>
      </c>
      <c r="AT86" s="203" t="s">
        <v>74</v>
      </c>
      <c r="AU86" s="203" t="s">
        <v>75</v>
      </c>
      <c r="AY86" s="202" t="s">
        <v>149</v>
      </c>
      <c r="BK86" s="204">
        <f>SUM(BK87:BK94)</f>
        <v>0</v>
      </c>
    </row>
    <row r="87" s="2" customFormat="1" ht="16.5" customHeight="1">
      <c r="A87" s="41"/>
      <c r="B87" s="42"/>
      <c r="C87" s="207" t="s">
        <v>80</v>
      </c>
      <c r="D87" s="207" t="s">
        <v>151</v>
      </c>
      <c r="E87" s="208" t="s">
        <v>2660</v>
      </c>
      <c r="F87" s="209" t="s">
        <v>2661</v>
      </c>
      <c r="G87" s="210" t="s">
        <v>595</v>
      </c>
      <c r="H87" s="211">
        <v>52</v>
      </c>
      <c r="I87" s="212"/>
      <c r="J87" s="213">
        <f>ROUND(I87*H87,2)</f>
        <v>0</v>
      </c>
      <c r="K87" s="209" t="s">
        <v>2662</v>
      </c>
      <c r="L87" s="47"/>
      <c r="M87" s="214" t="s">
        <v>19</v>
      </c>
      <c r="N87" s="215" t="s">
        <v>46</v>
      </c>
      <c r="O87" s="87"/>
      <c r="P87" s="216">
        <f>O87*H87</f>
        <v>0</v>
      </c>
      <c r="Q87" s="216">
        <v>4.0000000000000003E-05</v>
      </c>
      <c r="R87" s="216">
        <f>Q87*H87</f>
        <v>0.0020800000000000003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258</v>
      </c>
      <c r="AT87" s="218" t="s">
        <v>151</v>
      </c>
      <c r="AU87" s="218" t="s">
        <v>80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258</v>
      </c>
      <c r="BM87" s="218" t="s">
        <v>84</v>
      </c>
    </row>
    <row r="88" s="2" customFormat="1">
      <c r="A88" s="41"/>
      <c r="B88" s="42"/>
      <c r="C88" s="43"/>
      <c r="D88" s="220" t="s">
        <v>157</v>
      </c>
      <c r="E88" s="43"/>
      <c r="F88" s="221" t="s">
        <v>2661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157</v>
      </c>
      <c r="AU88" s="20" t="s">
        <v>80</v>
      </c>
    </row>
    <row r="89" s="2" customFormat="1">
      <c r="A89" s="41"/>
      <c r="B89" s="42"/>
      <c r="C89" s="43"/>
      <c r="D89" s="220" t="s">
        <v>531</v>
      </c>
      <c r="E89" s="43"/>
      <c r="F89" s="280" t="s">
        <v>2663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531</v>
      </c>
      <c r="AU89" s="20" t="s">
        <v>80</v>
      </c>
    </row>
    <row r="90" s="2" customFormat="1" ht="16.5" customHeight="1">
      <c r="A90" s="41"/>
      <c r="B90" s="42"/>
      <c r="C90" s="207" t="s">
        <v>84</v>
      </c>
      <c r="D90" s="207" t="s">
        <v>151</v>
      </c>
      <c r="E90" s="208" t="s">
        <v>2664</v>
      </c>
      <c r="F90" s="209" t="s">
        <v>2665</v>
      </c>
      <c r="G90" s="210" t="s">
        <v>595</v>
      </c>
      <c r="H90" s="211">
        <v>50</v>
      </c>
      <c r="I90" s="212"/>
      <c r="J90" s="213">
        <f>ROUND(I90*H90,2)</f>
        <v>0</v>
      </c>
      <c r="K90" s="209" t="s">
        <v>2662</v>
      </c>
      <c r="L90" s="47"/>
      <c r="M90" s="214" t="s">
        <v>19</v>
      </c>
      <c r="N90" s="215" t="s">
        <v>46</v>
      </c>
      <c r="O90" s="87"/>
      <c r="P90" s="216">
        <f>O90*H90</f>
        <v>0</v>
      </c>
      <c r="Q90" s="216">
        <v>5.0000000000000002E-05</v>
      </c>
      <c r="R90" s="216">
        <f>Q90*H90</f>
        <v>0.0025000000000000001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258</v>
      </c>
      <c r="AT90" s="218" t="s">
        <v>151</v>
      </c>
      <c r="AU90" s="218" t="s">
        <v>80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258</v>
      </c>
      <c r="BM90" s="218" t="s">
        <v>90</v>
      </c>
    </row>
    <row r="91" s="2" customFormat="1">
      <c r="A91" s="41"/>
      <c r="B91" s="42"/>
      <c r="C91" s="43"/>
      <c r="D91" s="220" t="s">
        <v>157</v>
      </c>
      <c r="E91" s="43"/>
      <c r="F91" s="221" t="s">
        <v>2665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157</v>
      </c>
      <c r="AU91" s="20" t="s">
        <v>80</v>
      </c>
    </row>
    <row r="92" s="2" customFormat="1">
      <c r="A92" s="41"/>
      <c r="B92" s="42"/>
      <c r="C92" s="43"/>
      <c r="D92" s="220" t="s">
        <v>531</v>
      </c>
      <c r="E92" s="43"/>
      <c r="F92" s="280" t="s">
        <v>2666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531</v>
      </c>
      <c r="AU92" s="20" t="s">
        <v>80</v>
      </c>
    </row>
    <row r="93" s="2" customFormat="1" ht="16.5" customHeight="1">
      <c r="A93" s="41"/>
      <c r="B93" s="42"/>
      <c r="C93" s="207" t="s">
        <v>87</v>
      </c>
      <c r="D93" s="207" t="s">
        <v>151</v>
      </c>
      <c r="E93" s="208" t="s">
        <v>2667</v>
      </c>
      <c r="F93" s="209" t="s">
        <v>2668</v>
      </c>
      <c r="G93" s="210" t="s">
        <v>347</v>
      </c>
      <c r="H93" s="211">
        <v>0.0050000000000000001</v>
      </c>
      <c r="I93" s="212"/>
      <c r="J93" s="213">
        <f>ROUND(I93*H93,2)</f>
        <v>0</v>
      </c>
      <c r="K93" s="209" t="s">
        <v>2662</v>
      </c>
      <c r="L93" s="47"/>
      <c r="M93" s="214" t="s">
        <v>19</v>
      </c>
      <c r="N93" s="215" t="s">
        <v>46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258</v>
      </c>
      <c r="AT93" s="218" t="s">
        <v>151</v>
      </c>
      <c r="AU93" s="218" t="s">
        <v>80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258</v>
      </c>
      <c r="BM93" s="218" t="s">
        <v>186</v>
      </c>
    </row>
    <row r="94" s="2" customFormat="1">
      <c r="A94" s="41"/>
      <c r="B94" s="42"/>
      <c r="C94" s="43"/>
      <c r="D94" s="220" t="s">
        <v>157</v>
      </c>
      <c r="E94" s="43"/>
      <c r="F94" s="221" t="s">
        <v>2668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157</v>
      </c>
      <c r="AU94" s="20" t="s">
        <v>80</v>
      </c>
    </row>
    <row r="95" s="12" customFormat="1" ht="25.92" customHeight="1">
      <c r="A95" s="12"/>
      <c r="B95" s="191"/>
      <c r="C95" s="192"/>
      <c r="D95" s="193" t="s">
        <v>74</v>
      </c>
      <c r="E95" s="194" t="s">
        <v>2669</v>
      </c>
      <c r="F95" s="194" t="s">
        <v>2670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SUM(P96:P109)</f>
        <v>0</v>
      </c>
      <c r="Q95" s="199"/>
      <c r="R95" s="200">
        <f>SUM(R96:R109)</f>
        <v>0.72277999999999998</v>
      </c>
      <c r="S95" s="199"/>
      <c r="T95" s="201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84</v>
      </c>
      <c r="AT95" s="203" t="s">
        <v>74</v>
      </c>
      <c r="AU95" s="203" t="s">
        <v>75</v>
      </c>
      <c r="AY95" s="202" t="s">
        <v>149</v>
      </c>
      <c r="BK95" s="204">
        <f>SUM(BK96:BK109)</f>
        <v>0</v>
      </c>
    </row>
    <row r="96" s="2" customFormat="1" ht="16.5" customHeight="1">
      <c r="A96" s="41"/>
      <c r="B96" s="42"/>
      <c r="C96" s="207" t="s">
        <v>90</v>
      </c>
      <c r="D96" s="207" t="s">
        <v>151</v>
      </c>
      <c r="E96" s="208" t="s">
        <v>2671</v>
      </c>
      <c r="F96" s="209" t="s">
        <v>2672</v>
      </c>
      <c r="G96" s="210" t="s">
        <v>595</v>
      </c>
      <c r="H96" s="211">
        <v>52</v>
      </c>
      <c r="I96" s="212"/>
      <c r="J96" s="213">
        <f>ROUND(I96*H96,2)</f>
        <v>0</v>
      </c>
      <c r="K96" s="209" t="s">
        <v>2662</v>
      </c>
      <c r="L96" s="47"/>
      <c r="M96" s="214" t="s">
        <v>19</v>
      </c>
      <c r="N96" s="215" t="s">
        <v>46</v>
      </c>
      <c r="O96" s="87"/>
      <c r="P96" s="216">
        <f>O96*H96</f>
        <v>0</v>
      </c>
      <c r="Q96" s="216">
        <v>0.0065399999999999998</v>
      </c>
      <c r="R96" s="216">
        <f>Q96*H96</f>
        <v>0.34007999999999999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258</v>
      </c>
      <c r="AT96" s="218" t="s">
        <v>151</v>
      </c>
      <c r="AU96" s="218" t="s">
        <v>80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258</v>
      </c>
      <c r="BM96" s="218" t="s">
        <v>198</v>
      </c>
    </row>
    <row r="97" s="2" customFormat="1">
      <c r="A97" s="41"/>
      <c r="B97" s="42"/>
      <c r="C97" s="43"/>
      <c r="D97" s="220" t="s">
        <v>157</v>
      </c>
      <c r="E97" s="43"/>
      <c r="F97" s="221" t="s">
        <v>2672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157</v>
      </c>
      <c r="AU97" s="20" t="s">
        <v>80</v>
      </c>
    </row>
    <row r="98" s="2" customFormat="1" ht="16.5" customHeight="1">
      <c r="A98" s="41"/>
      <c r="B98" s="42"/>
      <c r="C98" s="207" t="s">
        <v>176</v>
      </c>
      <c r="D98" s="207" t="s">
        <v>151</v>
      </c>
      <c r="E98" s="208" t="s">
        <v>2673</v>
      </c>
      <c r="F98" s="209" t="s">
        <v>2674</v>
      </c>
      <c r="G98" s="210" t="s">
        <v>595</v>
      </c>
      <c r="H98" s="211">
        <v>50</v>
      </c>
      <c r="I98" s="212"/>
      <c r="J98" s="213">
        <f>ROUND(I98*H98,2)</f>
        <v>0</v>
      </c>
      <c r="K98" s="209" t="s">
        <v>2662</v>
      </c>
      <c r="L98" s="47"/>
      <c r="M98" s="214" t="s">
        <v>19</v>
      </c>
      <c r="N98" s="215" t="s">
        <v>46</v>
      </c>
      <c r="O98" s="87"/>
      <c r="P98" s="216">
        <f>O98*H98</f>
        <v>0</v>
      </c>
      <c r="Q98" s="216">
        <v>0.0074000000000000003</v>
      </c>
      <c r="R98" s="216">
        <f>Q98*H98</f>
        <v>0.37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258</v>
      </c>
      <c r="AT98" s="218" t="s">
        <v>151</v>
      </c>
      <c r="AU98" s="218" t="s">
        <v>80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258</v>
      </c>
      <c r="BM98" s="218" t="s">
        <v>222</v>
      </c>
    </row>
    <row r="99" s="2" customFormat="1">
      <c r="A99" s="41"/>
      <c r="B99" s="42"/>
      <c r="C99" s="43"/>
      <c r="D99" s="220" t="s">
        <v>157</v>
      </c>
      <c r="E99" s="43"/>
      <c r="F99" s="221" t="s">
        <v>2674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157</v>
      </c>
      <c r="AU99" s="20" t="s">
        <v>80</v>
      </c>
    </row>
    <row r="100" s="2" customFormat="1" ht="16.5" customHeight="1">
      <c r="A100" s="41"/>
      <c r="B100" s="42"/>
      <c r="C100" s="207" t="s">
        <v>186</v>
      </c>
      <c r="D100" s="207" t="s">
        <v>151</v>
      </c>
      <c r="E100" s="208" t="s">
        <v>2675</v>
      </c>
      <c r="F100" s="209" t="s">
        <v>2676</v>
      </c>
      <c r="G100" s="210" t="s">
        <v>154</v>
      </c>
      <c r="H100" s="211">
        <v>4</v>
      </c>
      <c r="I100" s="212"/>
      <c r="J100" s="213">
        <f>ROUND(I100*H100,2)</f>
        <v>0</v>
      </c>
      <c r="K100" s="209" t="s">
        <v>2662</v>
      </c>
      <c r="L100" s="47"/>
      <c r="M100" s="214" t="s">
        <v>19</v>
      </c>
      <c r="N100" s="215" t="s">
        <v>46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258</v>
      </c>
      <c r="AT100" s="218" t="s">
        <v>151</v>
      </c>
      <c r="AU100" s="218" t="s">
        <v>80</v>
      </c>
      <c r="AY100" s="20" t="s">
        <v>149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258</v>
      </c>
      <c r="BM100" s="218" t="s">
        <v>8</v>
      </c>
    </row>
    <row r="101" s="2" customFormat="1">
      <c r="A101" s="41"/>
      <c r="B101" s="42"/>
      <c r="C101" s="43"/>
      <c r="D101" s="220" t="s">
        <v>157</v>
      </c>
      <c r="E101" s="43"/>
      <c r="F101" s="221" t="s">
        <v>2676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157</v>
      </c>
      <c r="AU101" s="20" t="s">
        <v>80</v>
      </c>
    </row>
    <row r="102" s="2" customFormat="1" ht="16.5" customHeight="1">
      <c r="A102" s="41"/>
      <c r="B102" s="42"/>
      <c r="C102" s="207" t="s">
        <v>192</v>
      </c>
      <c r="D102" s="207" t="s">
        <v>151</v>
      </c>
      <c r="E102" s="208" t="s">
        <v>2677</v>
      </c>
      <c r="F102" s="209" t="s">
        <v>2678</v>
      </c>
      <c r="G102" s="210" t="s">
        <v>595</v>
      </c>
      <c r="H102" s="211">
        <v>102</v>
      </c>
      <c r="I102" s="212"/>
      <c r="J102" s="213">
        <f>ROUND(I102*H102,2)</f>
        <v>0</v>
      </c>
      <c r="K102" s="209" t="s">
        <v>2662</v>
      </c>
      <c r="L102" s="47"/>
      <c r="M102" s="214" t="s">
        <v>19</v>
      </c>
      <c r="N102" s="215" t="s">
        <v>46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258</v>
      </c>
      <c r="AT102" s="218" t="s">
        <v>151</v>
      </c>
      <c r="AU102" s="218" t="s">
        <v>80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258</v>
      </c>
      <c r="BM102" s="218" t="s">
        <v>246</v>
      </c>
    </row>
    <row r="103" s="2" customFormat="1">
      <c r="A103" s="41"/>
      <c r="B103" s="42"/>
      <c r="C103" s="43"/>
      <c r="D103" s="220" t="s">
        <v>157</v>
      </c>
      <c r="E103" s="43"/>
      <c r="F103" s="221" t="s">
        <v>2679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157</v>
      </c>
      <c r="AU103" s="20" t="s">
        <v>80</v>
      </c>
    </row>
    <row r="104" s="2" customFormat="1" ht="16.5" customHeight="1">
      <c r="A104" s="41"/>
      <c r="B104" s="42"/>
      <c r="C104" s="207" t="s">
        <v>198</v>
      </c>
      <c r="D104" s="207" t="s">
        <v>151</v>
      </c>
      <c r="E104" s="208" t="s">
        <v>2680</v>
      </c>
      <c r="F104" s="209" t="s">
        <v>2681</v>
      </c>
      <c r="G104" s="210" t="s">
        <v>154</v>
      </c>
      <c r="H104" s="211">
        <v>6</v>
      </c>
      <c r="I104" s="212"/>
      <c r="J104" s="213">
        <f>ROUND(I104*H104,2)</f>
        <v>0</v>
      </c>
      <c r="K104" s="209" t="s">
        <v>2662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0.0018799999999999999</v>
      </c>
      <c r="R104" s="216">
        <f>Q104*H104</f>
        <v>0.01128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258</v>
      </c>
      <c r="AT104" s="218" t="s">
        <v>151</v>
      </c>
      <c r="AU104" s="218" t="s">
        <v>80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258</v>
      </c>
      <c r="BM104" s="218" t="s">
        <v>258</v>
      </c>
    </row>
    <row r="105" s="2" customFormat="1">
      <c r="A105" s="41"/>
      <c r="B105" s="42"/>
      <c r="C105" s="43"/>
      <c r="D105" s="220" t="s">
        <v>157</v>
      </c>
      <c r="E105" s="43"/>
      <c r="F105" s="221" t="s">
        <v>2681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157</v>
      </c>
      <c r="AU105" s="20" t="s">
        <v>80</v>
      </c>
    </row>
    <row r="106" s="2" customFormat="1" ht="16.5" customHeight="1">
      <c r="A106" s="41"/>
      <c r="B106" s="42"/>
      <c r="C106" s="207" t="s">
        <v>207</v>
      </c>
      <c r="D106" s="207" t="s">
        <v>151</v>
      </c>
      <c r="E106" s="208" t="s">
        <v>2682</v>
      </c>
      <c r="F106" s="209" t="s">
        <v>2683</v>
      </c>
      <c r="G106" s="210" t="s">
        <v>154</v>
      </c>
      <c r="H106" s="211">
        <v>2</v>
      </c>
      <c r="I106" s="212"/>
      <c r="J106" s="213">
        <f>ROUND(I106*H106,2)</f>
        <v>0</v>
      </c>
      <c r="K106" s="209" t="s">
        <v>2662</v>
      </c>
      <c r="L106" s="47"/>
      <c r="M106" s="214" t="s">
        <v>19</v>
      </c>
      <c r="N106" s="215" t="s">
        <v>46</v>
      </c>
      <c r="O106" s="87"/>
      <c r="P106" s="216">
        <f>O106*H106</f>
        <v>0</v>
      </c>
      <c r="Q106" s="216">
        <v>0.00071000000000000002</v>
      </c>
      <c r="R106" s="216">
        <f>Q106*H106</f>
        <v>0.00142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258</v>
      </c>
      <c r="AT106" s="218" t="s">
        <v>151</v>
      </c>
      <c r="AU106" s="218" t="s">
        <v>80</v>
      </c>
      <c r="AY106" s="20" t="s">
        <v>149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258</v>
      </c>
      <c r="BM106" s="218" t="s">
        <v>273</v>
      </c>
    </row>
    <row r="107" s="2" customFormat="1">
      <c r="A107" s="41"/>
      <c r="B107" s="42"/>
      <c r="C107" s="43"/>
      <c r="D107" s="220" t="s">
        <v>157</v>
      </c>
      <c r="E107" s="43"/>
      <c r="F107" s="221" t="s">
        <v>2683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157</v>
      </c>
      <c r="AU107" s="20" t="s">
        <v>80</v>
      </c>
    </row>
    <row r="108" s="2" customFormat="1" ht="16.5" customHeight="1">
      <c r="A108" s="41"/>
      <c r="B108" s="42"/>
      <c r="C108" s="207" t="s">
        <v>222</v>
      </c>
      <c r="D108" s="207" t="s">
        <v>151</v>
      </c>
      <c r="E108" s="208" t="s">
        <v>2684</v>
      </c>
      <c r="F108" s="209" t="s">
        <v>2685</v>
      </c>
      <c r="G108" s="210" t="s">
        <v>347</v>
      </c>
      <c r="H108" s="211">
        <v>0.72299999999999998</v>
      </c>
      <c r="I108" s="212"/>
      <c r="J108" s="213">
        <f>ROUND(I108*H108,2)</f>
        <v>0</v>
      </c>
      <c r="K108" s="209" t="s">
        <v>2662</v>
      </c>
      <c r="L108" s="47"/>
      <c r="M108" s="214" t="s">
        <v>19</v>
      </c>
      <c r="N108" s="215" t="s">
        <v>46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258</v>
      </c>
      <c r="AT108" s="218" t="s">
        <v>151</v>
      </c>
      <c r="AU108" s="218" t="s">
        <v>80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258</v>
      </c>
      <c r="BM108" s="218" t="s">
        <v>287</v>
      </c>
    </row>
    <row r="109" s="2" customFormat="1">
      <c r="A109" s="41"/>
      <c r="B109" s="42"/>
      <c r="C109" s="43"/>
      <c r="D109" s="220" t="s">
        <v>157</v>
      </c>
      <c r="E109" s="43"/>
      <c r="F109" s="221" t="s">
        <v>2685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157</v>
      </c>
      <c r="AU109" s="20" t="s">
        <v>80</v>
      </c>
    </row>
    <row r="110" s="12" customFormat="1" ht="25.92" customHeight="1">
      <c r="A110" s="12"/>
      <c r="B110" s="191"/>
      <c r="C110" s="192"/>
      <c r="D110" s="193" t="s">
        <v>74</v>
      </c>
      <c r="E110" s="194" t="s">
        <v>2686</v>
      </c>
      <c r="F110" s="194" t="s">
        <v>2687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SUM(P111:P124)</f>
        <v>0</v>
      </c>
      <c r="Q110" s="199"/>
      <c r="R110" s="200">
        <f>SUM(R111:R124)</f>
        <v>0.0058999999999999999</v>
      </c>
      <c r="S110" s="199"/>
      <c r="T110" s="201">
        <f>SUM(T111:T124)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84</v>
      </c>
      <c r="AT110" s="203" t="s">
        <v>74</v>
      </c>
      <c r="AU110" s="203" t="s">
        <v>75</v>
      </c>
      <c r="AY110" s="202" t="s">
        <v>149</v>
      </c>
      <c r="BK110" s="204">
        <f>SUM(BK111:BK124)</f>
        <v>0</v>
      </c>
    </row>
    <row r="111" s="2" customFormat="1" ht="16.5" customHeight="1">
      <c r="A111" s="41"/>
      <c r="B111" s="42"/>
      <c r="C111" s="207" t="s">
        <v>229</v>
      </c>
      <c r="D111" s="207" t="s">
        <v>151</v>
      </c>
      <c r="E111" s="208" t="s">
        <v>2688</v>
      </c>
      <c r="F111" s="209" t="s">
        <v>2689</v>
      </c>
      <c r="G111" s="210" t="s">
        <v>154</v>
      </c>
      <c r="H111" s="211">
        <v>2</v>
      </c>
      <c r="I111" s="212"/>
      <c r="J111" s="213">
        <f>ROUND(I111*H111,2)</f>
        <v>0</v>
      </c>
      <c r="K111" s="209" t="s">
        <v>2662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0.00064999999999999997</v>
      </c>
      <c r="R111" s="216">
        <f>Q111*H111</f>
        <v>0.0012999999999999999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258</v>
      </c>
      <c r="AT111" s="218" t="s">
        <v>151</v>
      </c>
      <c r="AU111" s="218" t="s">
        <v>80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258</v>
      </c>
      <c r="BM111" s="218" t="s">
        <v>298</v>
      </c>
    </row>
    <row r="112" s="2" customFormat="1">
      <c r="A112" s="41"/>
      <c r="B112" s="42"/>
      <c r="C112" s="43"/>
      <c r="D112" s="220" t="s">
        <v>157</v>
      </c>
      <c r="E112" s="43"/>
      <c r="F112" s="221" t="s">
        <v>2689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157</v>
      </c>
      <c r="AU112" s="20" t="s">
        <v>80</v>
      </c>
    </row>
    <row r="113" s="2" customFormat="1" ht="16.5" customHeight="1">
      <c r="A113" s="41"/>
      <c r="B113" s="42"/>
      <c r="C113" s="207" t="s">
        <v>8</v>
      </c>
      <c r="D113" s="207" t="s">
        <v>151</v>
      </c>
      <c r="E113" s="208" t="s">
        <v>2690</v>
      </c>
      <c r="F113" s="209" t="s">
        <v>2691</v>
      </c>
      <c r="G113" s="210" t="s">
        <v>154</v>
      </c>
      <c r="H113" s="211">
        <v>1</v>
      </c>
      <c r="I113" s="212"/>
      <c r="J113" s="213">
        <f>ROUND(I113*H113,2)</f>
        <v>0</v>
      </c>
      <c r="K113" s="209" t="s">
        <v>2662</v>
      </c>
      <c r="L113" s="47"/>
      <c r="M113" s="214" t="s">
        <v>19</v>
      </c>
      <c r="N113" s="215" t="s">
        <v>46</v>
      </c>
      <c r="O113" s="87"/>
      <c r="P113" s="216">
        <f>O113*H113</f>
        <v>0</v>
      </c>
      <c r="Q113" s="216">
        <v>0.00085999999999999998</v>
      </c>
      <c r="R113" s="216">
        <f>Q113*H113</f>
        <v>0.00085999999999999998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258</v>
      </c>
      <c r="AT113" s="218" t="s">
        <v>151</v>
      </c>
      <c r="AU113" s="218" t="s">
        <v>80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258</v>
      </c>
      <c r="BM113" s="218" t="s">
        <v>310</v>
      </c>
    </row>
    <row r="114" s="2" customFormat="1">
      <c r="A114" s="41"/>
      <c r="B114" s="42"/>
      <c r="C114" s="43"/>
      <c r="D114" s="220" t="s">
        <v>157</v>
      </c>
      <c r="E114" s="43"/>
      <c r="F114" s="221" t="s">
        <v>2691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157</v>
      </c>
      <c r="AU114" s="20" t="s">
        <v>80</v>
      </c>
    </row>
    <row r="115" s="2" customFormat="1" ht="16.5" customHeight="1">
      <c r="A115" s="41"/>
      <c r="B115" s="42"/>
      <c r="C115" s="207" t="s">
        <v>240</v>
      </c>
      <c r="D115" s="207" t="s">
        <v>151</v>
      </c>
      <c r="E115" s="208" t="s">
        <v>2692</v>
      </c>
      <c r="F115" s="209" t="s">
        <v>2693</v>
      </c>
      <c r="G115" s="210" t="s">
        <v>154</v>
      </c>
      <c r="H115" s="211">
        <v>4</v>
      </c>
      <c r="I115" s="212"/>
      <c r="J115" s="213">
        <f>ROUND(I115*H115,2)</f>
        <v>0</v>
      </c>
      <c r="K115" s="209" t="s">
        <v>2662</v>
      </c>
      <c r="L115" s="47"/>
      <c r="M115" s="214" t="s">
        <v>19</v>
      </c>
      <c r="N115" s="215" t="s">
        <v>46</v>
      </c>
      <c r="O115" s="87"/>
      <c r="P115" s="216">
        <f>O115*H115</f>
        <v>0</v>
      </c>
      <c r="Q115" s="216">
        <v>0.00031</v>
      </c>
      <c r="R115" s="216">
        <f>Q115*H115</f>
        <v>0.00124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258</v>
      </c>
      <c r="AT115" s="218" t="s">
        <v>151</v>
      </c>
      <c r="AU115" s="218" t="s">
        <v>80</v>
      </c>
      <c r="AY115" s="20" t="s">
        <v>149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258</v>
      </c>
      <c r="BM115" s="218" t="s">
        <v>322</v>
      </c>
    </row>
    <row r="116" s="2" customFormat="1">
      <c r="A116" s="41"/>
      <c r="B116" s="42"/>
      <c r="C116" s="43"/>
      <c r="D116" s="220" t="s">
        <v>157</v>
      </c>
      <c r="E116" s="43"/>
      <c r="F116" s="221" t="s">
        <v>2693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157</v>
      </c>
      <c r="AU116" s="20" t="s">
        <v>80</v>
      </c>
    </row>
    <row r="117" s="2" customFormat="1" ht="16.5" customHeight="1">
      <c r="A117" s="41"/>
      <c r="B117" s="42"/>
      <c r="C117" s="207" t="s">
        <v>246</v>
      </c>
      <c r="D117" s="207" t="s">
        <v>151</v>
      </c>
      <c r="E117" s="208" t="s">
        <v>2694</v>
      </c>
      <c r="F117" s="209" t="s">
        <v>2695</v>
      </c>
      <c r="G117" s="210" t="s">
        <v>154</v>
      </c>
      <c r="H117" s="211">
        <v>3</v>
      </c>
      <c r="I117" s="212"/>
      <c r="J117" s="213">
        <f>ROUND(I117*H117,2)</f>
        <v>0</v>
      </c>
      <c r="K117" s="209" t="s">
        <v>2662</v>
      </c>
      <c r="L117" s="47"/>
      <c r="M117" s="214" t="s">
        <v>19</v>
      </c>
      <c r="N117" s="215" t="s">
        <v>46</v>
      </c>
      <c r="O117" s="87"/>
      <c r="P117" s="216">
        <f>O117*H117</f>
        <v>0</v>
      </c>
      <c r="Q117" s="216">
        <v>0.00048000000000000001</v>
      </c>
      <c r="R117" s="216">
        <f>Q117*H117</f>
        <v>0.0014400000000000001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258</v>
      </c>
      <c r="AT117" s="218" t="s">
        <v>151</v>
      </c>
      <c r="AU117" s="218" t="s">
        <v>80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258</v>
      </c>
      <c r="BM117" s="218" t="s">
        <v>335</v>
      </c>
    </row>
    <row r="118" s="2" customFormat="1">
      <c r="A118" s="41"/>
      <c r="B118" s="42"/>
      <c r="C118" s="43"/>
      <c r="D118" s="220" t="s">
        <v>157</v>
      </c>
      <c r="E118" s="43"/>
      <c r="F118" s="221" t="s">
        <v>2695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157</v>
      </c>
      <c r="AU118" s="20" t="s">
        <v>80</v>
      </c>
    </row>
    <row r="119" s="2" customFormat="1" ht="16.5" customHeight="1">
      <c r="A119" s="41"/>
      <c r="B119" s="42"/>
      <c r="C119" s="207" t="s">
        <v>252</v>
      </c>
      <c r="D119" s="207" t="s">
        <v>151</v>
      </c>
      <c r="E119" s="208" t="s">
        <v>2696</v>
      </c>
      <c r="F119" s="209" t="s">
        <v>2697</v>
      </c>
      <c r="G119" s="210" t="s">
        <v>154</v>
      </c>
      <c r="H119" s="211">
        <v>1</v>
      </c>
      <c r="I119" s="212"/>
      <c r="J119" s="213">
        <f>ROUND(I119*H119,2)</f>
        <v>0</v>
      </c>
      <c r="K119" s="209" t="s">
        <v>2662</v>
      </c>
      <c r="L119" s="47"/>
      <c r="M119" s="214" t="s">
        <v>19</v>
      </c>
      <c r="N119" s="215" t="s">
        <v>46</v>
      </c>
      <c r="O119" s="87"/>
      <c r="P119" s="216">
        <f>O119*H119</f>
        <v>0</v>
      </c>
      <c r="Q119" s="216">
        <v>0.00046000000000000001</v>
      </c>
      <c r="R119" s="216">
        <f>Q119*H119</f>
        <v>0.00046000000000000001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258</v>
      </c>
      <c r="AT119" s="218" t="s">
        <v>151</v>
      </c>
      <c r="AU119" s="218" t="s">
        <v>80</v>
      </c>
      <c r="AY119" s="20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258</v>
      </c>
      <c r="BM119" s="218" t="s">
        <v>352</v>
      </c>
    </row>
    <row r="120" s="2" customFormat="1">
      <c r="A120" s="41"/>
      <c r="B120" s="42"/>
      <c r="C120" s="43"/>
      <c r="D120" s="220" t="s">
        <v>157</v>
      </c>
      <c r="E120" s="43"/>
      <c r="F120" s="221" t="s">
        <v>2697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157</v>
      </c>
      <c r="AU120" s="20" t="s">
        <v>80</v>
      </c>
    </row>
    <row r="121" s="2" customFormat="1" ht="16.5" customHeight="1">
      <c r="A121" s="41"/>
      <c r="B121" s="42"/>
      <c r="C121" s="207" t="s">
        <v>258</v>
      </c>
      <c r="D121" s="207" t="s">
        <v>151</v>
      </c>
      <c r="E121" s="208" t="s">
        <v>2698</v>
      </c>
      <c r="F121" s="209" t="s">
        <v>2699</v>
      </c>
      <c r="G121" s="210" t="s">
        <v>154</v>
      </c>
      <c r="H121" s="211">
        <v>2</v>
      </c>
      <c r="I121" s="212"/>
      <c r="J121" s="213">
        <f>ROUND(I121*H121,2)</f>
        <v>0</v>
      </c>
      <c r="K121" s="209" t="s">
        <v>2662</v>
      </c>
      <c r="L121" s="47"/>
      <c r="M121" s="214" t="s">
        <v>19</v>
      </c>
      <c r="N121" s="215" t="s">
        <v>46</v>
      </c>
      <c r="O121" s="87"/>
      <c r="P121" s="216">
        <f>O121*H121</f>
        <v>0</v>
      </c>
      <c r="Q121" s="216">
        <v>0.00029999999999999997</v>
      </c>
      <c r="R121" s="216">
        <f>Q121*H121</f>
        <v>0.00059999999999999995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258</v>
      </c>
      <c r="AT121" s="218" t="s">
        <v>151</v>
      </c>
      <c r="AU121" s="218" t="s">
        <v>80</v>
      </c>
      <c r="AY121" s="20" t="s">
        <v>149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258</v>
      </c>
      <c r="BM121" s="218" t="s">
        <v>374</v>
      </c>
    </row>
    <row r="122" s="2" customFormat="1">
      <c r="A122" s="41"/>
      <c r="B122" s="42"/>
      <c r="C122" s="43"/>
      <c r="D122" s="220" t="s">
        <v>157</v>
      </c>
      <c r="E122" s="43"/>
      <c r="F122" s="221" t="s">
        <v>2699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157</v>
      </c>
      <c r="AU122" s="20" t="s">
        <v>80</v>
      </c>
    </row>
    <row r="123" s="2" customFormat="1" ht="16.5" customHeight="1">
      <c r="A123" s="41"/>
      <c r="B123" s="42"/>
      <c r="C123" s="207" t="s">
        <v>264</v>
      </c>
      <c r="D123" s="207" t="s">
        <v>151</v>
      </c>
      <c r="E123" s="208" t="s">
        <v>2700</v>
      </c>
      <c r="F123" s="209" t="s">
        <v>2701</v>
      </c>
      <c r="G123" s="210" t="s">
        <v>347</v>
      </c>
      <c r="H123" s="211">
        <v>0.0060000000000000001</v>
      </c>
      <c r="I123" s="212"/>
      <c r="J123" s="213">
        <f>ROUND(I123*H123,2)</f>
        <v>0</v>
      </c>
      <c r="K123" s="209" t="s">
        <v>2662</v>
      </c>
      <c r="L123" s="47"/>
      <c r="M123" s="214" t="s">
        <v>19</v>
      </c>
      <c r="N123" s="215" t="s">
        <v>46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258</v>
      </c>
      <c r="AT123" s="218" t="s">
        <v>151</v>
      </c>
      <c r="AU123" s="218" t="s">
        <v>80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258</v>
      </c>
      <c r="BM123" s="218" t="s">
        <v>394</v>
      </c>
    </row>
    <row r="124" s="2" customFormat="1">
      <c r="A124" s="41"/>
      <c r="B124" s="42"/>
      <c r="C124" s="43"/>
      <c r="D124" s="220" t="s">
        <v>157</v>
      </c>
      <c r="E124" s="43"/>
      <c r="F124" s="221" t="s">
        <v>2701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157</v>
      </c>
      <c r="AU124" s="20" t="s">
        <v>80</v>
      </c>
    </row>
    <row r="125" s="12" customFormat="1" ht="25.92" customHeight="1">
      <c r="A125" s="12"/>
      <c r="B125" s="191"/>
      <c r="C125" s="192"/>
      <c r="D125" s="193" t="s">
        <v>74</v>
      </c>
      <c r="E125" s="194" t="s">
        <v>2702</v>
      </c>
      <c r="F125" s="194" t="s">
        <v>2703</v>
      </c>
      <c r="G125" s="192"/>
      <c r="H125" s="192"/>
      <c r="I125" s="195"/>
      <c r="J125" s="196">
        <f>BK125</f>
        <v>0</v>
      </c>
      <c r="K125" s="192"/>
      <c r="L125" s="197"/>
      <c r="M125" s="198"/>
      <c r="N125" s="199"/>
      <c r="O125" s="199"/>
      <c r="P125" s="200">
        <f>SUM(P126:P148)</f>
        <v>0</v>
      </c>
      <c r="Q125" s="199"/>
      <c r="R125" s="200">
        <f>SUM(R126:R148)</f>
        <v>0.26962000000000003</v>
      </c>
      <c r="S125" s="199"/>
      <c r="T125" s="201">
        <f>SUM(T126:T148)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80</v>
      </c>
      <c r="AT125" s="203" t="s">
        <v>74</v>
      </c>
      <c r="AU125" s="203" t="s">
        <v>75</v>
      </c>
      <c r="AY125" s="202" t="s">
        <v>149</v>
      </c>
      <c r="BK125" s="204">
        <f>SUM(BK126:BK148)</f>
        <v>0</v>
      </c>
    </row>
    <row r="126" s="2" customFormat="1" ht="24.15" customHeight="1">
      <c r="A126" s="41"/>
      <c r="B126" s="42"/>
      <c r="C126" s="207" t="s">
        <v>273</v>
      </c>
      <c r="D126" s="207" t="s">
        <v>151</v>
      </c>
      <c r="E126" s="208" t="s">
        <v>2704</v>
      </c>
      <c r="F126" s="209" t="s">
        <v>2705</v>
      </c>
      <c r="G126" s="210" t="s">
        <v>154</v>
      </c>
      <c r="H126" s="211">
        <v>1</v>
      </c>
      <c r="I126" s="212"/>
      <c r="J126" s="213">
        <f>ROUND(I126*H126,2)</f>
        <v>0</v>
      </c>
      <c r="K126" s="209" t="s">
        <v>2662</v>
      </c>
      <c r="L126" s="47"/>
      <c r="M126" s="214" t="s">
        <v>19</v>
      </c>
      <c r="N126" s="215" t="s">
        <v>46</v>
      </c>
      <c r="O126" s="87"/>
      <c r="P126" s="216">
        <f>O126*H126</f>
        <v>0</v>
      </c>
      <c r="Q126" s="216">
        <v>0.0060000000000000001</v>
      </c>
      <c r="R126" s="216">
        <f>Q126*H126</f>
        <v>0.0060000000000000001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90</v>
      </c>
      <c r="AT126" s="218" t="s">
        <v>151</v>
      </c>
      <c r="AU126" s="218" t="s">
        <v>80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90</v>
      </c>
      <c r="BM126" s="218" t="s">
        <v>407</v>
      </c>
    </row>
    <row r="127" s="2" customFormat="1">
      <c r="A127" s="41"/>
      <c r="B127" s="42"/>
      <c r="C127" s="43"/>
      <c r="D127" s="220" t="s">
        <v>157</v>
      </c>
      <c r="E127" s="43"/>
      <c r="F127" s="221" t="s">
        <v>2705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157</v>
      </c>
      <c r="AU127" s="20" t="s">
        <v>80</v>
      </c>
    </row>
    <row r="128" s="2" customFormat="1" ht="24.15" customHeight="1">
      <c r="A128" s="41"/>
      <c r="B128" s="42"/>
      <c r="C128" s="207" t="s">
        <v>280</v>
      </c>
      <c r="D128" s="207" t="s">
        <v>151</v>
      </c>
      <c r="E128" s="208" t="s">
        <v>2706</v>
      </c>
      <c r="F128" s="209" t="s">
        <v>2707</v>
      </c>
      <c r="G128" s="210" t="s">
        <v>154</v>
      </c>
      <c r="H128" s="211">
        <v>1</v>
      </c>
      <c r="I128" s="212"/>
      <c r="J128" s="213">
        <f>ROUND(I128*H128,2)</f>
        <v>0</v>
      </c>
      <c r="K128" s="209" t="s">
        <v>2662</v>
      </c>
      <c r="L128" s="47"/>
      <c r="M128" s="214" t="s">
        <v>19</v>
      </c>
      <c r="N128" s="215" t="s">
        <v>46</v>
      </c>
      <c r="O128" s="87"/>
      <c r="P128" s="216">
        <f>O128*H128</f>
        <v>0</v>
      </c>
      <c r="Q128" s="216">
        <v>0.002</v>
      </c>
      <c r="R128" s="216">
        <f>Q128*H128</f>
        <v>0.002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90</v>
      </c>
      <c r="AT128" s="218" t="s">
        <v>151</v>
      </c>
      <c r="AU128" s="218" t="s">
        <v>80</v>
      </c>
      <c r="AY128" s="20" t="s">
        <v>149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90</v>
      </c>
      <c r="BM128" s="218" t="s">
        <v>421</v>
      </c>
    </row>
    <row r="129" s="2" customFormat="1">
      <c r="A129" s="41"/>
      <c r="B129" s="42"/>
      <c r="C129" s="43"/>
      <c r="D129" s="220" t="s">
        <v>157</v>
      </c>
      <c r="E129" s="43"/>
      <c r="F129" s="221" t="s">
        <v>2707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157</v>
      </c>
      <c r="AU129" s="20" t="s">
        <v>80</v>
      </c>
    </row>
    <row r="130" s="2" customFormat="1" ht="24.15" customHeight="1">
      <c r="A130" s="41"/>
      <c r="B130" s="42"/>
      <c r="C130" s="207" t="s">
        <v>287</v>
      </c>
      <c r="D130" s="207" t="s">
        <v>151</v>
      </c>
      <c r="E130" s="208" t="s">
        <v>2708</v>
      </c>
      <c r="F130" s="209" t="s">
        <v>2709</v>
      </c>
      <c r="G130" s="210" t="s">
        <v>179</v>
      </c>
      <c r="H130" s="211">
        <v>130</v>
      </c>
      <c r="I130" s="212"/>
      <c r="J130" s="213">
        <f>ROUND(I130*H130,2)</f>
        <v>0</v>
      </c>
      <c r="K130" s="209" t="s">
        <v>2662</v>
      </c>
      <c r="L130" s="47"/>
      <c r="M130" s="214" t="s">
        <v>19</v>
      </c>
      <c r="N130" s="215" t="s">
        <v>46</v>
      </c>
      <c r="O130" s="87"/>
      <c r="P130" s="216">
        <f>O130*H130</f>
        <v>0</v>
      </c>
      <c r="Q130" s="216">
        <v>0.00117</v>
      </c>
      <c r="R130" s="216">
        <f>Q130*H130</f>
        <v>0.15210000000000001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90</v>
      </c>
      <c r="AT130" s="218" t="s">
        <v>151</v>
      </c>
      <c r="AU130" s="218" t="s">
        <v>80</v>
      </c>
      <c r="AY130" s="20" t="s">
        <v>149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90</v>
      </c>
      <c r="BM130" s="218" t="s">
        <v>435</v>
      </c>
    </row>
    <row r="131" s="2" customFormat="1">
      <c r="A131" s="41"/>
      <c r="B131" s="42"/>
      <c r="C131" s="43"/>
      <c r="D131" s="220" t="s">
        <v>157</v>
      </c>
      <c r="E131" s="43"/>
      <c r="F131" s="221" t="s">
        <v>2709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157</v>
      </c>
      <c r="AU131" s="20" t="s">
        <v>80</v>
      </c>
    </row>
    <row r="132" s="2" customFormat="1" ht="16.5" customHeight="1">
      <c r="A132" s="41"/>
      <c r="B132" s="42"/>
      <c r="C132" s="207" t="s">
        <v>7</v>
      </c>
      <c r="D132" s="207" t="s">
        <v>151</v>
      </c>
      <c r="E132" s="208" t="s">
        <v>2710</v>
      </c>
      <c r="F132" s="209" t="s">
        <v>2711</v>
      </c>
      <c r="G132" s="210" t="s">
        <v>595</v>
      </c>
      <c r="H132" s="211">
        <v>130</v>
      </c>
      <c r="I132" s="212"/>
      <c r="J132" s="213">
        <f>ROUND(I132*H132,2)</f>
        <v>0</v>
      </c>
      <c r="K132" s="209" t="s">
        <v>2662</v>
      </c>
      <c r="L132" s="47"/>
      <c r="M132" s="214" t="s">
        <v>19</v>
      </c>
      <c r="N132" s="215" t="s">
        <v>46</v>
      </c>
      <c r="O132" s="87"/>
      <c r="P132" s="216">
        <f>O132*H132</f>
        <v>0</v>
      </c>
      <c r="Q132" s="216">
        <v>0.00031</v>
      </c>
      <c r="R132" s="216">
        <f>Q132*H132</f>
        <v>0.040300000000000002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90</v>
      </c>
      <c r="AT132" s="218" t="s">
        <v>151</v>
      </c>
      <c r="AU132" s="218" t="s">
        <v>80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90</v>
      </c>
      <c r="BM132" s="218" t="s">
        <v>449</v>
      </c>
    </row>
    <row r="133" s="2" customFormat="1">
      <c r="A133" s="41"/>
      <c r="B133" s="42"/>
      <c r="C133" s="43"/>
      <c r="D133" s="220" t="s">
        <v>157</v>
      </c>
      <c r="E133" s="43"/>
      <c r="F133" s="221" t="s">
        <v>2711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157</v>
      </c>
      <c r="AU133" s="20" t="s">
        <v>80</v>
      </c>
    </row>
    <row r="134" s="2" customFormat="1" ht="16.5" customHeight="1">
      <c r="A134" s="41"/>
      <c r="B134" s="42"/>
      <c r="C134" s="207" t="s">
        <v>298</v>
      </c>
      <c r="D134" s="207" t="s">
        <v>151</v>
      </c>
      <c r="E134" s="208" t="s">
        <v>2712</v>
      </c>
      <c r="F134" s="209" t="s">
        <v>2713</v>
      </c>
      <c r="G134" s="210" t="s">
        <v>179</v>
      </c>
      <c r="H134" s="211">
        <v>130</v>
      </c>
      <c r="I134" s="212"/>
      <c r="J134" s="213">
        <f>ROUND(I134*H134,2)</f>
        <v>0</v>
      </c>
      <c r="K134" s="209" t="s">
        <v>2662</v>
      </c>
      <c r="L134" s="47"/>
      <c r="M134" s="214" t="s">
        <v>19</v>
      </c>
      <c r="N134" s="215" t="s">
        <v>46</v>
      </c>
      <c r="O134" s="87"/>
      <c r="P134" s="216">
        <f>O134*H134</f>
        <v>0</v>
      </c>
      <c r="Q134" s="216">
        <v>0.00051000000000000004</v>
      </c>
      <c r="R134" s="216">
        <f>Q134*H134</f>
        <v>0.066299999999999998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90</v>
      </c>
      <c r="AT134" s="218" t="s">
        <v>151</v>
      </c>
      <c r="AU134" s="218" t="s">
        <v>80</v>
      </c>
      <c r="AY134" s="20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90</v>
      </c>
      <c r="BM134" s="218" t="s">
        <v>464</v>
      </c>
    </row>
    <row r="135" s="2" customFormat="1">
      <c r="A135" s="41"/>
      <c r="B135" s="42"/>
      <c r="C135" s="43"/>
      <c r="D135" s="220" t="s">
        <v>157</v>
      </c>
      <c r="E135" s="43"/>
      <c r="F135" s="221" t="s">
        <v>2713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157</v>
      </c>
      <c r="AU135" s="20" t="s">
        <v>80</v>
      </c>
    </row>
    <row r="136" s="2" customFormat="1">
      <c r="A136" s="41"/>
      <c r="B136" s="42"/>
      <c r="C136" s="43"/>
      <c r="D136" s="220" t="s">
        <v>531</v>
      </c>
      <c r="E136" s="43"/>
      <c r="F136" s="280" t="s">
        <v>2714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531</v>
      </c>
      <c r="AU136" s="20" t="s">
        <v>80</v>
      </c>
    </row>
    <row r="137" s="2" customFormat="1" ht="16.5" customHeight="1">
      <c r="A137" s="41"/>
      <c r="B137" s="42"/>
      <c r="C137" s="207" t="s">
        <v>304</v>
      </c>
      <c r="D137" s="207" t="s">
        <v>151</v>
      </c>
      <c r="E137" s="208" t="s">
        <v>2715</v>
      </c>
      <c r="F137" s="209" t="s">
        <v>2716</v>
      </c>
      <c r="G137" s="210" t="s">
        <v>154</v>
      </c>
      <c r="H137" s="211">
        <v>16</v>
      </c>
      <c r="I137" s="212"/>
      <c r="J137" s="213">
        <f>ROUND(I137*H137,2)</f>
        <v>0</v>
      </c>
      <c r="K137" s="209" t="s">
        <v>2662</v>
      </c>
      <c r="L137" s="47"/>
      <c r="M137" s="214" t="s">
        <v>19</v>
      </c>
      <c r="N137" s="215" t="s">
        <v>46</v>
      </c>
      <c r="O137" s="87"/>
      <c r="P137" s="216">
        <f>O137*H137</f>
        <v>0</v>
      </c>
      <c r="Q137" s="216">
        <v>6.9999999999999994E-05</v>
      </c>
      <c r="R137" s="216">
        <f>Q137*H137</f>
        <v>0.0011199999999999999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90</v>
      </c>
      <c r="AT137" s="218" t="s">
        <v>151</v>
      </c>
      <c r="AU137" s="218" t="s">
        <v>80</v>
      </c>
      <c r="AY137" s="20" t="s">
        <v>149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90</v>
      </c>
      <c r="BM137" s="218" t="s">
        <v>478</v>
      </c>
    </row>
    <row r="138" s="2" customFormat="1">
      <c r="A138" s="41"/>
      <c r="B138" s="42"/>
      <c r="C138" s="43"/>
      <c r="D138" s="220" t="s">
        <v>157</v>
      </c>
      <c r="E138" s="43"/>
      <c r="F138" s="221" t="s">
        <v>2717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157</v>
      </c>
      <c r="AU138" s="20" t="s">
        <v>80</v>
      </c>
    </row>
    <row r="139" s="2" customFormat="1" ht="24.15" customHeight="1">
      <c r="A139" s="41"/>
      <c r="B139" s="42"/>
      <c r="C139" s="207" t="s">
        <v>310</v>
      </c>
      <c r="D139" s="207" t="s">
        <v>151</v>
      </c>
      <c r="E139" s="208" t="s">
        <v>2718</v>
      </c>
      <c r="F139" s="209" t="s">
        <v>2719</v>
      </c>
      <c r="G139" s="210" t="s">
        <v>154</v>
      </c>
      <c r="H139" s="211">
        <v>8</v>
      </c>
      <c r="I139" s="212"/>
      <c r="J139" s="213">
        <f>ROUND(I139*H139,2)</f>
        <v>0</v>
      </c>
      <c r="K139" s="209" t="s">
        <v>2662</v>
      </c>
      <c r="L139" s="47"/>
      <c r="M139" s="214" t="s">
        <v>19</v>
      </c>
      <c r="N139" s="215" t="s">
        <v>46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90</v>
      </c>
      <c r="AT139" s="218" t="s">
        <v>151</v>
      </c>
      <c r="AU139" s="218" t="s">
        <v>80</v>
      </c>
      <c r="AY139" s="20" t="s">
        <v>149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90</v>
      </c>
      <c r="BM139" s="218" t="s">
        <v>494</v>
      </c>
    </row>
    <row r="140" s="2" customFormat="1">
      <c r="A140" s="41"/>
      <c r="B140" s="42"/>
      <c r="C140" s="43"/>
      <c r="D140" s="220" t="s">
        <v>157</v>
      </c>
      <c r="E140" s="43"/>
      <c r="F140" s="221" t="s">
        <v>2719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157</v>
      </c>
      <c r="AU140" s="20" t="s">
        <v>80</v>
      </c>
    </row>
    <row r="141" s="2" customFormat="1" ht="16.5" customHeight="1">
      <c r="A141" s="41"/>
      <c r="B141" s="42"/>
      <c r="C141" s="270" t="s">
        <v>316</v>
      </c>
      <c r="D141" s="270" t="s">
        <v>395</v>
      </c>
      <c r="E141" s="271" t="s">
        <v>2720</v>
      </c>
      <c r="F141" s="272" t="s">
        <v>2721</v>
      </c>
      <c r="G141" s="273" t="s">
        <v>154</v>
      </c>
      <c r="H141" s="274">
        <v>8</v>
      </c>
      <c r="I141" s="275"/>
      <c r="J141" s="276">
        <f>ROUND(I141*H141,2)</f>
        <v>0</v>
      </c>
      <c r="K141" s="272" t="s">
        <v>2662</v>
      </c>
      <c r="L141" s="277"/>
      <c r="M141" s="278" t="s">
        <v>19</v>
      </c>
      <c r="N141" s="279" t="s">
        <v>46</v>
      </c>
      <c r="O141" s="87"/>
      <c r="P141" s="216">
        <f>O141*H141</f>
        <v>0</v>
      </c>
      <c r="Q141" s="216">
        <v>0.00010000000000000001</v>
      </c>
      <c r="R141" s="216">
        <f>Q141*H141</f>
        <v>0.00080000000000000004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198</v>
      </c>
      <c r="AT141" s="218" t="s">
        <v>395</v>
      </c>
      <c r="AU141" s="218" t="s">
        <v>80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90</v>
      </c>
      <c r="BM141" s="218" t="s">
        <v>507</v>
      </c>
    </row>
    <row r="142" s="2" customFormat="1">
      <c r="A142" s="41"/>
      <c r="B142" s="42"/>
      <c r="C142" s="43"/>
      <c r="D142" s="220" t="s">
        <v>157</v>
      </c>
      <c r="E142" s="43"/>
      <c r="F142" s="221" t="s">
        <v>2721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157</v>
      </c>
      <c r="AU142" s="20" t="s">
        <v>80</v>
      </c>
    </row>
    <row r="143" s="2" customFormat="1" ht="16.5" customHeight="1">
      <c r="A143" s="41"/>
      <c r="B143" s="42"/>
      <c r="C143" s="207" t="s">
        <v>322</v>
      </c>
      <c r="D143" s="207" t="s">
        <v>151</v>
      </c>
      <c r="E143" s="208" t="s">
        <v>2722</v>
      </c>
      <c r="F143" s="209" t="s">
        <v>2723</v>
      </c>
      <c r="G143" s="210" t="s">
        <v>154</v>
      </c>
      <c r="H143" s="211">
        <v>2</v>
      </c>
      <c r="I143" s="212"/>
      <c r="J143" s="213">
        <f>ROUND(I143*H143,2)</f>
        <v>0</v>
      </c>
      <c r="K143" s="209" t="s">
        <v>2662</v>
      </c>
      <c r="L143" s="47"/>
      <c r="M143" s="214" t="s">
        <v>19</v>
      </c>
      <c r="N143" s="215" t="s">
        <v>46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90</v>
      </c>
      <c r="AT143" s="218" t="s">
        <v>151</v>
      </c>
      <c r="AU143" s="218" t="s">
        <v>80</v>
      </c>
      <c r="AY143" s="20" t="s">
        <v>149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90</v>
      </c>
      <c r="BM143" s="218" t="s">
        <v>520</v>
      </c>
    </row>
    <row r="144" s="2" customFormat="1">
      <c r="A144" s="41"/>
      <c r="B144" s="42"/>
      <c r="C144" s="43"/>
      <c r="D144" s="220" t="s">
        <v>157</v>
      </c>
      <c r="E144" s="43"/>
      <c r="F144" s="221" t="s">
        <v>2723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157</v>
      </c>
      <c r="AU144" s="20" t="s">
        <v>80</v>
      </c>
    </row>
    <row r="145" s="2" customFormat="1" ht="24.15" customHeight="1">
      <c r="A145" s="41"/>
      <c r="B145" s="42"/>
      <c r="C145" s="270" t="s">
        <v>329</v>
      </c>
      <c r="D145" s="270" t="s">
        <v>395</v>
      </c>
      <c r="E145" s="271" t="s">
        <v>2724</v>
      </c>
      <c r="F145" s="272" t="s">
        <v>2725</v>
      </c>
      <c r="G145" s="273" t="s">
        <v>154</v>
      </c>
      <c r="H145" s="274">
        <v>2</v>
      </c>
      <c r="I145" s="275"/>
      <c r="J145" s="276">
        <f>ROUND(I145*H145,2)</f>
        <v>0</v>
      </c>
      <c r="K145" s="272" t="s">
        <v>2662</v>
      </c>
      <c r="L145" s="277"/>
      <c r="M145" s="278" t="s">
        <v>19</v>
      </c>
      <c r="N145" s="279" t="s">
        <v>46</v>
      </c>
      <c r="O145" s="87"/>
      <c r="P145" s="216">
        <f>O145*H145</f>
        <v>0</v>
      </c>
      <c r="Q145" s="216">
        <v>0.00050000000000000001</v>
      </c>
      <c r="R145" s="216">
        <f>Q145*H145</f>
        <v>0.001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198</v>
      </c>
      <c r="AT145" s="218" t="s">
        <v>395</v>
      </c>
      <c r="AU145" s="218" t="s">
        <v>80</v>
      </c>
      <c r="AY145" s="20" t="s">
        <v>149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90</v>
      </c>
      <c r="BM145" s="218" t="s">
        <v>534</v>
      </c>
    </row>
    <row r="146" s="2" customFormat="1">
      <c r="A146" s="41"/>
      <c r="B146" s="42"/>
      <c r="C146" s="43"/>
      <c r="D146" s="220" t="s">
        <v>157</v>
      </c>
      <c r="E146" s="43"/>
      <c r="F146" s="221" t="s">
        <v>2725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157</v>
      </c>
      <c r="AU146" s="20" t="s">
        <v>80</v>
      </c>
    </row>
    <row r="147" s="2" customFormat="1" ht="16.5" customHeight="1">
      <c r="A147" s="41"/>
      <c r="B147" s="42"/>
      <c r="C147" s="207" t="s">
        <v>335</v>
      </c>
      <c r="D147" s="207" t="s">
        <v>151</v>
      </c>
      <c r="E147" s="208" t="s">
        <v>2726</v>
      </c>
      <c r="F147" s="209" t="s">
        <v>2727</v>
      </c>
      <c r="G147" s="210" t="s">
        <v>347</v>
      </c>
      <c r="H147" s="211">
        <v>0.27000000000000002</v>
      </c>
      <c r="I147" s="212"/>
      <c r="J147" s="213">
        <f>ROUND(I147*H147,2)</f>
        <v>0</v>
      </c>
      <c r="K147" s="209" t="s">
        <v>2662</v>
      </c>
      <c r="L147" s="47"/>
      <c r="M147" s="214" t="s">
        <v>19</v>
      </c>
      <c r="N147" s="215" t="s">
        <v>46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90</v>
      </c>
      <c r="AT147" s="218" t="s">
        <v>151</v>
      </c>
      <c r="AU147" s="218" t="s">
        <v>80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90</v>
      </c>
      <c r="BM147" s="218" t="s">
        <v>547</v>
      </c>
    </row>
    <row r="148" s="2" customFormat="1">
      <c r="A148" s="41"/>
      <c r="B148" s="42"/>
      <c r="C148" s="43"/>
      <c r="D148" s="220" t="s">
        <v>157</v>
      </c>
      <c r="E148" s="43"/>
      <c r="F148" s="221" t="s">
        <v>2727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157</v>
      </c>
      <c r="AU148" s="20" t="s">
        <v>80</v>
      </c>
    </row>
    <row r="149" s="12" customFormat="1" ht="25.92" customHeight="1">
      <c r="A149" s="12"/>
      <c r="B149" s="191"/>
      <c r="C149" s="192"/>
      <c r="D149" s="193" t="s">
        <v>74</v>
      </c>
      <c r="E149" s="194" t="s">
        <v>791</v>
      </c>
      <c r="F149" s="194" t="s">
        <v>2728</v>
      </c>
      <c r="G149" s="192"/>
      <c r="H149" s="192"/>
      <c r="I149" s="195"/>
      <c r="J149" s="196">
        <f>BK149</f>
        <v>0</v>
      </c>
      <c r="K149" s="192"/>
      <c r="L149" s="197"/>
      <c r="M149" s="198"/>
      <c r="N149" s="199"/>
      <c r="O149" s="199"/>
      <c r="P149" s="200">
        <f>SUM(P150:P153)</f>
        <v>0</v>
      </c>
      <c r="Q149" s="199"/>
      <c r="R149" s="200">
        <f>SUM(R150:R153)</f>
        <v>0</v>
      </c>
      <c r="S149" s="199"/>
      <c r="T149" s="201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80</v>
      </c>
      <c r="AT149" s="203" t="s">
        <v>74</v>
      </c>
      <c r="AU149" s="203" t="s">
        <v>75</v>
      </c>
      <c r="AY149" s="202" t="s">
        <v>149</v>
      </c>
      <c r="BK149" s="204">
        <f>SUM(BK150:BK153)</f>
        <v>0</v>
      </c>
    </row>
    <row r="150" s="2" customFormat="1" ht="24.15" customHeight="1">
      <c r="A150" s="41"/>
      <c r="B150" s="42"/>
      <c r="C150" s="207" t="s">
        <v>344</v>
      </c>
      <c r="D150" s="207" t="s">
        <v>151</v>
      </c>
      <c r="E150" s="208" t="s">
        <v>2729</v>
      </c>
      <c r="F150" s="209" t="s">
        <v>2730</v>
      </c>
      <c r="G150" s="210" t="s">
        <v>2731</v>
      </c>
      <c r="H150" s="211">
        <v>24</v>
      </c>
      <c r="I150" s="212"/>
      <c r="J150" s="213">
        <f>ROUND(I150*H150,2)</f>
        <v>0</v>
      </c>
      <c r="K150" s="209" t="s">
        <v>2662</v>
      </c>
      <c r="L150" s="47"/>
      <c r="M150" s="214" t="s">
        <v>19</v>
      </c>
      <c r="N150" s="215" t="s">
        <v>46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90</v>
      </c>
      <c r="AT150" s="218" t="s">
        <v>151</v>
      </c>
      <c r="AU150" s="218" t="s">
        <v>80</v>
      </c>
      <c r="AY150" s="20" t="s">
        <v>149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90</v>
      </c>
      <c r="BM150" s="218" t="s">
        <v>563</v>
      </c>
    </row>
    <row r="151" s="2" customFormat="1">
      <c r="A151" s="41"/>
      <c r="B151" s="42"/>
      <c r="C151" s="43"/>
      <c r="D151" s="220" t="s">
        <v>157</v>
      </c>
      <c r="E151" s="43"/>
      <c r="F151" s="221" t="s">
        <v>2730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157</v>
      </c>
      <c r="AU151" s="20" t="s">
        <v>80</v>
      </c>
    </row>
    <row r="152" s="2" customFormat="1" ht="16.5" customHeight="1">
      <c r="A152" s="41"/>
      <c r="B152" s="42"/>
      <c r="C152" s="207" t="s">
        <v>352</v>
      </c>
      <c r="D152" s="207" t="s">
        <v>151</v>
      </c>
      <c r="E152" s="208" t="s">
        <v>2732</v>
      </c>
      <c r="F152" s="209" t="s">
        <v>2733</v>
      </c>
      <c r="G152" s="210" t="s">
        <v>2731</v>
      </c>
      <c r="H152" s="211">
        <v>8</v>
      </c>
      <c r="I152" s="212"/>
      <c r="J152" s="213">
        <f>ROUND(I152*H152,2)</f>
        <v>0</v>
      </c>
      <c r="K152" s="209" t="s">
        <v>2662</v>
      </c>
      <c r="L152" s="47"/>
      <c r="M152" s="214" t="s">
        <v>19</v>
      </c>
      <c r="N152" s="215" t="s">
        <v>46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90</v>
      </c>
      <c r="AT152" s="218" t="s">
        <v>151</v>
      </c>
      <c r="AU152" s="218" t="s">
        <v>80</v>
      </c>
      <c r="AY152" s="20" t="s">
        <v>149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90</v>
      </c>
      <c r="BM152" s="218" t="s">
        <v>579</v>
      </c>
    </row>
    <row r="153" s="2" customFormat="1">
      <c r="A153" s="41"/>
      <c r="B153" s="42"/>
      <c r="C153" s="43"/>
      <c r="D153" s="220" t="s">
        <v>157</v>
      </c>
      <c r="E153" s="43"/>
      <c r="F153" s="221" t="s">
        <v>2733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157</v>
      </c>
      <c r="AU153" s="20" t="s">
        <v>80</v>
      </c>
    </row>
    <row r="154" s="12" customFormat="1" ht="25.92" customHeight="1">
      <c r="A154" s="12"/>
      <c r="B154" s="191"/>
      <c r="C154" s="192"/>
      <c r="D154" s="193" t="s">
        <v>74</v>
      </c>
      <c r="E154" s="194" t="s">
        <v>838</v>
      </c>
      <c r="F154" s="194" t="s">
        <v>2734</v>
      </c>
      <c r="G154" s="192"/>
      <c r="H154" s="192"/>
      <c r="I154" s="195"/>
      <c r="J154" s="196">
        <f>BK154</f>
        <v>0</v>
      </c>
      <c r="K154" s="192"/>
      <c r="L154" s="197"/>
      <c r="M154" s="198"/>
      <c r="N154" s="199"/>
      <c r="O154" s="199"/>
      <c r="P154" s="200">
        <f>SUM(P155:P158)</f>
        <v>0</v>
      </c>
      <c r="Q154" s="199"/>
      <c r="R154" s="200">
        <f>SUM(R155:R158)</f>
        <v>0.95831999999999995</v>
      </c>
      <c r="S154" s="199"/>
      <c r="T154" s="201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80</v>
      </c>
      <c r="AT154" s="203" t="s">
        <v>74</v>
      </c>
      <c r="AU154" s="203" t="s">
        <v>75</v>
      </c>
      <c r="AY154" s="202" t="s">
        <v>149</v>
      </c>
      <c r="BK154" s="204">
        <f>SUM(BK155:BK158)</f>
        <v>0</v>
      </c>
    </row>
    <row r="155" s="2" customFormat="1" ht="21.75" customHeight="1">
      <c r="A155" s="41"/>
      <c r="B155" s="42"/>
      <c r="C155" s="207" t="s">
        <v>367</v>
      </c>
      <c r="D155" s="207" t="s">
        <v>151</v>
      </c>
      <c r="E155" s="208" t="s">
        <v>2735</v>
      </c>
      <c r="F155" s="209" t="s">
        <v>2736</v>
      </c>
      <c r="G155" s="210" t="s">
        <v>154</v>
      </c>
      <c r="H155" s="211">
        <v>3</v>
      </c>
      <c r="I155" s="212"/>
      <c r="J155" s="213">
        <f>ROUND(I155*H155,2)</f>
        <v>0</v>
      </c>
      <c r="K155" s="209" t="s">
        <v>2662</v>
      </c>
      <c r="L155" s="47"/>
      <c r="M155" s="214" t="s">
        <v>19</v>
      </c>
      <c r="N155" s="215" t="s">
        <v>46</v>
      </c>
      <c r="O155" s="87"/>
      <c r="P155" s="216">
        <f>O155*H155</f>
        <v>0</v>
      </c>
      <c r="Q155" s="216">
        <v>0.13833999999999999</v>
      </c>
      <c r="R155" s="216">
        <f>Q155*H155</f>
        <v>0.41501999999999994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90</v>
      </c>
      <c r="AT155" s="218" t="s">
        <v>151</v>
      </c>
      <c r="AU155" s="218" t="s">
        <v>80</v>
      </c>
      <c r="AY155" s="20" t="s">
        <v>149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90</v>
      </c>
      <c r="BM155" s="218" t="s">
        <v>592</v>
      </c>
    </row>
    <row r="156" s="2" customFormat="1">
      <c r="A156" s="41"/>
      <c r="B156" s="42"/>
      <c r="C156" s="43"/>
      <c r="D156" s="220" t="s">
        <v>157</v>
      </c>
      <c r="E156" s="43"/>
      <c r="F156" s="221" t="s">
        <v>2736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157</v>
      </c>
      <c r="AU156" s="20" t="s">
        <v>80</v>
      </c>
    </row>
    <row r="157" s="2" customFormat="1" ht="24.15" customHeight="1">
      <c r="A157" s="41"/>
      <c r="B157" s="42"/>
      <c r="C157" s="207" t="s">
        <v>374</v>
      </c>
      <c r="D157" s="207" t="s">
        <v>151</v>
      </c>
      <c r="E157" s="208" t="s">
        <v>2737</v>
      </c>
      <c r="F157" s="209" t="s">
        <v>2738</v>
      </c>
      <c r="G157" s="210" t="s">
        <v>179</v>
      </c>
      <c r="H157" s="211">
        <v>2</v>
      </c>
      <c r="I157" s="212"/>
      <c r="J157" s="213">
        <f>ROUND(I157*H157,2)</f>
        <v>0</v>
      </c>
      <c r="K157" s="209" t="s">
        <v>2662</v>
      </c>
      <c r="L157" s="47"/>
      <c r="M157" s="214" t="s">
        <v>19</v>
      </c>
      <c r="N157" s="215" t="s">
        <v>46</v>
      </c>
      <c r="O157" s="87"/>
      <c r="P157" s="216">
        <f>O157*H157</f>
        <v>0</v>
      </c>
      <c r="Q157" s="216">
        <v>0.27165</v>
      </c>
      <c r="R157" s="216">
        <f>Q157*H157</f>
        <v>0.54330000000000001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90</v>
      </c>
      <c r="AT157" s="218" t="s">
        <v>151</v>
      </c>
      <c r="AU157" s="218" t="s">
        <v>80</v>
      </c>
      <c r="AY157" s="20" t="s">
        <v>149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90</v>
      </c>
      <c r="BM157" s="218" t="s">
        <v>608</v>
      </c>
    </row>
    <row r="158" s="2" customFormat="1">
      <c r="A158" s="41"/>
      <c r="B158" s="42"/>
      <c r="C158" s="43"/>
      <c r="D158" s="220" t="s">
        <v>157</v>
      </c>
      <c r="E158" s="43"/>
      <c r="F158" s="221" t="s">
        <v>2738</v>
      </c>
      <c r="G158" s="43"/>
      <c r="H158" s="43"/>
      <c r="I158" s="222"/>
      <c r="J158" s="43"/>
      <c r="K158" s="43"/>
      <c r="L158" s="47"/>
      <c r="M158" s="281"/>
      <c r="N158" s="282"/>
      <c r="O158" s="283"/>
      <c r="P158" s="283"/>
      <c r="Q158" s="283"/>
      <c r="R158" s="283"/>
      <c r="S158" s="283"/>
      <c r="T158" s="284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157</v>
      </c>
      <c r="AU158" s="20" t="s">
        <v>80</v>
      </c>
    </row>
    <row r="159" s="2" customFormat="1" ht="6.96" customHeight="1">
      <c r="A159" s="41"/>
      <c r="B159" s="62"/>
      <c r="C159" s="63"/>
      <c r="D159" s="63"/>
      <c r="E159" s="63"/>
      <c r="F159" s="63"/>
      <c r="G159" s="63"/>
      <c r="H159" s="63"/>
      <c r="I159" s="63"/>
      <c r="J159" s="63"/>
      <c r="K159" s="63"/>
      <c r="L159" s="47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el1s+g1SvjiwZiZkonSEfMZCCTZoGecQMdDQq1EVLBmj9Xy/7iRvTrDDDhecf/527OgUUzIZ+sbik/6J4khdbQ==" hashValue="DBhtBWM5N+9PGHxmFe968PMIXR/XOQSRjs8IfVZriCpxllEfXGec7hkYWmMNGjgB+J9rvD2ohfdydMHW/q2wLA==" algorithmName="SHA-512" password="CB6D"/>
  <autoFilter ref="C84:K15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ÚPRAVA TERASY HLAVNÍHO VSTUPU ZŠ Louny, Přemyslovců 2209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2739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38</v>
      </c>
      <c r="G12" s="41"/>
      <c r="H12" s="41"/>
      <c r="I12" s="135" t="s">
        <v>23</v>
      </c>
      <c r="J12" s="140" t="str">
        <f>'Rekapitulace stavby'!AN8</f>
        <v>29. 1. 2024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00265209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Louny, Mírové náměstí 35, 440 01 Louny</v>
      </c>
      <c r="F15" s="41"/>
      <c r="G15" s="41"/>
      <c r="H15" s="41"/>
      <c r="I15" s="135" t="s">
        <v>29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28744632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RYSIK Design s.r.o.,Chudenická 1059/30,Praha 10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CZ28744632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37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ROUND((SUM(BE82:BE183)),  2)</f>
        <v>0</v>
      </c>
      <c r="G33" s="41"/>
      <c r="H33" s="41"/>
      <c r="I33" s="151">
        <v>0.20999999999999999</v>
      </c>
      <c r="J33" s="150">
        <f>ROUND(((SUM(BE82:BE183))*I33),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ROUND((SUM(BF82:BF183)),  2)</f>
        <v>0</v>
      </c>
      <c r="G34" s="41"/>
      <c r="H34" s="41"/>
      <c r="I34" s="151">
        <v>0.12</v>
      </c>
      <c r="J34" s="150">
        <f>ROUND(((SUM(BF82:BF183))*I34),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ROUND((SUM(BG82:BG183)),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ROUND((SUM(BH82:BH183)),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ROUND((SUM(BI82:BI183)),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ÚPRAVA TERASY HLAVNÍHO VSTUPU ZŠ Louny, Přemyslovců 2209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3 -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Louny, Mírové náměstí 35, 440 01 Louny</v>
      </c>
      <c r="G54" s="43"/>
      <c r="H54" s="43"/>
      <c r="I54" s="35" t="s">
        <v>32</v>
      </c>
      <c r="J54" s="39" t="str">
        <f>E21</f>
        <v>RYSIK Design s.r.o.,Chudenická 1059/30,Praha 10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2740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2741</v>
      </c>
      <c r="E61" s="171"/>
      <c r="F61" s="171"/>
      <c r="G61" s="171"/>
      <c r="H61" s="171"/>
      <c r="I61" s="171"/>
      <c r="J61" s="172">
        <f>J90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2657</v>
      </c>
      <c r="E62" s="171"/>
      <c r="F62" s="171"/>
      <c r="G62" s="171"/>
      <c r="H62" s="171"/>
      <c r="I62" s="171"/>
      <c r="J62" s="172">
        <f>J179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134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63" t="str">
        <f>E7</f>
        <v>ÚPRAVA TERASY HLAVNÍHO VSTUPU ZŠ Louny, Přemyslovců 2209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96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3 - VZDUCHOTECHNIKA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29. 1. 2024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Město Louny, Mírové náměstí 35, 440 01 Louny</v>
      </c>
      <c r="G78" s="43"/>
      <c r="H78" s="43"/>
      <c r="I78" s="35" t="s">
        <v>32</v>
      </c>
      <c r="J78" s="39" t="str">
        <f>E21</f>
        <v>RYSIK Design s.r.o.,Chudenická 1059/30,Praha 10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30</v>
      </c>
      <c r="D79" s="43"/>
      <c r="E79" s="43"/>
      <c r="F79" s="30" t="str">
        <f>IF(E18="","",E18)</f>
        <v>Vyplň údaj</v>
      </c>
      <c r="G79" s="43"/>
      <c r="H79" s="43"/>
      <c r="I79" s="35" t="s">
        <v>37</v>
      </c>
      <c r="J79" s="39" t="str">
        <f>E24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135</v>
      </c>
      <c r="D81" s="183" t="s">
        <v>60</v>
      </c>
      <c r="E81" s="183" t="s">
        <v>56</v>
      </c>
      <c r="F81" s="183" t="s">
        <v>57</v>
      </c>
      <c r="G81" s="183" t="s">
        <v>136</v>
      </c>
      <c r="H81" s="183" t="s">
        <v>137</v>
      </c>
      <c r="I81" s="183" t="s">
        <v>138</v>
      </c>
      <c r="J81" s="183" t="s">
        <v>100</v>
      </c>
      <c r="K81" s="184" t="s">
        <v>139</v>
      </c>
      <c r="L81" s="185"/>
      <c r="M81" s="95" t="s">
        <v>19</v>
      </c>
      <c r="N81" s="96" t="s">
        <v>45</v>
      </c>
      <c r="O81" s="96" t="s">
        <v>140</v>
      </c>
      <c r="P81" s="96" t="s">
        <v>141</v>
      </c>
      <c r="Q81" s="96" t="s">
        <v>142</v>
      </c>
      <c r="R81" s="96" t="s">
        <v>143</v>
      </c>
      <c r="S81" s="96" t="s">
        <v>144</v>
      </c>
      <c r="T81" s="97" t="s">
        <v>145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146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P83+P90+P179</f>
        <v>0</v>
      </c>
      <c r="Q82" s="99"/>
      <c r="R82" s="188">
        <f>R83+R90+R179</f>
        <v>1.68421</v>
      </c>
      <c r="S82" s="99"/>
      <c r="T82" s="189">
        <f>T83+T90+T179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74</v>
      </c>
      <c r="AU82" s="20" t="s">
        <v>101</v>
      </c>
      <c r="BK82" s="190">
        <f>BK83+BK90+BK179</f>
        <v>0</v>
      </c>
    </row>
    <row r="83" s="12" customFormat="1" ht="25.92" customHeight="1">
      <c r="A83" s="12"/>
      <c r="B83" s="191"/>
      <c r="C83" s="192"/>
      <c r="D83" s="193" t="s">
        <v>74</v>
      </c>
      <c r="E83" s="194" t="s">
        <v>1377</v>
      </c>
      <c r="F83" s="194" t="s">
        <v>1378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SUM(P84:P89)</f>
        <v>0</v>
      </c>
      <c r="Q83" s="199"/>
      <c r="R83" s="200">
        <f>SUM(R84:R89)</f>
        <v>0.14495</v>
      </c>
      <c r="S83" s="199"/>
      <c r="T83" s="201">
        <f>SUM(T84:T89)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84</v>
      </c>
      <c r="AT83" s="203" t="s">
        <v>74</v>
      </c>
      <c r="AU83" s="203" t="s">
        <v>75</v>
      </c>
      <c r="AY83" s="202" t="s">
        <v>149</v>
      </c>
      <c r="BK83" s="204">
        <f>SUM(BK84:BK89)</f>
        <v>0</v>
      </c>
    </row>
    <row r="84" s="2" customFormat="1" ht="16.5" customHeight="1">
      <c r="A84" s="41"/>
      <c r="B84" s="42"/>
      <c r="C84" s="207" t="s">
        <v>80</v>
      </c>
      <c r="D84" s="207" t="s">
        <v>151</v>
      </c>
      <c r="E84" s="208" t="s">
        <v>2742</v>
      </c>
      <c r="F84" s="209" t="s">
        <v>2743</v>
      </c>
      <c r="G84" s="210" t="s">
        <v>179</v>
      </c>
      <c r="H84" s="211">
        <v>65</v>
      </c>
      <c r="I84" s="212"/>
      <c r="J84" s="213">
        <f>ROUND(I84*H84,2)</f>
        <v>0</v>
      </c>
      <c r="K84" s="209" t="s">
        <v>2662</v>
      </c>
      <c r="L84" s="47"/>
      <c r="M84" s="214" t="s">
        <v>19</v>
      </c>
      <c r="N84" s="215" t="s">
        <v>46</v>
      </c>
      <c r="O84" s="87"/>
      <c r="P84" s="216">
        <f>O84*H84</f>
        <v>0</v>
      </c>
      <c r="Q84" s="216">
        <v>0.0010499999999999999</v>
      </c>
      <c r="R84" s="216">
        <f>Q84*H84</f>
        <v>0.068249999999999991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258</v>
      </c>
      <c r="AT84" s="218" t="s">
        <v>151</v>
      </c>
      <c r="AU84" s="218" t="s">
        <v>80</v>
      </c>
      <c r="AY84" s="20" t="s">
        <v>149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80</v>
      </c>
      <c r="BK84" s="219">
        <f>ROUND(I84*H84,2)</f>
        <v>0</v>
      </c>
      <c r="BL84" s="20" t="s">
        <v>258</v>
      </c>
      <c r="BM84" s="218" t="s">
        <v>84</v>
      </c>
    </row>
    <row r="85" s="2" customFormat="1">
      <c r="A85" s="41"/>
      <c r="B85" s="42"/>
      <c r="C85" s="43"/>
      <c r="D85" s="220" t="s">
        <v>157</v>
      </c>
      <c r="E85" s="43"/>
      <c r="F85" s="221" t="s">
        <v>2743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157</v>
      </c>
      <c r="AU85" s="20" t="s">
        <v>80</v>
      </c>
    </row>
    <row r="86" s="2" customFormat="1" ht="24.15" customHeight="1">
      <c r="A86" s="41"/>
      <c r="B86" s="42"/>
      <c r="C86" s="270" t="s">
        <v>84</v>
      </c>
      <c r="D86" s="270" t="s">
        <v>395</v>
      </c>
      <c r="E86" s="271" t="s">
        <v>2744</v>
      </c>
      <c r="F86" s="272" t="s">
        <v>2745</v>
      </c>
      <c r="G86" s="273" t="s">
        <v>595</v>
      </c>
      <c r="H86" s="274">
        <v>65</v>
      </c>
      <c r="I86" s="275"/>
      <c r="J86" s="276">
        <f>ROUND(I86*H86,2)</f>
        <v>0</v>
      </c>
      <c r="K86" s="272" t="s">
        <v>2662</v>
      </c>
      <c r="L86" s="277"/>
      <c r="M86" s="278" t="s">
        <v>19</v>
      </c>
      <c r="N86" s="279" t="s">
        <v>46</v>
      </c>
      <c r="O86" s="87"/>
      <c r="P86" s="216">
        <f>O86*H86</f>
        <v>0</v>
      </c>
      <c r="Q86" s="216">
        <v>0.00016000000000000001</v>
      </c>
      <c r="R86" s="216">
        <f>Q86*H86</f>
        <v>0.010400000000000001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374</v>
      </c>
      <c r="AT86" s="218" t="s">
        <v>395</v>
      </c>
      <c r="AU86" s="218" t="s">
        <v>80</v>
      </c>
      <c r="AY86" s="20" t="s">
        <v>149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258</v>
      </c>
      <c r="BM86" s="218" t="s">
        <v>90</v>
      </c>
    </row>
    <row r="87" s="2" customFormat="1">
      <c r="A87" s="41"/>
      <c r="B87" s="42"/>
      <c r="C87" s="43"/>
      <c r="D87" s="220" t="s">
        <v>157</v>
      </c>
      <c r="E87" s="43"/>
      <c r="F87" s="221" t="s">
        <v>2745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157</v>
      </c>
      <c r="AU87" s="20" t="s">
        <v>80</v>
      </c>
    </row>
    <row r="88" s="2" customFormat="1" ht="16.5" customHeight="1">
      <c r="A88" s="41"/>
      <c r="B88" s="42"/>
      <c r="C88" s="207" t="s">
        <v>87</v>
      </c>
      <c r="D88" s="207" t="s">
        <v>151</v>
      </c>
      <c r="E88" s="208" t="s">
        <v>2746</v>
      </c>
      <c r="F88" s="209" t="s">
        <v>2747</v>
      </c>
      <c r="G88" s="210" t="s">
        <v>179</v>
      </c>
      <c r="H88" s="211">
        <v>65</v>
      </c>
      <c r="I88" s="212"/>
      <c r="J88" s="213">
        <f>ROUND(I88*H88,2)</f>
        <v>0</v>
      </c>
      <c r="K88" s="209" t="s">
        <v>2662</v>
      </c>
      <c r="L88" s="47"/>
      <c r="M88" s="214" t="s">
        <v>19</v>
      </c>
      <c r="N88" s="215" t="s">
        <v>46</v>
      </c>
      <c r="O88" s="87"/>
      <c r="P88" s="216">
        <f>O88*H88</f>
        <v>0</v>
      </c>
      <c r="Q88" s="216">
        <v>0.0010200000000000001</v>
      </c>
      <c r="R88" s="216">
        <f>Q88*H88</f>
        <v>0.066299999999999998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258</v>
      </c>
      <c r="AT88" s="218" t="s">
        <v>151</v>
      </c>
      <c r="AU88" s="218" t="s">
        <v>80</v>
      </c>
      <c r="AY88" s="20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258</v>
      </c>
      <c r="BM88" s="218" t="s">
        <v>186</v>
      </c>
    </row>
    <row r="89" s="2" customFormat="1">
      <c r="A89" s="41"/>
      <c r="B89" s="42"/>
      <c r="C89" s="43"/>
      <c r="D89" s="220" t="s">
        <v>157</v>
      </c>
      <c r="E89" s="43"/>
      <c r="F89" s="221" t="s">
        <v>2747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157</v>
      </c>
      <c r="AU89" s="20" t="s">
        <v>80</v>
      </c>
    </row>
    <row r="90" s="12" customFormat="1" ht="25.92" customHeight="1">
      <c r="A90" s="12"/>
      <c r="B90" s="191"/>
      <c r="C90" s="192"/>
      <c r="D90" s="193" t="s">
        <v>74</v>
      </c>
      <c r="E90" s="194" t="s">
        <v>2748</v>
      </c>
      <c r="F90" s="194" t="s">
        <v>2749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SUM(P91:P178)</f>
        <v>0</v>
      </c>
      <c r="Q90" s="199"/>
      <c r="R90" s="200">
        <f>SUM(R91:R178)</f>
        <v>1.5392600000000001</v>
      </c>
      <c r="S90" s="199"/>
      <c r="T90" s="201">
        <f>SUM(T91:T178)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74</v>
      </c>
      <c r="AU90" s="203" t="s">
        <v>75</v>
      </c>
      <c r="AY90" s="202" t="s">
        <v>149</v>
      </c>
      <c r="BK90" s="204">
        <f>SUM(BK91:BK178)</f>
        <v>0</v>
      </c>
    </row>
    <row r="91" s="2" customFormat="1" ht="24.15" customHeight="1">
      <c r="A91" s="41"/>
      <c r="B91" s="42"/>
      <c r="C91" s="207" t="s">
        <v>90</v>
      </c>
      <c r="D91" s="207" t="s">
        <v>151</v>
      </c>
      <c r="E91" s="208" t="s">
        <v>2750</v>
      </c>
      <c r="F91" s="209" t="s">
        <v>2751</v>
      </c>
      <c r="G91" s="210" t="s">
        <v>154</v>
      </c>
      <c r="H91" s="211">
        <v>1</v>
      </c>
      <c r="I91" s="212"/>
      <c r="J91" s="213">
        <f>ROUND(I91*H91,2)</f>
        <v>0</v>
      </c>
      <c r="K91" s="209" t="s">
        <v>2662</v>
      </c>
      <c r="L91" s="47"/>
      <c r="M91" s="214" t="s">
        <v>19</v>
      </c>
      <c r="N91" s="215" t="s">
        <v>46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90</v>
      </c>
      <c r="AT91" s="218" t="s">
        <v>151</v>
      </c>
      <c r="AU91" s="218" t="s">
        <v>80</v>
      </c>
      <c r="AY91" s="20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90</v>
      </c>
      <c r="BM91" s="218" t="s">
        <v>198</v>
      </c>
    </row>
    <row r="92" s="2" customFormat="1">
      <c r="A92" s="41"/>
      <c r="B92" s="42"/>
      <c r="C92" s="43"/>
      <c r="D92" s="220" t="s">
        <v>157</v>
      </c>
      <c r="E92" s="43"/>
      <c r="F92" s="221" t="s">
        <v>2751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157</v>
      </c>
      <c r="AU92" s="20" t="s">
        <v>80</v>
      </c>
    </row>
    <row r="93" s="2" customFormat="1" ht="24.15" customHeight="1">
      <c r="A93" s="41"/>
      <c r="B93" s="42"/>
      <c r="C93" s="270" t="s">
        <v>176</v>
      </c>
      <c r="D93" s="270" t="s">
        <v>395</v>
      </c>
      <c r="E93" s="271" t="s">
        <v>2752</v>
      </c>
      <c r="F93" s="272" t="s">
        <v>2753</v>
      </c>
      <c r="G93" s="273" t="s">
        <v>154</v>
      </c>
      <c r="H93" s="274">
        <v>1</v>
      </c>
      <c r="I93" s="275"/>
      <c r="J93" s="276">
        <f>ROUND(I93*H93,2)</f>
        <v>0</v>
      </c>
      <c r="K93" s="272" t="s">
        <v>2662</v>
      </c>
      <c r="L93" s="277"/>
      <c r="M93" s="278" t="s">
        <v>19</v>
      </c>
      <c r="N93" s="279" t="s">
        <v>46</v>
      </c>
      <c r="O93" s="87"/>
      <c r="P93" s="216">
        <f>O93*H93</f>
        <v>0</v>
      </c>
      <c r="Q93" s="216">
        <v>0.65200000000000002</v>
      </c>
      <c r="R93" s="216">
        <f>Q93*H93</f>
        <v>0.65200000000000002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198</v>
      </c>
      <c r="AT93" s="218" t="s">
        <v>395</v>
      </c>
      <c r="AU93" s="218" t="s">
        <v>80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90</v>
      </c>
      <c r="BM93" s="218" t="s">
        <v>222</v>
      </c>
    </row>
    <row r="94" s="2" customFormat="1">
      <c r="A94" s="41"/>
      <c r="B94" s="42"/>
      <c r="C94" s="43"/>
      <c r="D94" s="220" t="s">
        <v>157</v>
      </c>
      <c r="E94" s="43"/>
      <c r="F94" s="221" t="s">
        <v>2753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157</v>
      </c>
      <c r="AU94" s="20" t="s">
        <v>80</v>
      </c>
    </row>
    <row r="95" s="2" customFormat="1" ht="16.5" customHeight="1">
      <c r="A95" s="41"/>
      <c r="B95" s="42"/>
      <c r="C95" s="207" t="s">
        <v>186</v>
      </c>
      <c r="D95" s="207" t="s">
        <v>151</v>
      </c>
      <c r="E95" s="208" t="s">
        <v>2754</v>
      </c>
      <c r="F95" s="209" t="s">
        <v>2755</v>
      </c>
      <c r="G95" s="210" t="s">
        <v>154</v>
      </c>
      <c r="H95" s="211">
        <v>2</v>
      </c>
      <c r="I95" s="212"/>
      <c r="J95" s="213">
        <f>ROUND(I95*H95,2)</f>
        <v>0</v>
      </c>
      <c r="K95" s="209" t="s">
        <v>2662</v>
      </c>
      <c r="L95" s="47"/>
      <c r="M95" s="214" t="s">
        <v>19</v>
      </c>
      <c r="N95" s="215" t="s">
        <v>46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90</v>
      </c>
      <c r="AT95" s="218" t="s">
        <v>151</v>
      </c>
      <c r="AU95" s="218" t="s">
        <v>80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90</v>
      </c>
      <c r="BM95" s="218" t="s">
        <v>8</v>
      </c>
    </row>
    <row r="96" s="2" customFormat="1">
      <c r="A96" s="41"/>
      <c r="B96" s="42"/>
      <c r="C96" s="43"/>
      <c r="D96" s="220" t="s">
        <v>157</v>
      </c>
      <c r="E96" s="43"/>
      <c r="F96" s="221" t="s">
        <v>2755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157</v>
      </c>
      <c r="AU96" s="20" t="s">
        <v>80</v>
      </c>
    </row>
    <row r="97" s="2" customFormat="1" ht="21.75" customHeight="1">
      <c r="A97" s="41"/>
      <c r="B97" s="42"/>
      <c r="C97" s="270" t="s">
        <v>192</v>
      </c>
      <c r="D97" s="270" t="s">
        <v>395</v>
      </c>
      <c r="E97" s="271" t="s">
        <v>2756</v>
      </c>
      <c r="F97" s="272" t="s">
        <v>2757</v>
      </c>
      <c r="G97" s="273" t="s">
        <v>154</v>
      </c>
      <c r="H97" s="274">
        <v>2</v>
      </c>
      <c r="I97" s="275"/>
      <c r="J97" s="276">
        <f>ROUND(I97*H97,2)</f>
        <v>0</v>
      </c>
      <c r="K97" s="272" t="s">
        <v>2662</v>
      </c>
      <c r="L97" s="277"/>
      <c r="M97" s="278" t="s">
        <v>19</v>
      </c>
      <c r="N97" s="279" t="s">
        <v>46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198</v>
      </c>
      <c r="AT97" s="218" t="s">
        <v>395</v>
      </c>
      <c r="AU97" s="218" t="s">
        <v>80</v>
      </c>
      <c r="AY97" s="20" t="s">
        <v>149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90</v>
      </c>
      <c r="BM97" s="218" t="s">
        <v>246</v>
      </c>
    </row>
    <row r="98" s="2" customFormat="1">
      <c r="A98" s="41"/>
      <c r="B98" s="42"/>
      <c r="C98" s="43"/>
      <c r="D98" s="220" t="s">
        <v>157</v>
      </c>
      <c r="E98" s="43"/>
      <c r="F98" s="221" t="s">
        <v>2757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157</v>
      </c>
      <c r="AU98" s="20" t="s">
        <v>80</v>
      </c>
    </row>
    <row r="99" s="2" customFormat="1" ht="24.15" customHeight="1">
      <c r="A99" s="41"/>
      <c r="B99" s="42"/>
      <c r="C99" s="207" t="s">
        <v>198</v>
      </c>
      <c r="D99" s="207" t="s">
        <v>151</v>
      </c>
      <c r="E99" s="208" t="s">
        <v>2758</v>
      </c>
      <c r="F99" s="209" t="s">
        <v>2759</v>
      </c>
      <c r="G99" s="210" t="s">
        <v>154</v>
      </c>
      <c r="H99" s="211">
        <v>2</v>
      </c>
      <c r="I99" s="212"/>
      <c r="J99" s="213">
        <f>ROUND(I99*H99,2)</f>
        <v>0</v>
      </c>
      <c r="K99" s="209" t="s">
        <v>2662</v>
      </c>
      <c r="L99" s="47"/>
      <c r="M99" s="214" t="s">
        <v>19</v>
      </c>
      <c r="N99" s="215" t="s">
        <v>46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90</v>
      </c>
      <c r="AT99" s="218" t="s">
        <v>151</v>
      </c>
      <c r="AU99" s="218" t="s">
        <v>80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90</v>
      </c>
      <c r="BM99" s="218" t="s">
        <v>258</v>
      </c>
    </row>
    <row r="100" s="2" customFormat="1">
      <c r="A100" s="41"/>
      <c r="B100" s="42"/>
      <c r="C100" s="43"/>
      <c r="D100" s="220" t="s">
        <v>157</v>
      </c>
      <c r="E100" s="43"/>
      <c r="F100" s="221" t="s">
        <v>2759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157</v>
      </c>
      <c r="AU100" s="20" t="s">
        <v>80</v>
      </c>
    </row>
    <row r="101" s="2" customFormat="1" ht="16.5" customHeight="1">
      <c r="A101" s="41"/>
      <c r="B101" s="42"/>
      <c r="C101" s="270" t="s">
        <v>207</v>
      </c>
      <c r="D101" s="270" t="s">
        <v>395</v>
      </c>
      <c r="E101" s="271" t="s">
        <v>2760</v>
      </c>
      <c r="F101" s="272" t="s">
        <v>2761</v>
      </c>
      <c r="G101" s="273" t="s">
        <v>154</v>
      </c>
      <c r="H101" s="274">
        <v>2</v>
      </c>
      <c r="I101" s="275"/>
      <c r="J101" s="276">
        <f>ROUND(I101*H101,2)</f>
        <v>0</v>
      </c>
      <c r="K101" s="272" t="s">
        <v>2662</v>
      </c>
      <c r="L101" s="277"/>
      <c r="M101" s="278" t="s">
        <v>19</v>
      </c>
      <c r="N101" s="279" t="s">
        <v>46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198</v>
      </c>
      <c r="AT101" s="218" t="s">
        <v>395</v>
      </c>
      <c r="AU101" s="218" t="s">
        <v>80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90</v>
      </c>
      <c r="BM101" s="218" t="s">
        <v>273</v>
      </c>
    </row>
    <row r="102" s="2" customFormat="1">
      <c r="A102" s="41"/>
      <c r="B102" s="42"/>
      <c r="C102" s="43"/>
      <c r="D102" s="220" t="s">
        <v>157</v>
      </c>
      <c r="E102" s="43"/>
      <c r="F102" s="221" t="s">
        <v>2761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157</v>
      </c>
      <c r="AU102" s="20" t="s">
        <v>80</v>
      </c>
    </row>
    <row r="103" s="2" customFormat="1" ht="24.15" customHeight="1">
      <c r="A103" s="41"/>
      <c r="B103" s="42"/>
      <c r="C103" s="207" t="s">
        <v>222</v>
      </c>
      <c r="D103" s="207" t="s">
        <v>151</v>
      </c>
      <c r="E103" s="208" t="s">
        <v>2762</v>
      </c>
      <c r="F103" s="209" t="s">
        <v>2763</v>
      </c>
      <c r="G103" s="210" t="s">
        <v>154</v>
      </c>
      <c r="H103" s="211">
        <v>3</v>
      </c>
      <c r="I103" s="212"/>
      <c r="J103" s="213">
        <f>ROUND(I103*H103,2)</f>
        <v>0</v>
      </c>
      <c r="K103" s="209" t="s">
        <v>2662</v>
      </c>
      <c r="L103" s="47"/>
      <c r="M103" s="214" t="s">
        <v>19</v>
      </c>
      <c r="N103" s="215" t="s">
        <v>46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90</v>
      </c>
      <c r="AT103" s="218" t="s">
        <v>151</v>
      </c>
      <c r="AU103" s="218" t="s">
        <v>80</v>
      </c>
      <c r="AY103" s="20" t="s">
        <v>149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90</v>
      </c>
      <c r="BM103" s="218" t="s">
        <v>287</v>
      </c>
    </row>
    <row r="104" s="2" customFormat="1">
      <c r="A104" s="41"/>
      <c r="B104" s="42"/>
      <c r="C104" s="43"/>
      <c r="D104" s="220" t="s">
        <v>157</v>
      </c>
      <c r="E104" s="43"/>
      <c r="F104" s="221" t="s">
        <v>2763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157</v>
      </c>
      <c r="AU104" s="20" t="s">
        <v>80</v>
      </c>
    </row>
    <row r="105" s="2" customFormat="1" ht="24.15" customHeight="1">
      <c r="A105" s="41"/>
      <c r="B105" s="42"/>
      <c r="C105" s="270" t="s">
        <v>229</v>
      </c>
      <c r="D105" s="270" t="s">
        <v>395</v>
      </c>
      <c r="E105" s="271" t="s">
        <v>2764</v>
      </c>
      <c r="F105" s="272" t="s">
        <v>2765</v>
      </c>
      <c r="G105" s="273" t="s">
        <v>154</v>
      </c>
      <c r="H105" s="274">
        <v>1</v>
      </c>
      <c r="I105" s="275"/>
      <c r="J105" s="276">
        <f>ROUND(I105*H105,2)</f>
        <v>0</v>
      </c>
      <c r="K105" s="272" t="s">
        <v>2662</v>
      </c>
      <c r="L105" s="277"/>
      <c r="M105" s="278" t="s">
        <v>19</v>
      </c>
      <c r="N105" s="279" t="s">
        <v>46</v>
      </c>
      <c r="O105" s="87"/>
      <c r="P105" s="216">
        <f>O105*H105</f>
        <v>0</v>
      </c>
      <c r="Q105" s="216">
        <v>0.0050000000000000001</v>
      </c>
      <c r="R105" s="216">
        <f>Q105*H105</f>
        <v>0.0050000000000000001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198</v>
      </c>
      <c r="AT105" s="218" t="s">
        <v>395</v>
      </c>
      <c r="AU105" s="218" t="s">
        <v>80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90</v>
      </c>
      <c r="BM105" s="218" t="s">
        <v>298</v>
      </c>
    </row>
    <row r="106" s="2" customFormat="1">
      <c r="A106" s="41"/>
      <c r="B106" s="42"/>
      <c r="C106" s="43"/>
      <c r="D106" s="220" t="s">
        <v>157</v>
      </c>
      <c r="E106" s="43"/>
      <c r="F106" s="221" t="s">
        <v>2765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157</v>
      </c>
      <c r="AU106" s="20" t="s">
        <v>80</v>
      </c>
    </row>
    <row r="107" s="2" customFormat="1" ht="24.15" customHeight="1">
      <c r="A107" s="41"/>
      <c r="B107" s="42"/>
      <c r="C107" s="270" t="s">
        <v>8</v>
      </c>
      <c r="D107" s="270" t="s">
        <v>395</v>
      </c>
      <c r="E107" s="271" t="s">
        <v>2766</v>
      </c>
      <c r="F107" s="272" t="s">
        <v>2767</v>
      </c>
      <c r="G107" s="273" t="s">
        <v>154</v>
      </c>
      <c r="H107" s="274">
        <v>1</v>
      </c>
      <c r="I107" s="275"/>
      <c r="J107" s="276">
        <f>ROUND(I107*H107,2)</f>
        <v>0</v>
      </c>
      <c r="K107" s="272" t="s">
        <v>2662</v>
      </c>
      <c r="L107" s="277"/>
      <c r="M107" s="278" t="s">
        <v>19</v>
      </c>
      <c r="N107" s="279" t="s">
        <v>46</v>
      </c>
      <c r="O107" s="87"/>
      <c r="P107" s="216">
        <f>O107*H107</f>
        <v>0</v>
      </c>
      <c r="Q107" s="216">
        <v>0.0080000000000000002</v>
      </c>
      <c r="R107" s="216">
        <f>Q107*H107</f>
        <v>0.0080000000000000002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198</v>
      </c>
      <c r="AT107" s="218" t="s">
        <v>395</v>
      </c>
      <c r="AU107" s="218" t="s">
        <v>80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90</v>
      </c>
      <c r="BM107" s="218" t="s">
        <v>310</v>
      </c>
    </row>
    <row r="108" s="2" customFormat="1">
      <c r="A108" s="41"/>
      <c r="B108" s="42"/>
      <c r="C108" s="43"/>
      <c r="D108" s="220" t="s">
        <v>157</v>
      </c>
      <c r="E108" s="43"/>
      <c r="F108" s="221" t="s">
        <v>2767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157</v>
      </c>
      <c r="AU108" s="20" t="s">
        <v>80</v>
      </c>
    </row>
    <row r="109" s="2" customFormat="1" ht="24.15" customHeight="1">
      <c r="A109" s="41"/>
      <c r="B109" s="42"/>
      <c r="C109" s="270" t="s">
        <v>240</v>
      </c>
      <c r="D109" s="270" t="s">
        <v>395</v>
      </c>
      <c r="E109" s="271" t="s">
        <v>2768</v>
      </c>
      <c r="F109" s="272" t="s">
        <v>2769</v>
      </c>
      <c r="G109" s="273" t="s">
        <v>154</v>
      </c>
      <c r="H109" s="274">
        <v>1</v>
      </c>
      <c r="I109" s="275"/>
      <c r="J109" s="276">
        <f>ROUND(I109*H109,2)</f>
        <v>0</v>
      </c>
      <c r="K109" s="272" t="s">
        <v>2662</v>
      </c>
      <c r="L109" s="277"/>
      <c r="M109" s="278" t="s">
        <v>19</v>
      </c>
      <c r="N109" s="279" t="s">
        <v>46</v>
      </c>
      <c r="O109" s="87"/>
      <c r="P109" s="216">
        <f>O109*H109</f>
        <v>0</v>
      </c>
      <c r="Q109" s="216">
        <v>0.0080000000000000002</v>
      </c>
      <c r="R109" s="216">
        <f>Q109*H109</f>
        <v>0.0080000000000000002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198</v>
      </c>
      <c r="AT109" s="218" t="s">
        <v>395</v>
      </c>
      <c r="AU109" s="218" t="s">
        <v>80</v>
      </c>
      <c r="AY109" s="20" t="s">
        <v>149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90</v>
      </c>
      <c r="BM109" s="218" t="s">
        <v>322</v>
      </c>
    </row>
    <row r="110" s="2" customFormat="1">
      <c r="A110" s="41"/>
      <c r="B110" s="42"/>
      <c r="C110" s="43"/>
      <c r="D110" s="220" t="s">
        <v>157</v>
      </c>
      <c r="E110" s="43"/>
      <c r="F110" s="221" t="s">
        <v>2769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157</v>
      </c>
      <c r="AU110" s="20" t="s">
        <v>80</v>
      </c>
    </row>
    <row r="111" s="2" customFormat="1" ht="21.75" customHeight="1">
      <c r="A111" s="41"/>
      <c r="B111" s="42"/>
      <c r="C111" s="207" t="s">
        <v>246</v>
      </c>
      <c r="D111" s="207" t="s">
        <v>151</v>
      </c>
      <c r="E111" s="208" t="s">
        <v>2770</v>
      </c>
      <c r="F111" s="209" t="s">
        <v>2771</v>
      </c>
      <c r="G111" s="210" t="s">
        <v>154</v>
      </c>
      <c r="H111" s="211">
        <v>24</v>
      </c>
      <c r="I111" s="212"/>
      <c r="J111" s="213">
        <f>ROUND(I111*H111,2)</f>
        <v>0</v>
      </c>
      <c r="K111" s="209" t="s">
        <v>2662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90</v>
      </c>
      <c r="AT111" s="218" t="s">
        <v>151</v>
      </c>
      <c r="AU111" s="218" t="s">
        <v>80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90</v>
      </c>
      <c r="BM111" s="218" t="s">
        <v>335</v>
      </c>
    </row>
    <row r="112" s="2" customFormat="1">
      <c r="A112" s="41"/>
      <c r="B112" s="42"/>
      <c r="C112" s="43"/>
      <c r="D112" s="220" t="s">
        <v>157</v>
      </c>
      <c r="E112" s="43"/>
      <c r="F112" s="221" t="s">
        <v>2771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157</v>
      </c>
      <c r="AU112" s="20" t="s">
        <v>80</v>
      </c>
    </row>
    <row r="113" s="2" customFormat="1" ht="16.5" customHeight="1">
      <c r="A113" s="41"/>
      <c r="B113" s="42"/>
      <c r="C113" s="270" t="s">
        <v>252</v>
      </c>
      <c r="D113" s="270" t="s">
        <v>395</v>
      </c>
      <c r="E113" s="271" t="s">
        <v>2772</v>
      </c>
      <c r="F113" s="272" t="s">
        <v>2773</v>
      </c>
      <c r="G113" s="273" t="s">
        <v>154</v>
      </c>
      <c r="H113" s="274">
        <v>1</v>
      </c>
      <c r="I113" s="275"/>
      <c r="J113" s="276">
        <f>ROUND(I113*H113,2)</f>
        <v>0</v>
      </c>
      <c r="K113" s="272" t="s">
        <v>2662</v>
      </c>
      <c r="L113" s="277"/>
      <c r="M113" s="278" t="s">
        <v>19</v>
      </c>
      <c r="N113" s="279" t="s">
        <v>46</v>
      </c>
      <c r="O113" s="87"/>
      <c r="P113" s="216">
        <f>O113*H113</f>
        <v>0</v>
      </c>
      <c r="Q113" s="216">
        <v>0.00072999999999999996</v>
      </c>
      <c r="R113" s="216">
        <f>Q113*H113</f>
        <v>0.00072999999999999996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198</v>
      </c>
      <c r="AT113" s="218" t="s">
        <v>395</v>
      </c>
      <c r="AU113" s="218" t="s">
        <v>80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90</v>
      </c>
      <c r="BM113" s="218" t="s">
        <v>352</v>
      </c>
    </row>
    <row r="114" s="2" customFormat="1">
      <c r="A114" s="41"/>
      <c r="B114" s="42"/>
      <c r="C114" s="43"/>
      <c r="D114" s="220" t="s">
        <v>157</v>
      </c>
      <c r="E114" s="43"/>
      <c r="F114" s="221" t="s">
        <v>2773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157</v>
      </c>
      <c r="AU114" s="20" t="s">
        <v>80</v>
      </c>
    </row>
    <row r="115" s="2" customFormat="1" ht="16.5" customHeight="1">
      <c r="A115" s="41"/>
      <c r="B115" s="42"/>
      <c r="C115" s="270" t="s">
        <v>258</v>
      </c>
      <c r="D115" s="270" t="s">
        <v>395</v>
      </c>
      <c r="E115" s="271" t="s">
        <v>2774</v>
      </c>
      <c r="F115" s="272" t="s">
        <v>2775</v>
      </c>
      <c r="G115" s="273" t="s">
        <v>154</v>
      </c>
      <c r="H115" s="274">
        <v>1</v>
      </c>
      <c r="I115" s="275"/>
      <c r="J115" s="276">
        <f>ROUND(I115*H115,2)</f>
        <v>0</v>
      </c>
      <c r="K115" s="272" t="s">
        <v>2662</v>
      </c>
      <c r="L115" s="277"/>
      <c r="M115" s="278" t="s">
        <v>19</v>
      </c>
      <c r="N115" s="279" t="s">
        <v>46</v>
      </c>
      <c r="O115" s="87"/>
      <c r="P115" s="216">
        <f>O115*H115</f>
        <v>0</v>
      </c>
      <c r="Q115" s="216">
        <v>0.00066</v>
      </c>
      <c r="R115" s="216">
        <f>Q115*H115</f>
        <v>0.00066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198</v>
      </c>
      <c r="AT115" s="218" t="s">
        <v>395</v>
      </c>
      <c r="AU115" s="218" t="s">
        <v>80</v>
      </c>
      <c r="AY115" s="20" t="s">
        <v>149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90</v>
      </c>
      <c r="BM115" s="218" t="s">
        <v>374</v>
      </c>
    </row>
    <row r="116" s="2" customFormat="1">
      <c r="A116" s="41"/>
      <c r="B116" s="42"/>
      <c r="C116" s="43"/>
      <c r="D116" s="220" t="s">
        <v>157</v>
      </c>
      <c r="E116" s="43"/>
      <c r="F116" s="221" t="s">
        <v>2775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157</v>
      </c>
      <c r="AU116" s="20" t="s">
        <v>80</v>
      </c>
    </row>
    <row r="117" s="2" customFormat="1" ht="16.5" customHeight="1">
      <c r="A117" s="41"/>
      <c r="B117" s="42"/>
      <c r="C117" s="270" t="s">
        <v>264</v>
      </c>
      <c r="D117" s="270" t="s">
        <v>395</v>
      </c>
      <c r="E117" s="271" t="s">
        <v>2776</v>
      </c>
      <c r="F117" s="272" t="s">
        <v>2777</v>
      </c>
      <c r="G117" s="273" t="s">
        <v>154</v>
      </c>
      <c r="H117" s="274">
        <v>13</v>
      </c>
      <c r="I117" s="275"/>
      <c r="J117" s="276">
        <f>ROUND(I117*H117,2)</f>
        <v>0</v>
      </c>
      <c r="K117" s="272" t="s">
        <v>2662</v>
      </c>
      <c r="L117" s="277"/>
      <c r="M117" s="278" t="s">
        <v>19</v>
      </c>
      <c r="N117" s="279" t="s">
        <v>46</v>
      </c>
      <c r="O117" s="87"/>
      <c r="P117" s="216">
        <f>O117*H117</f>
        <v>0</v>
      </c>
      <c r="Q117" s="216">
        <v>0.00029999999999999997</v>
      </c>
      <c r="R117" s="216">
        <f>Q117*H117</f>
        <v>0.0038999999999999998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198</v>
      </c>
      <c r="AT117" s="218" t="s">
        <v>395</v>
      </c>
      <c r="AU117" s="218" t="s">
        <v>80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90</v>
      </c>
      <c r="BM117" s="218" t="s">
        <v>394</v>
      </c>
    </row>
    <row r="118" s="2" customFormat="1">
      <c r="A118" s="41"/>
      <c r="B118" s="42"/>
      <c r="C118" s="43"/>
      <c r="D118" s="220" t="s">
        <v>157</v>
      </c>
      <c r="E118" s="43"/>
      <c r="F118" s="221" t="s">
        <v>2777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157</v>
      </c>
      <c r="AU118" s="20" t="s">
        <v>80</v>
      </c>
    </row>
    <row r="119" s="2" customFormat="1" ht="16.5" customHeight="1">
      <c r="A119" s="41"/>
      <c r="B119" s="42"/>
      <c r="C119" s="270" t="s">
        <v>273</v>
      </c>
      <c r="D119" s="270" t="s">
        <v>395</v>
      </c>
      <c r="E119" s="271" t="s">
        <v>2778</v>
      </c>
      <c r="F119" s="272" t="s">
        <v>2779</v>
      </c>
      <c r="G119" s="273" t="s">
        <v>154</v>
      </c>
      <c r="H119" s="274">
        <v>8</v>
      </c>
      <c r="I119" s="275"/>
      <c r="J119" s="276">
        <f>ROUND(I119*H119,2)</f>
        <v>0</v>
      </c>
      <c r="K119" s="272" t="s">
        <v>2662</v>
      </c>
      <c r="L119" s="277"/>
      <c r="M119" s="278" t="s">
        <v>19</v>
      </c>
      <c r="N119" s="279" t="s">
        <v>46</v>
      </c>
      <c r="O119" s="87"/>
      <c r="P119" s="216">
        <f>O119*H119</f>
        <v>0</v>
      </c>
      <c r="Q119" s="216">
        <v>0.00046999999999999999</v>
      </c>
      <c r="R119" s="216">
        <f>Q119*H119</f>
        <v>0.0037599999999999999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198</v>
      </c>
      <c r="AT119" s="218" t="s">
        <v>395</v>
      </c>
      <c r="AU119" s="218" t="s">
        <v>80</v>
      </c>
      <c r="AY119" s="20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90</v>
      </c>
      <c r="BM119" s="218" t="s">
        <v>407</v>
      </c>
    </row>
    <row r="120" s="2" customFormat="1">
      <c r="A120" s="41"/>
      <c r="B120" s="42"/>
      <c r="C120" s="43"/>
      <c r="D120" s="220" t="s">
        <v>157</v>
      </c>
      <c r="E120" s="43"/>
      <c r="F120" s="221" t="s">
        <v>2779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157</v>
      </c>
      <c r="AU120" s="20" t="s">
        <v>80</v>
      </c>
    </row>
    <row r="121" s="2" customFormat="1" ht="16.5" customHeight="1">
      <c r="A121" s="41"/>
      <c r="B121" s="42"/>
      <c r="C121" s="270" t="s">
        <v>280</v>
      </c>
      <c r="D121" s="270" t="s">
        <v>395</v>
      </c>
      <c r="E121" s="271" t="s">
        <v>2780</v>
      </c>
      <c r="F121" s="272" t="s">
        <v>2781</v>
      </c>
      <c r="G121" s="273" t="s">
        <v>154</v>
      </c>
      <c r="H121" s="274">
        <v>1</v>
      </c>
      <c r="I121" s="275"/>
      <c r="J121" s="276">
        <f>ROUND(I121*H121,2)</f>
        <v>0</v>
      </c>
      <c r="K121" s="272" t="s">
        <v>2662</v>
      </c>
      <c r="L121" s="277"/>
      <c r="M121" s="278" t="s">
        <v>19</v>
      </c>
      <c r="N121" s="279" t="s">
        <v>46</v>
      </c>
      <c r="O121" s="87"/>
      <c r="P121" s="216">
        <f>O121*H121</f>
        <v>0</v>
      </c>
      <c r="Q121" s="216">
        <v>0.00031</v>
      </c>
      <c r="R121" s="216">
        <f>Q121*H121</f>
        <v>0.00031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198</v>
      </c>
      <c r="AT121" s="218" t="s">
        <v>395</v>
      </c>
      <c r="AU121" s="218" t="s">
        <v>80</v>
      </c>
      <c r="AY121" s="20" t="s">
        <v>149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90</v>
      </c>
      <c r="BM121" s="218" t="s">
        <v>421</v>
      </c>
    </row>
    <row r="122" s="2" customFormat="1">
      <c r="A122" s="41"/>
      <c r="B122" s="42"/>
      <c r="C122" s="43"/>
      <c r="D122" s="220" t="s">
        <v>157</v>
      </c>
      <c r="E122" s="43"/>
      <c r="F122" s="221" t="s">
        <v>2781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157</v>
      </c>
      <c r="AU122" s="20" t="s">
        <v>80</v>
      </c>
    </row>
    <row r="123" s="2" customFormat="1" ht="16.5" customHeight="1">
      <c r="A123" s="41"/>
      <c r="B123" s="42"/>
      <c r="C123" s="207" t="s">
        <v>287</v>
      </c>
      <c r="D123" s="207" t="s">
        <v>151</v>
      </c>
      <c r="E123" s="208" t="s">
        <v>2782</v>
      </c>
      <c r="F123" s="209" t="s">
        <v>2783</v>
      </c>
      <c r="G123" s="210" t="s">
        <v>154</v>
      </c>
      <c r="H123" s="211">
        <v>16</v>
      </c>
      <c r="I123" s="212"/>
      <c r="J123" s="213">
        <f>ROUND(I123*H123,2)</f>
        <v>0</v>
      </c>
      <c r="K123" s="209" t="s">
        <v>2662</v>
      </c>
      <c r="L123" s="47"/>
      <c r="M123" s="214" t="s">
        <v>19</v>
      </c>
      <c r="N123" s="215" t="s">
        <v>46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90</v>
      </c>
      <c r="AT123" s="218" t="s">
        <v>151</v>
      </c>
      <c r="AU123" s="218" t="s">
        <v>80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90</v>
      </c>
      <c r="BM123" s="218" t="s">
        <v>435</v>
      </c>
    </row>
    <row r="124" s="2" customFormat="1">
      <c r="A124" s="41"/>
      <c r="B124" s="42"/>
      <c r="C124" s="43"/>
      <c r="D124" s="220" t="s">
        <v>157</v>
      </c>
      <c r="E124" s="43"/>
      <c r="F124" s="221" t="s">
        <v>2783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157</v>
      </c>
      <c r="AU124" s="20" t="s">
        <v>80</v>
      </c>
    </row>
    <row r="125" s="2" customFormat="1" ht="21.75" customHeight="1">
      <c r="A125" s="41"/>
      <c r="B125" s="42"/>
      <c r="C125" s="270" t="s">
        <v>7</v>
      </c>
      <c r="D125" s="270" t="s">
        <v>395</v>
      </c>
      <c r="E125" s="271" t="s">
        <v>2784</v>
      </c>
      <c r="F125" s="272" t="s">
        <v>2785</v>
      </c>
      <c r="G125" s="273" t="s">
        <v>154</v>
      </c>
      <c r="H125" s="274">
        <v>2</v>
      </c>
      <c r="I125" s="275"/>
      <c r="J125" s="276">
        <f>ROUND(I125*H125,2)</f>
        <v>0</v>
      </c>
      <c r="K125" s="272" t="s">
        <v>2662</v>
      </c>
      <c r="L125" s="277"/>
      <c r="M125" s="278" t="s">
        <v>19</v>
      </c>
      <c r="N125" s="279" t="s">
        <v>46</v>
      </c>
      <c r="O125" s="87"/>
      <c r="P125" s="216">
        <f>O125*H125</f>
        <v>0</v>
      </c>
      <c r="Q125" s="216">
        <v>0.001</v>
      </c>
      <c r="R125" s="216">
        <f>Q125*H125</f>
        <v>0.002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198</v>
      </c>
      <c r="AT125" s="218" t="s">
        <v>395</v>
      </c>
      <c r="AU125" s="218" t="s">
        <v>80</v>
      </c>
      <c r="AY125" s="20" t="s">
        <v>149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90</v>
      </c>
      <c r="BM125" s="218" t="s">
        <v>449</v>
      </c>
    </row>
    <row r="126" s="2" customFormat="1">
      <c r="A126" s="41"/>
      <c r="B126" s="42"/>
      <c r="C126" s="43"/>
      <c r="D126" s="220" t="s">
        <v>157</v>
      </c>
      <c r="E126" s="43"/>
      <c r="F126" s="221" t="s">
        <v>2785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157</v>
      </c>
      <c r="AU126" s="20" t="s">
        <v>80</v>
      </c>
    </row>
    <row r="127" s="2" customFormat="1" ht="16.5" customHeight="1">
      <c r="A127" s="41"/>
      <c r="B127" s="42"/>
      <c r="C127" s="270" t="s">
        <v>298</v>
      </c>
      <c r="D127" s="270" t="s">
        <v>395</v>
      </c>
      <c r="E127" s="271" t="s">
        <v>2786</v>
      </c>
      <c r="F127" s="272" t="s">
        <v>2787</v>
      </c>
      <c r="G127" s="273" t="s">
        <v>154</v>
      </c>
      <c r="H127" s="274">
        <v>2</v>
      </c>
      <c r="I127" s="275"/>
      <c r="J127" s="276">
        <f>ROUND(I127*H127,2)</f>
        <v>0</v>
      </c>
      <c r="K127" s="272" t="s">
        <v>2662</v>
      </c>
      <c r="L127" s="277"/>
      <c r="M127" s="278" t="s">
        <v>19</v>
      </c>
      <c r="N127" s="279" t="s">
        <v>46</v>
      </c>
      <c r="O127" s="87"/>
      <c r="P127" s="216">
        <f>O127*H127</f>
        <v>0</v>
      </c>
      <c r="Q127" s="216">
        <v>0.001</v>
      </c>
      <c r="R127" s="216">
        <f>Q127*H127</f>
        <v>0.002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198</v>
      </c>
      <c r="AT127" s="218" t="s">
        <v>395</v>
      </c>
      <c r="AU127" s="218" t="s">
        <v>80</v>
      </c>
      <c r="AY127" s="20" t="s">
        <v>149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90</v>
      </c>
      <c r="BM127" s="218" t="s">
        <v>464</v>
      </c>
    </row>
    <row r="128" s="2" customFormat="1">
      <c r="A128" s="41"/>
      <c r="B128" s="42"/>
      <c r="C128" s="43"/>
      <c r="D128" s="220" t="s">
        <v>157</v>
      </c>
      <c r="E128" s="43"/>
      <c r="F128" s="221" t="s">
        <v>2787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157</v>
      </c>
      <c r="AU128" s="20" t="s">
        <v>80</v>
      </c>
    </row>
    <row r="129" s="2" customFormat="1" ht="21.75" customHeight="1">
      <c r="A129" s="41"/>
      <c r="B129" s="42"/>
      <c r="C129" s="270" t="s">
        <v>304</v>
      </c>
      <c r="D129" s="270" t="s">
        <v>395</v>
      </c>
      <c r="E129" s="271" t="s">
        <v>2788</v>
      </c>
      <c r="F129" s="272" t="s">
        <v>2789</v>
      </c>
      <c r="G129" s="273" t="s">
        <v>154</v>
      </c>
      <c r="H129" s="274">
        <v>6</v>
      </c>
      <c r="I129" s="275"/>
      <c r="J129" s="276">
        <f>ROUND(I129*H129,2)</f>
        <v>0</v>
      </c>
      <c r="K129" s="272" t="s">
        <v>2662</v>
      </c>
      <c r="L129" s="277"/>
      <c r="M129" s="278" t="s">
        <v>19</v>
      </c>
      <c r="N129" s="279" t="s">
        <v>46</v>
      </c>
      <c r="O129" s="87"/>
      <c r="P129" s="216">
        <f>O129*H129</f>
        <v>0</v>
      </c>
      <c r="Q129" s="216">
        <v>0.0011000000000000001</v>
      </c>
      <c r="R129" s="216">
        <f>Q129*H129</f>
        <v>0.0066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198</v>
      </c>
      <c r="AT129" s="218" t="s">
        <v>395</v>
      </c>
      <c r="AU129" s="218" t="s">
        <v>80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90</v>
      </c>
      <c r="BM129" s="218" t="s">
        <v>478</v>
      </c>
    </row>
    <row r="130" s="2" customFormat="1">
      <c r="A130" s="41"/>
      <c r="B130" s="42"/>
      <c r="C130" s="43"/>
      <c r="D130" s="220" t="s">
        <v>157</v>
      </c>
      <c r="E130" s="43"/>
      <c r="F130" s="221" t="s">
        <v>2789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157</v>
      </c>
      <c r="AU130" s="20" t="s">
        <v>80</v>
      </c>
    </row>
    <row r="131" s="2" customFormat="1" ht="21.75" customHeight="1">
      <c r="A131" s="41"/>
      <c r="B131" s="42"/>
      <c r="C131" s="270" t="s">
        <v>310</v>
      </c>
      <c r="D131" s="270" t="s">
        <v>395</v>
      </c>
      <c r="E131" s="271" t="s">
        <v>2790</v>
      </c>
      <c r="F131" s="272" t="s">
        <v>2791</v>
      </c>
      <c r="G131" s="273" t="s">
        <v>154</v>
      </c>
      <c r="H131" s="274">
        <v>6</v>
      </c>
      <c r="I131" s="275"/>
      <c r="J131" s="276">
        <f>ROUND(I131*H131,2)</f>
        <v>0</v>
      </c>
      <c r="K131" s="272" t="s">
        <v>2662</v>
      </c>
      <c r="L131" s="277"/>
      <c r="M131" s="278" t="s">
        <v>19</v>
      </c>
      <c r="N131" s="279" t="s">
        <v>46</v>
      </c>
      <c r="O131" s="87"/>
      <c r="P131" s="216">
        <f>O131*H131</f>
        <v>0</v>
      </c>
      <c r="Q131" s="216">
        <v>0.0011999999999999999</v>
      </c>
      <c r="R131" s="216">
        <f>Q131*H131</f>
        <v>0.0071999999999999998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198</v>
      </c>
      <c r="AT131" s="218" t="s">
        <v>395</v>
      </c>
      <c r="AU131" s="218" t="s">
        <v>80</v>
      </c>
      <c r="AY131" s="20" t="s">
        <v>149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90</v>
      </c>
      <c r="BM131" s="218" t="s">
        <v>494</v>
      </c>
    </row>
    <row r="132" s="2" customFormat="1">
      <c r="A132" s="41"/>
      <c r="B132" s="42"/>
      <c r="C132" s="43"/>
      <c r="D132" s="220" t="s">
        <v>157</v>
      </c>
      <c r="E132" s="43"/>
      <c r="F132" s="221" t="s">
        <v>2791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157</v>
      </c>
      <c r="AU132" s="20" t="s">
        <v>80</v>
      </c>
    </row>
    <row r="133" s="2" customFormat="1" ht="16.5" customHeight="1">
      <c r="A133" s="41"/>
      <c r="B133" s="42"/>
      <c r="C133" s="207" t="s">
        <v>316</v>
      </c>
      <c r="D133" s="207" t="s">
        <v>151</v>
      </c>
      <c r="E133" s="208" t="s">
        <v>2792</v>
      </c>
      <c r="F133" s="209" t="s">
        <v>2793</v>
      </c>
      <c r="G133" s="210" t="s">
        <v>154</v>
      </c>
      <c r="H133" s="211">
        <v>2</v>
      </c>
      <c r="I133" s="212"/>
      <c r="J133" s="213">
        <f>ROUND(I133*H133,2)</f>
        <v>0</v>
      </c>
      <c r="K133" s="209" t="s">
        <v>2662</v>
      </c>
      <c r="L133" s="47"/>
      <c r="M133" s="214" t="s">
        <v>19</v>
      </c>
      <c r="N133" s="215" t="s">
        <v>46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90</v>
      </c>
      <c r="AT133" s="218" t="s">
        <v>151</v>
      </c>
      <c r="AU133" s="218" t="s">
        <v>80</v>
      </c>
      <c r="AY133" s="20" t="s">
        <v>149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90</v>
      </c>
      <c r="BM133" s="218" t="s">
        <v>507</v>
      </c>
    </row>
    <row r="134" s="2" customFormat="1">
      <c r="A134" s="41"/>
      <c r="B134" s="42"/>
      <c r="C134" s="43"/>
      <c r="D134" s="220" t="s">
        <v>157</v>
      </c>
      <c r="E134" s="43"/>
      <c r="F134" s="221" t="s">
        <v>2793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157</v>
      </c>
      <c r="AU134" s="20" t="s">
        <v>80</v>
      </c>
    </row>
    <row r="135" s="2" customFormat="1" ht="16.5" customHeight="1">
      <c r="A135" s="41"/>
      <c r="B135" s="42"/>
      <c r="C135" s="270" t="s">
        <v>322</v>
      </c>
      <c r="D135" s="270" t="s">
        <v>395</v>
      </c>
      <c r="E135" s="271" t="s">
        <v>2794</v>
      </c>
      <c r="F135" s="272" t="s">
        <v>2795</v>
      </c>
      <c r="G135" s="273" t="s">
        <v>154</v>
      </c>
      <c r="H135" s="274">
        <v>2</v>
      </c>
      <c r="I135" s="275"/>
      <c r="J135" s="276">
        <f>ROUND(I135*H135,2)</f>
        <v>0</v>
      </c>
      <c r="K135" s="272" t="s">
        <v>2662</v>
      </c>
      <c r="L135" s="277"/>
      <c r="M135" s="278" t="s">
        <v>19</v>
      </c>
      <c r="N135" s="279" t="s">
        <v>46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198</v>
      </c>
      <c r="AT135" s="218" t="s">
        <v>395</v>
      </c>
      <c r="AU135" s="218" t="s">
        <v>80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90</v>
      </c>
      <c r="BM135" s="218" t="s">
        <v>520</v>
      </c>
    </row>
    <row r="136" s="2" customFormat="1">
      <c r="A136" s="41"/>
      <c r="B136" s="42"/>
      <c r="C136" s="43"/>
      <c r="D136" s="220" t="s">
        <v>157</v>
      </c>
      <c r="E136" s="43"/>
      <c r="F136" s="221" t="s">
        <v>2795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157</v>
      </c>
      <c r="AU136" s="20" t="s">
        <v>80</v>
      </c>
    </row>
    <row r="137" s="2" customFormat="1" ht="16.5" customHeight="1">
      <c r="A137" s="41"/>
      <c r="B137" s="42"/>
      <c r="C137" s="207" t="s">
        <v>329</v>
      </c>
      <c r="D137" s="207" t="s">
        <v>151</v>
      </c>
      <c r="E137" s="208" t="s">
        <v>2796</v>
      </c>
      <c r="F137" s="209" t="s">
        <v>2797</v>
      </c>
      <c r="G137" s="210" t="s">
        <v>154</v>
      </c>
      <c r="H137" s="211">
        <v>2</v>
      </c>
      <c r="I137" s="212"/>
      <c r="J137" s="213">
        <f>ROUND(I137*H137,2)</f>
        <v>0</v>
      </c>
      <c r="K137" s="209" t="s">
        <v>2662</v>
      </c>
      <c r="L137" s="47"/>
      <c r="M137" s="214" t="s">
        <v>19</v>
      </c>
      <c r="N137" s="215" t="s">
        <v>46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90</v>
      </c>
      <c r="AT137" s="218" t="s">
        <v>151</v>
      </c>
      <c r="AU137" s="218" t="s">
        <v>80</v>
      </c>
      <c r="AY137" s="20" t="s">
        <v>149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90</v>
      </c>
      <c r="BM137" s="218" t="s">
        <v>534</v>
      </c>
    </row>
    <row r="138" s="2" customFormat="1">
      <c r="A138" s="41"/>
      <c r="B138" s="42"/>
      <c r="C138" s="43"/>
      <c r="D138" s="220" t="s">
        <v>157</v>
      </c>
      <c r="E138" s="43"/>
      <c r="F138" s="221" t="s">
        <v>2797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157</v>
      </c>
      <c r="AU138" s="20" t="s">
        <v>80</v>
      </c>
    </row>
    <row r="139" s="2" customFormat="1" ht="16.5" customHeight="1">
      <c r="A139" s="41"/>
      <c r="B139" s="42"/>
      <c r="C139" s="270" t="s">
        <v>335</v>
      </c>
      <c r="D139" s="270" t="s">
        <v>395</v>
      </c>
      <c r="E139" s="271" t="s">
        <v>2798</v>
      </c>
      <c r="F139" s="272" t="s">
        <v>2799</v>
      </c>
      <c r="G139" s="273" t="s">
        <v>154</v>
      </c>
      <c r="H139" s="274">
        <v>2</v>
      </c>
      <c r="I139" s="275"/>
      <c r="J139" s="276">
        <f>ROUND(I139*H139,2)</f>
        <v>0</v>
      </c>
      <c r="K139" s="272" t="s">
        <v>2662</v>
      </c>
      <c r="L139" s="277"/>
      <c r="M139" s="278" t="s">
        <v>19</v>
      </c>
      <c r="N139" s="279" t="s">
        <v>46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198</v>
      </c>
      <c r="AT139" s="218" t="s">
        <v>395</v>
      </c>
      <c r="AU139" s="218" t="s">
        <v>80</v>
      </c>
      <c r="AY139" s="20" t="s">
        <v>149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90</v>
      </c>
      <c r="BM139" s="218" t="s">
        <v>547</v>
      </c>
    </row>
    <row r="140" s="2" customFormat="1">
      <c r="A140" s="41"/>
      <c r="B140" s="42"/>
      <c r="C140" s="43"/>
      <c r="D140" s="220" t="s">
        <v>157</v>
      </c>
      <c r="E140" s="43"/>
      <c r="F140" s="221" t="s">
        <v>2799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157</v>
      </c>
      <c r="AU140" s="20" t="s">
        <v>80</v>
      </c>
    </row>
    <row r="141" s="2" customFormat="1" ht="21.75" customHeight="1">
      <c r="A141" s="41"/>
      <c r="B141" s="42"/>
      <c r="C141" s="207" t="s">
        <v>344</v>
      </c>
      <c r="D141" s="207" t="s">
        <v>151</v>
      </c>
      <c r="E141" s="208" t="s">
        <v>2800</v>
      </c>
      <c r="F141" s="209" t="s">
        <v>2801</v>
      </c>
      <c r="G141" s="210" t="s">
        <v>154</v>
      </c>
      <c r="H141" s="211">
        <v>5</v>
      </c>
      <c r="I141" s="212"/>
      <c r="J141" s="213">
        <f>ROUND(I141*H141,2)</f>
        <v>0</v>
      </c>
      <c r="K141" s="209" t="s">
        <v>2662</v>
      </c>
      <c r="L141" s="47"/>
      <c r="M141" s="214" t="s">
        <v>19</v>
      </c>
      <c r="N141" s="215" t="s">
        <v>46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90</v>
      </c>
      <c r="AT141" s="218" t="s">
        <v>151</v>
      </c>
      <c r="AU141" s="218" t="s">
        <v>80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90</v>
      </c>
      <c r="BM141" s="218" t="s">
        <v>563</v>
      </c>
    </row>
    <row r="142" s="2" customFormat="1">
      <c r="A142" s="41"/>
      <c r="B142" s="42"/>
      <c r="C142" s="43"/>
      <c r="D142" s="220" t="s">
        <v>157</v>
      </c>
      <c r="E142" s="43"/>
      <c r="F142" s="221" t="s">
        <v>2801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157</v>
      </c>
      <c r="AU142" s="20" t="s">
        <v>80</v>
      </c>
    </row>
    <row r="143" s="2" customFormat="1" ht="16.5" customHeight="1">
      <c r="A143" s="41"/>
      <c r="B143" s="42"/>
      <c r="C143" s="270" t="s">
        <v>352</v>
      </c>
      <c r="D143" s="270" t="s">
        <v>395</v>
      </c>
      <c r="E143" s="271" t="s">
        <v>2802</v>
      </c>
      <c r="F143" s="272" t="s">
        <v>2803</v>
      </c>
      <c r="G143" s="273" t="s">
        <v>154</v>
      </c>
      <c r="H143" s="274">
        <v>2</v>
      </c>
      <c r="I143" s="275"/>
      <c r="J143" s="276">
        <f>ROUND(I143*H143,2)</f>
        <v>0</v>
      </c>
      <c r="K143" s="272" t="s">
        <v>2662</v>
      </c>
      <c r="L143" s="277"/>
      <c r="M143" s="278" t="s">
        <v>19</v>
      </c>
      <c r="N143" s="279" t="s">
        <v>46</v>
      </c>
      <c r="O143" s="87"/>
      <c r="P143" s="216">
        <f>O143*H143</f>
        <v>0</v>
      </c>
      <c r="Q143" s="216">
        <v>0.00050000000000000001</v>
      </c>
      <c r="R143" s="216">
        <f>Q143*H143</f>
        <v>0.001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198</v>
      </c>
      <c r="AT143" s="218" t="s">
        <v>395</v>
      </c>
      <c r="AU143" s="218" t="s">
        <v>80</v>
      </c>
      <c r="AY143" s="20" t="s">
        <v>149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90</v>
      </c>
      <c r="BM143" s="218" t="s">
        <v>579</v>
      </c>
    </row>
    <row r="144" s="2" customFormat="1">
      <c r="A144" s="41"/>
      <c r="B144" s="42"/>
      <c r="C144" s="43"/>
      <c r="D144" s="220" t="s">
        <v>157</v>
      </c>
      <c r="E144" s="43"/>
      <c r="F144" s="221" t="s">
        <v>2803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157</v>
      </c>
      <c r="AU144" s="20" t="s">
        <v>80</v>
      </c>
    </row>
    <row r="145" s="2" customFormat="1" ht="16.5" customHeight="1">
      <c r="A145" s="41"/>
      <c r="B145" s="42"/>
      <c r="C145" s="270" t="s">
        <v>367</v>
      </c>
      <c r="D145" s="270" t="s">
        <v>395</v>
      </c>
      <c r="E145" s="271" t="s">
        <v>2804</v>
      </c>
      <c r="F145" s="272" t="s">
        <v>2805</v>
      </c>
      <c r="G145" s="273" t="s">
        <v>154</v>
      </c>
      <c r="H145" s="274">
        <v>1</v>
      </c>
      <c r="I145" s="275"/>
      <c r="J145" s="276">
        <f>ROUND(I145*H145,2)</f>
        <v>0</v>
      </c>
      <c r="K145" s="272" t="s">
        <v>2662</v>
      </c>
      <c r="L145" s="277"/>
      <c r="M145" s="278" t="s">
        <v>19</v>
      </c>
      <c r="N145" s="279" t="s">
        <v>46</v>
      </c>
      <c r="O145" s="87"/>
      <c r="P145" s="216">
        <f>O145*H145</f>
        <v>0</v>
      </c>
      <c r="Q145" s="216">
        <v>0.00050000000000000001</v>
      </c>
      <c r="R145" s="216">
        <f>Q145*H145</f>
        <v>0.00050000000000000001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198</v>
      </c>
      <c r="AT145" s="218" t="s">
        <v>395</v>
      </c>
      <c r="AU145" s="218" t="s">
        <v>80</v>
      </c>
      <c r="AY145" s="20" t="s">
        <v>149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90</v>
      </c>
      <c r="BM145" s="218" t="s">
        <v>592</v>
      </c>
    </row>
    <row r="146" s="2" customFormat="1">
      <c r="A146" s="41"/>
      <c r="B146" s="42"/>
      <c r="C146" s="43"/>
      <c r="D146" s="220" t="s">
        <v>157</v>
      </c>
      <c r="E146" s="43"/>
      <c r="F146" s="221" t="s">
        <v>2805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157</v>
      </c>
      <c r="AU146" s="20" t="s">
        <v>80</v>
      </c>
    </row>
    <row r="147" s="2" customFormat="1" ht="16.5" customHeight="1">
      <c r="A147" s="41"/>
      <c r="B147" s="42"/>
      <c r="C147" s="270" t="s">
        <v>374</v>
      </c>
      <c r="D147" s="270" t="s">
        <v>395</v>
      </c>
      <c r="E147" s="271" t="s">
        <v>2806</v>
      </c>
      <c r="F147" s="272" t="s">
        <v>2807</v>
      </c>
      <c r="G147" s="273" t="s">
        <v>154</v>
      </c>
      <c r="H147" s="274">
        <v>2</v>
      </c>
      <c r="I147" s="275"/>
      <c r="J147" s="276">
        <f>ROUND(I147*H147,2)</f>
        <v>0</v>
      </c>
      <c r="K147" s="272" t="s">
        <v>2662</v>
      </c>
      <c r="L147" s="277"/>
      <c r="M147" s="278" t="s">
        <v>19</v>
      </c>
      <c r="N147" s="279" t="s">
        <v>46</v>
      </c>
      <c r="O147" s="87"/>
      <c r="P147" s="216">
        <f>O147*H147</f>
        <v>0</v>
      </c>
      <c r="Q147" s="216">
        <v>0.001</v>
      </c>
      <c r="R147" s="216">
        <f>Q147*H147</f>
        <v>0.002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198</v>
      </c>
      <c r="AT147" s="218" t="s">
        <v>395</v>
      </c>
      <c r="AU147" s="218" t="s">
        <v>80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90</v>
      </c>
      <c r="BM147" s="218" t="s">
        <v>608</v>
      </c>
    </row>
    <row r="148" s="2" customFormat="1">
      <c r="A148" s="41"/>
      <c r="B148" s="42"/>
      <c r="C148" s="43"/>
      <c r="D148" s="220" t="s">
        <v>157</v>
      </c>
      <c r="E148" s="43"/>
      <c r="F148" s="221" t="s">
        <v>2807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157</v>
      </c>
      <c r="AU148" s="20" t="s">
        <v>80</v>
      </c>
    </row>
    <row r="149" s="2" customFormat="1" ht="21.75" customHeight="1">
      <c r="A149" s="41"/>
      <c r="B149" s="42"/>
      <c r="C149" s="207" t="s">
        <v>384</v>
      </c>
      <c r="D149" s="207" t="s">
        <v>151</v>
      </c>
      <c r="E149" s="208" t="s">
        <v>2808</v>
      </c>
      <c r="F149" s="209" t="s">
        <v>2809</v>
      </c>
      <c r="G149" s="210" t="s">
        <v>595</v>
      </c>
      <c r="H149" s="211">
        <v>10</v>
      </c>
      <c r="I149" s="212"/>
      <c r="J149" s="213">
        <f>ROUND(I149*H149,2)</f>
        <v>0</v>
      </c>
      <c r="K149" s="209" t="s">
        <v>2662</v>
      </c>
      <c r="L149" s="47"/>
      <c r="M149" s="214" t="s">
        <v>19</v>
      </c>
      <c r="N149" s="215" t="s">
        <v>46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90</v>
      </c>
      <c r="AT149" s="218" t="s">
        <v>151</v>
      </c>
      <c r="AU149" s="218" t="s">
        <v>80</v>
      </c>
      <c r="AY149" s="20" t="s">
        <v>149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90</v>
      </c>
      <c r="BM149" s="218" t="s">
        <v>624</v>
      </c>
    </row>
    <row r="150" s="2" customFormat="1">
      <c r="A150" s="41"/>
      <c r="B150" s="42"/>
      <c r="C150" s="43"/>
      <c r="D150" s="220" t="s">
        <v>157</v>
      </c>
      <c r="E150" s="43"/>
      <c r="F150" s="221" t="s">
        <v>2809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157</v>
      </c>
      <c r="AU150" s="20" t="s">
        <v>80</v>
      </c>
    </row>
    <row r="151" s="2" customFormat="1" ht="16.5" customHeight="1">
      <c r="A151" s="41"/>
      <c r="B151" s="42"/>
      <c r="C151" s="270" t="s">
        <v>394</v>
      </c>
      <c r="D151" s="270" t="s">
        <v>395</v>
      </c>
      <c r="E151" s="271" t="s">
        <v>2810</v>
      </c>
      <c r="F151" s="272" t="s">
        <v>2811</v>
      </c>
      <c r="G151" s="273" t="s">
        <v>595</v>
      </c>
      <c r="H151" s="274">
        <v>10</v>
      </c>
      <c r="I151" s="275"/>
      <c r="J151" s="276">
        <f>ROUND(I151*H151,2)</f>
        <v>0</v>
      </c>
      <c r="K151" s="272" t="s">
        <v>2662</v>
      </c>
      <c r="L151" s="277"/>
      <c r="M151" s="278" t="s">
        <v>19</v>
      </c>
      <c r="N151" s="279" t="s">
        <v>46</v>
      </c>
      <c r="O151" s="87"/>
      <c r="P151" s="216">
        <f>O151*H151</f>
        <v>0</v>
      </c>
      <c r="Q151" s="216">
        <v>0.0012700000000000001</v>
      </c>
      <c r="R151" s="216">
        <f>Q151*H151</f>
        <v>0.012700000000000001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198</v>
      </c>
      <c r="AT151" s="218" t="s">
        <v>395</v>
      </c>
      <c r="AU151" s="218" t="s">
        <v>80</v>
      </c>
      <c r="AY151" s="20" t="s">
        <v>149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90</v>
      </c>
      <c r="BM151" s="218" t="s">
        <v>636</v>
      </c>
    </row>
    <row r="152" s="2" customFormat="1">
      <c r="A152" s="41"/>
      <c r="B152" s="42"/>
      <c r="C152" s="43"/>
      <c r="D152" s="220" t="s">
        <v>157</v>
      </c>
      <c r="E152" s="43"/>
      <c r="F152" s="221" t="s">
        <v>2811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157</v>
      </c>
      <c r="AU152" s="20" t="s">
        <v>80</v>
      </c>
    </row>
    <row r="153" s="2" customFormat="1" ht="21.75" customHeight="1">
      <c r="A153" s="41"/>
      <c r="B153" s="42"/>
      <c r="C153" s="207" t="s">
        <v>400</v>
      </c>
      <c r="D153" s="207" t="s">
        <v>151</v>
      </c>
      <c r="E153" s="208" t="s">
        <v>2812</v>
      </c>
      <c r="F153" s="209" t="s">
        <v>2813</v>
      </c>
      <c r="G153" s="210" t="s">
        <v>595</v>
      </c>
      <c r="H153" s="211">
        <v>75</v>
      </c>
      <c r="I153" s="212"/>
      <c r="J153" s="213">
        <f>ROUND(I153*H153,2)</f>
        <v>0</v>
      </c>
      <c r="K153" s="209" t="s">
        <v>2662</v>
      </c>
      <c r="L153" s="47"/>
      <c r="M153" s="214" t="s">
        <v>19</v>
      </c>
      <c r="N153" s="215" t="s">
        <v>46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90</v>
      </c>
      <c r="AT153" s="218" t="s">
        <v>151</v>
      </c>
      <c r="AU153" s="218" t="s">
        <v>80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90</v>
      </c>
      <c r="BM153" s="218" t="s">
        <v>648</v>
      </c>
    </row>
    <row r="154" s="2" customFormat="1">
      <c r="A154" s="41"/>
      <c r="B154" s="42"/>
      <c r="C154" s="43"/>
      <c r="D154" s="220" t="s">
        <v>157</v>
      </c>
      <c r="E154" s="43"/>
      <c r="F154" s="221" t="s">
        <v>2813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157</v>
      </c>
      <c r="AU154" s="20" t="s">
        <v>80</v>
      </c>
    </row>
    <row r="155" s="2" customFormat="1" ht="16.5" customHeight="1">
      <c r="A155" s="41"/>
      <c r="B155" s="42"/>
      <c r="C155" s="270" t="s">
        <v>407</v>
      </c>
      <c r="D155" s="270" t="s">
        <v>395</v>
      </c>
      <c r="E155" s="271" t="s">
        <v>2814</v>
      </c>
      <c r="F155" s="272" t="s">
        <v>2815</v>
      </c>
      <c r="G155" s="273" t="s">
        <v>595</v>
      </c>
      <c r="H155" s="274">
        <v>15</v>
      </c>
      <c r="I155" s="275"/>
      <c r="J155" s="276">
        <f>ROUND(I155*H155,2)</f>
        <v>0</v>
      </c>
      <c r="K155" s="272" t="s">
        <v>2662</v>
      </c>
      <c r="L155" s="277"/>
      <c r="M155" s="278" t="s">
        <v>19</v>
      </c>
      <c r="N155" s="279" t="s">
        <v>46</v>
      </c>
      <c r="O155" s="87"/>
      <c r="P155" s="216">
        <f>O155*H155</f>
        <v>0</v>
      </c>
      <c r="Q155" s="216">
        <v>0.00157</v>
      </c>
      <c r="R155" s="216">
        <f>Q155*H155</f>
        <v>0.023550000000000001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198</v>
      </c>
      <c r="AT155" s="218" t="s">
        <v>395</v>
      </c>
      <c r="AU155" s="218" t="s">
        <v>80</v>
      </c>
      <c r="AY155" s="20" t="s">
        <v>149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90</v>
      </c>
      <c r="BM155" s="218" t="s">
        <v>664</v>
      </c>
    </row>
    <row r="156" s="2" customFormat="1">
      <c r="A156" s="41"/>
      <c r="B156" s="42"/>
      <c r="C156" s="43"/>
      <c r="D156" s="220" t="s">
        <v>157</v>
      </c>
      <c r="E156" s="43"/>
      <c r="F156" s="221" t="s">
        <v>2815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157</v>
      </c>
      <c r="AU156" s="20" t="s">
        <v>80</v>
      </c>
    </row>
    <row r="157" s="2" customFormat="1" ht="16.5" customHeight="1">
      <c r="A157" s="41"/>
      <c r="B157" s="42"/>
      <c r="C157" s="270" t="s">
        <v>412</v>
      </c>
      <c r="D157" s="270" t="s">
        <v>395</v>
      </c>
      <c r="E157" s="271" t="s">
        <v>2816</v>
      </c>
      <c r="F157" s="272" t="s">
        <v>2817</v>
      </c>
      <c r="G157" s="273" t="s">
        <v>595</v>
      </c>
      <c r="H157" s="274">
        <v>10</v>
      </c>
      <c r="I157" s="275"/>
      <c r="J157" s="276">
        <f>ROUND(I157*H157,2)</f>
        <v>0</v>
      </c>
      <c r="K157" s="272" t="s">
        <v>2662</v>
      </c>
      <c r="L157" s="277"/>
      <c r="M157" s="278" t="s">
        <v>19</v>
      </c>
      <c r="N157" s="279" t="s">
        <v>46</v>
      </c>
      <c r="O157" s="87"/>
      <c r="P157" s="216">
        <f>O157*H157</f>
        <v>0</v>
      </c>
      <c r="Q157" s="216">
        <v>0.0020200000000000001</v>
      </c>
      <c r="R157" s="216">
        <f>Q157*H157</f>
        <v>0.020200000000000003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198</v>
      </c>
      <c r="AT157" s="218" t="s">
        <v>395</v>
      </c>
      <c r="AU157" s="218" t="s">
        <v>80</v>
      </c>
      <c r="AY157" s="20" t="s">
        <v>149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90</v>
      </c>
      <c r="BM157" s="218" t="s">
        <v>679</v>
      </c>
    </row>
    <row r="158" s="2" customFormat="1">
      <c r="A158" s="41"/>
      <c r="B158" s="42"/>
      <c r="C158" s="43"/>
      <c r="D158" s="220" t="s">
        <v>157</v>
      </c>
      <c r="E158" s="43"/>
      <c r="F158" s="221" t="s">
        <v>2817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157</v>
      </c>
      <c r="AU158" s="20" t="s">
        <v>80</v>
      </c>
    </row>
    <row r="159" s="2" customFormat="1" ht="16.5" customHeight="1">
      <c r="A159" s="41"/>
      <c r="B159" s="42"/>
      <c r="C159" s="270" t="s">
        <v>421</v>
      </c>
      <c r="D159" s="270" t="s">
        <v>395</v>
      </c>
      <c r="E159" s="271" t="s">
        <v>2818</v>
      </c>
      <c r="F159" s="272" t="s">
        <v>2819</v>
      </c>
      <c r="G159" s="273" t="s">
        <v>595</v>
      </c>
      <c r="H159" s="274">
        <v>50</v>
      </c>
      <c r="I159" s="275"/>
      <c r="J159" s="276">
        <f>ROUND(I159*H159,2)</f>
        <v>0</v>
      </c>
      <c r="K159" s="272" t="s">
        <v>2662</v>
      </c>
      <c r="L159" s="277"/>
      <c r="M159" s="278" t="s">
        <v>19</v>
      </c>
      <c r="N159" s="279" t="s">
        <v>46</v>
      </c>
      <c r="O159" s="87"/>
      <c r="P159" s="216">
        <f>O159*H159</f>
        <v>0</v>
      </c>
      <c r="Q159" s="216">
        <v>0.0025600000000000002</v>
      </c>
      <c r="R159" s="216">
        <f>Q159*H159</f>
        <v>0.128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198</v>
      </c>
      <c r="AT159" s="218" t="s">
        <v>395</v>
      </c>
      <c r="AU159" s="218" t="s">
        <v>80</v>
      </c>
      <c r="AY159" s="20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90</v>
      </c>
      <c r="BM159" s="218" t="s">
        <v>695</v>
      </c>
    </row>
    <row r="160" s="2" customFormat="1">
      <c r="A160" s="41"/>
      <c r="B160" s="42"/>
      <c r="C160" s="43"/>
      <c r="D160" s="220" t="s">
        <v>157</v>
      </c>
      <c r="E160" s="43"/>
      <c r="F160" s="221" t="s">
        <v>2819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157</v>
      </c>
      <c r="AU160" s="20" t="s">
        <v>80</v>
      </c>
    </row>
    <row r="161" s="2" customFormat="1" ht="21.75" customHeight="1">
      <c r="A161" s="41"/>
      <c r="B161" s="42"/>
      <c r="C161" s="207" t="s">
        <v>428</v>
      </c>
      <c r="D161" s="207" t="s">
        <v>151</v>
      </c>
      <c r="E161" s="208" t="s">
        <v>2820</v>
      </c>
      <c r="F161" s="209" t="s">
        <v>2821</v>
      </c>
      <c r="G161" s="210" t="s">
        <v>595</v>
      </c>
      <c r="H161" s="211">
        <v>75</v>
      </c>
      <c r="I161" s="212"/>
      <c r="J161" s="213">
        <f>ROUND(I161*H161,2)</f>
        <v>0</v>
      </c>
      <c r="K161" s="209" t="s">
        <v>2662</v>
      </c>
      <c r="L161" s="47"/>
      <c r="M161" s="214" t="s">
        <v>19</v>
      </c>
      <c r="N161" s="215" t="s">
        <v>46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90</v>
      </c>
      <c r="AT161" s="218" t="s">
        <v>151</v>
      </c>
      <c r="AU161" s="218" t="s">
        <v>80</v>
      </c>
      <c r="AY161" s="20" t="s">
        <v>149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90</v>
      </c>
      <c r="BM161" s="218" t="s">
        <v>711</v>
      </c>
    </row>
    <row r="162" s="2" customFormat="1">
      <c r="A162" s="41"/>
      <c r="B162" s="42"/>
      <c r="C162" s="43"/>
      <c r="D162" s="220" t="s">
        <v>157</v>
      </c>
      <c r="E162" s="43"/>
      <c r="F162" s="221" t="s">
        <v>2821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157</v>
      </c>
      <c r="AU162" s="20" t="s">
        <v>80</v>
      </c>
    </row>
    <row r="163" s="2" customFormat="1" ht="16.5" customHeight="1">
      <c r="A163" s="41"/>
      <c r="B163" s="42"/>
      <c r="C163" s="270" t="s">
        <v>435</v>
      </c>
      <c r="D163" s="270" t="s">
        <v>395</v>
      </c>
      <c r="E163" s="271" t="s">
        <v>2822</v>
      </c>
      <c r="F163" s="272" t="s">
        <v>2823</v>
      </c>
      <c r="G163" s="273" t="s">
        <v>595</v>
      </c>
      <c r="H163" s="274">
        <v>50</v>
      </c>
      <c r="I163" s="275"/>
      <c r="J163" s="276">
        <f>ROUND(I163*H163,2)</f>
        <v>0</v>
      </c>
      <c r="K163" s="272" t="s">
        <v>2662</v>
      </c>
      <c r="L163" s="277"/>
      <c r="M163" s="278" t="s">
        <v>19</v>
      </c>
      <c r="N163" s="279" t="s">
        <v>46</v>
      </c>
      <c r="O163" s="87"/>
      <c r="P163" s="216">
        <f>O163*H163</f>
        <v>0</v>
      </c>
      <c r="Q163" s="216">
        <v>0.0058100000000000001</v>
      </c>
      <c r="R163" s="216">
        <f>Q163*H163</f>
        <v>0.29049999999999998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198</v>
      </c>
      <c r="AT163" s="218" t="s">
        <v>395</v>
      </c>
      <c r="AU163" s="218" t="s">
        <v>80</v>
      </c>
      <c r="AY163" s="20" t="s">
        <v>149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90</v>
      </c>
      <c r="BM163" s="218" t="s">
        <v>725</v>
      </c>
    </row>
    <row r="164" s="2" customFormat="1">
      <c r="A164" s="41"/>
      <c r="B164" s="42"/>
      <c r="C164" s="43"/>
      <c r="D164" s="220" t="s">
        <v>157</v>
      </c>
      <c r="E164" s="43"/>
      <c r="F164" s="221" t="s">
        <v>2823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157</v>
      </c>
      <c r="AU164" s="20" t="s">
        <v>80</v>
      </c>
    </row>
    <row r="165" s="2" customFormat="1" ht="16.5" customHeight="1">
      <c r="A165" s="41"/>
      <c r="B165" s="42"/>
      <c r="C165" s="270" t="s">
        <v>441</v>
      </c>
      <c r="D165" s="270" t="s">
        <v>395</v>
      </c>
      <c r="E165" s="271" t="s">
        <v>2824</v>
      </c>
      <c r="F165" s="272" t="s">
        <v>2825</v>
      </c>
      <c r="G165" s="273" t="s">
        <v>595</v>
      </c>
      <c r="H165" s="274">
        <v>15</v>
      </c>
      <c r="I165" s="275"/>
      <c r="J165" s="276">
        <f>ROUND(I165*H165,2)</f>
        <v>0</v>
      </c>
      <c r="K165" s="272" t="s">
        <v>2662</v>
      </c>
      <c r="L165" s="277"/>
      <c r="M165" s="278" t="s">
        <v>19</v>
      </c>
      <c r="N165" s="279" t="s">
        <v>46</v>
      </c>
      <c r="O165" s="87"/>
      <c r="P165" s="216">
        <f>O165*H165</f>
        <v>0</v>
      </c>
      <c r="Q165" s="216">
        <v>0.0054099999999999999</v>
      </c>
      <c r="R165" s="216">
        <f>Q165*H165</f>
        <v>0.08115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198</v>
      </c>
      <c r="AT165" s="218" t="s">
        <v>395</v>
      </c>
      <c r="AU165" s="218" t="s">
        <v>80</v>
      </c>
      <c r="AY165" s="20" t="s">
        <v>149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90</v>
      </c>
      <c r="BM165" s="218" t="s">
        <v>736</v>
      </c>
    </row>
    <row r="166" s="2" customFormat="1">
      <c r="A166" s="41"/>
      <c r="B166" s="42"/>
      <c r="C166" s="43"/>
      <c r="D166" s="220" t="s">
        <v>157</v>
      </c>
      <c r="E166" s="43"/>
      <c r="F166" s="221" t="s">
        <v>2825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157</v>
      </c>
      <c r="AU166" s="20" t="s">
        <v>80</v>
      </c>
    </row>
    <row r="167" s="2" customFormat="1" ht="16.5" customHeight="1">
      <c r="A167" s="41"/>
      <c r="B167" s="42"/>
      <c r="C167" s="270" t="s">
        <v>449</v>
      </c>
      <c r="D167" s="270" t="s">
        <v>395</v>
      </c>
      <c r="E167" s="271" t="s">
        <v>2826</v>
      </c>
      <c r="F167" s="272" t="s">
        <v>2827</v>
      </c>
      <c r="G167" s="273" t="s">
        <v>595</v>
      </c>
      <c r="H167" s="274">
        <v>10</v>
      </c>
      <c r="I167" s="275"/>
      <c r="J167" s="276">
        <f>ROUND(I167*H167,2)</f>
        <v>0</v>
      </c>
      <c r="K167" s="272" t="s">
        <v>2662</v>
      </c>
      <c r="L167" s="277"/>
      <c r="M167" s="278" t="s">
        <v>19</v>
      </c>
      <c r="N167" s="279" t="s">
        <v>46</v>
      </c>
      <c r="O167" s="87"/>
      <c r="P167" s="216">
        <f>O167*H167</f>
        <v>0</v>
      </c>
      <c r="Q167" s="216">
        <v>0.0061999999999999998</v>
      </c>
      <c r="R167" s="216">
        <f>Q167*H167</f>
        <v>0.062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198</v>
      </c>
      <c r="AT167" s="218" t="s">
        <v>395</v>
      </c>
      <c r="AU167" s="218" t="s">
        <v>80</v>
      </c>
      <c r="AY167" s="20" t="s">
        <v>149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90</v>
      </c>
      <c r="BM167" s="218" t="s">
        <v>750</v>
      </c>
    </row>
    <row r="168" s="2" customFormat="1">
      <c r="A168" s="41"/>
      <c r="B168" s="42"/>
      <c r="C168" s="43"/>
      <c r="D168" s="220" t="s">
        <v>157</v>
      </c>
      <c r="E168" s="43"/>
      <c r="F168" s="221" t="s">
        <v>2827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157</v>
      </c>
      <c r="AU168" s="20" t="s">
        <v>80</v>
      </c>
    </row>
    <row r="169" s="2" customFormat="1" ht="21.75" customHeight="1">
      <c r="A169" s="41"/>
      <c r="B169" s="42"/>
      <c r="C169" s="207" t="s">
        <v>456</v>
      </c>
      <c r="D169" s="207" t="s">
        <v>151</v>
      </c>
      <c r="E169" s="208" t="s">
        <v>2828</v>
      </c>
      <c r="F169" s="209" t="s">
        <v>2829</v>
      </c>
      <c r="G169" s="210" t="s">
        <v>595</v>
      </c>
      <c r="H169" s="211">
        <v>30</v>
      </c>
      <c r="I169" s="212"/>
      <c r="J169" s="213">
        <f>ROUND(I169*H169,2)</f>
        <v>0</v>
      </c>
      <c r="K169" s="209" t="s">
        <v>2662</v>
      </c>
      <c r="L169" s="47"/>
      <c r="M169" s="214" t="s">
        <v>19</v>
      </c>
      <c r="N169" s="215" t="s">
        <v>46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90</v>
      </c>
      <c r="AT169" s="218" t="s">
        <v>151</v>
      </c>
      <c r="AU169" s="218" t="s">
        <v>80</v>
      </c>
      <c r="AY169" s="20" t="s">
        <v>149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90</v>
      </c>
      <c r="BM169" s="218" t="s">
        <v>763</v>
      </c>
    </row>
    <row r="170" s="2" customFormat="1">
      <c r="A170" s="41"/>
      <c r="B170" s="42"/>
      <c r="C170" s="43"/>
      <c r="D170" s="220" t="s">
        <v>157</v>
      </c>
      <c r="E170" s="43"/>
      <c r="F170" s="221" t="s">
        <v>2829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157</v>
      </c>
      <c r="AU170" s="20" t="s">
        <v>80</v>
      </c>
    </row>
    <row r="171" s="2" customFormat="1" ht="16.5" customHeight="1">
      <c r="A171" s="41"/>
      <c r="B171" s="42"/>
      <c r="C171" s="270" t="s">
        <v>464</v>
      </c>
      <c r="D171" s="270" t="s">
        <v>395</v>
      </c>
      <c r="E171" s="271" t="s">
        <v>2830</v>
      </c>
      <c r="F171" s="272" t="s">
        <v>2831</v>
      </c>
      <c r="G171" s="273" t="s">
        <v>595</v>
      </c>
      <c r="H171" s="274">
        <v>15</v>
      </c>
      <c r="I171" s="275"/>
      <c r="J171" s="276">
        <f>ROUND(I171*H171,2)</f>
        <v>0</v>
      </c>
      <c r="K171" s="272" t="s">
        <v>2662</v>
      </c>
      <c r="L171" s="277"/>
      <c r="M171" s="278" t="s">
        <v>19</v>
      </c>
      <c r="N171" s="279" t="s">
        <v>46</v>
      </c>
      <c r="O171" s="87"/>
      <c r="P171" s="216">
        <f>O171*H171</f>
        <v>0</v>
      </c>
      <c r="Q171" s="216">
        <v>0.0068700000000000002</v>
      </c>
      <c r="R171" s="216">
        <f>Q171*H171</f>
        <v>0.10305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198</v>
      </c>
      <c r="AT171" s="218" t="s">
        <v>395</v>
      </c>
      <c r="AU171" s="218" t="s">
        <v>80</v>
      </c>
      <c r="AY171" s="20" t="s">
        <v>149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90</v>
      </c>
      <c r="BM171" s="218" t="s">
        <v>776</v>
      </c>
    </row>
    <row r="172" s="2" customFormat="1">
      <c r="A172" s="41"/>
      <c r="B172" s="42"/>
      <c r="C172" s="43"/>
      <c r="D172" s="220" t="s">
        <v>157</v>
      </c>
      <c r="E172" s="43"/>
      <c r="F172" s="221" t="s">
        <v>2831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157</v>
      </c>
      <c r="AU172" s="20" t="s">
        <v>80</v>
      </c>
    </row>
    <row r="173" s="2" customFormat="1" ht="16.5" customHeight="1">
      <c r="A173" s="41"/>
      <c r="B173" s="42"/>
      <c r="C173" s="270" t="s">
        <v>470</v>
      </c>
      <c r="D173" s="270" t="s">
        <v>395</v>
      </c>
      <c r="E173" s="271" t="s">
        <v>2832</v>
      </c>
      <c r="F173" s="272" t="s">
        <v>2833</v>
      </c>
      <c r="G173" s="273" t="s">
        <v>595</v>
      </c>
      <c r="H173" s="274">
        <v>15</v>
      </c>
      <c r="I173" s="275"/>
      <c r="J173" s="276">
        <f>ROUND(I173*H173,2)</f>
        <v>0</v>
      </c>
      <c r="K173" s="272" t="s">
        <v>2662</v>
      </c>
      <c r="L173" s="277"/>
      <c r="M173" s="278" t="s">
        <v>19</v>
      </c>
      <c r="N173" s="279" t="s">
        <v>46</v>
      </c>
      <c r="O173" s="87"/>
      <c r="P173" s="216">
        <f>O173*H173</f>
        <v>0</v>
      </c>
      <c r="Q173" s="216">
        <v>0.0076299999999999996</v>
      </c>
      <c r="R173" s="216">
        <f>Q173*H173</f>
        <v>0.11445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198</v>
      </c>
      <c r="AT173" s="218" t="s">
        <v>395</v>
      </c>
      <c r="AU173" s="218" t="s">
        <v>80</v>
      </c>
      <c r="AY173" s="20" t="s">
        <v>149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90</v>
      </c>
      <c r="BM173" s="218" t="s">
        <v>791</v>
      </c>
    </row>
    <row r="174" s="2" customFormat="1">
      <c r="A174" s="41"/>
      <c r="B174" s="42"/>
      <c r="C174" s="43"/>
      <c r="D174" s="220" t="s">
        <v>157</v>
      </c>
      <c r="E174" s="43"/>
      <c r="F174" s="221" t="s">
        <v>2833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157</v>
      </c>
      <c r="AU174" s="20" t="s">
        <v>80</v>
      </c>
    </row>
    <row r="175" s="2" customFormat="1" ht="21.75" customHeight="1">
      <c r="A175" s="41"/>
      <c r="B175" s="42"/>
      <c r="C175" s="207" t="s">
        <v>478</v>
      </c>
      <c r="D175" s="207" t="s">
        <v>151</v>
      </c>
      <c r="E175" s="208" t="s">
        <v>2834</v>
      </c>
      <c r="F175" s="209" t="s">
        <v>2835</v>
      </c>
      <c r="G175" s="210" t="s">
        <v>154</v>
      </c>
      <c r="H175" s="211">
        <v>2</v>
      </c>
      <c r="I175" s="212"/>
      <c r="J175" s="213">
        <f>ROUND(I175*H175,2)</f>
        <v>0</v>
      </c>
      <c r="K175" s="209" t="s">
        <v>2662</v>
      </c>
      <c r="L175" s="47"/>
      <c r="M175" s="214" t="s">
        <v>19</v>
      </c>
      <c r="N175" s="215" t="s">
        <v>46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90</v>
      </c>
      <c r="AT175" s="218" t="s">
        <v>151</v>
      </c>
      <c r="AU175" s="218" t="s">
        <v>80</v>
      </c>
      <c r="AY175" s="20" t="s">
        <v>149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90</v>
      </c>
      <c r="BM175" s="218" t="s">
        <v>806</v>
      </c>
    </row>
    <row r="176" s="2" customFormat="1">
      <c r="A176" s="41"/>
      <c r="B176" s="42"/>
      <c r="C176" s="43"/>
      <c r="D176" s="220" t="s">
        <v>157</v>
      </c>
      <c r="E176" s="43"/>
      <c r="F176" s="221" t="s">
        <v>2835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157</v>
      </c>
      <c r="AU176" s="20" t="s">
        <v>80</v>
      </c>
    </row>
    <row r="177" s="2" customFormat="1" ht="16.5" customHeight="1">
      <c r="A177" s="41"/>
      <c r="B177" s="42"/>
      <c r="C177" s="270" t="s">
        <v>486</v>
      </c>
      <c r="D177" s="270" t="s">
        <v>395</v>
      </c>
      <c r="E177" s="271" t="s">
        <v>2836</v>
      </c>
      <c r="F177" s="272" t="s">
        <v>2837</v>
      </c>
      <c r="G177" s="273" t="s">
        <v>154</v>
      </c>
      <c r="H177" s="274">
        <v>2</v>
      </c>
      <c r="I177" s="275"/>
      <c r="J177" s="276">
        <f>ROUND(I177*H177,2)</f>
        <v>0</v>
      </c>
      <c r="K177" s="272" t="s">
        <v>2662</v>
      </c>
      <c r="L177" s="277"/>
      <c r="M177" s="278" t="s">
        <v>19</v>
      </c>
      <c r="N177" s="279" t="s">
        <v>46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198</v>
      </c>
      <c r="AT177" s="218" t="s">
        <v>395</v>
      </c>
      <c r="AU177" s="218" t="s">
        <v>80</v>
      </c>
      <c r="AY177" s="20" t="s">
        <v>149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90</v>
      </c>
      <c r="BM177" s="218" t="s">
        <v>819</v>
      </c>
    </row>
    <row r="178" s="2" customFormat="1">
      <c r="A178" s="41"/>
      <c r="B178" s="42"/>
      <c r="C178" s="43"/>
      <c r="D178" s="220" t="s">
        <v>157</v>
      </c>
      <c r="E178" s="43"/>
      <c r="F178" s="221" t="s">
        <v>2837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157</v>
      </c>
      <c r="AU178" s="20" t="s">
        <v>80</v>
      </c>
    </row>
    <row r="179" s="12" customFormat="1" ht="25.92" customHeight="1">
      <c r="A179" s="12"/>
      <c r="B179" s="191"/>
      <c r="C179" s="192"/>
      <c r="D179" s="193" t="s">
        <v>74</v>
      </c>
      <c r="E179" s="194" t="s">
        <v>791</v>
      </c>
      <c r="F179" s="194" t="s">
        <v>2728</v>
      </c>
      <c r="G179" s="192"/>
      <c r="H179" s="192"/>
      <c r="I179" s="195"/>
      <c r="J179" s="196">
        <f>BK179</f>
        <v>0</v>
      </c>
      <c r="K179" s="192"/>
      <c r="L179" s="197"/>
      <c r="M179" s="198"/>
      <c r="N179" s="199"/>
      <c r="O179" s="199"/>
      <c r="P179" s="200">
        <f>SUM(P180:P183)</f>
        <v>0</v>
      </c>
      <c r="Q179" s="199"/>
      <c r="R179" s="200">
        <f>SUM(R180:R183)</f>
        <v>0</v>
      </c>
      <c r="S179" s="199"/>
      <c r="T179" s="201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80</v>
      </c>
      <c r="AT179" s="203" t="s">
        <v>74</v>
      </c>
      <c r="AU179" s="203" t="s">
        <v>75</v>
      </c>
      <c r="AY179" s="202" t="s">
        <v>149</v>
      </c>
      <c r="BK179" s="204">
        <f>SUM(BK180:BK183)</f>
        <v>0</v>
      </c>
    </row>
    <row r="180" s="2" customFormat="1" ht="24.15" customHeight="1">
      <c r="A180" s="41"/>
      <c r="B180" s="42"/>
      <c r="C180" s="207" t="s">
        <v>494</v>
      </c>
      <c r="D180" s="207" t="s">
        <v>151</v>
      </c>
      <c r="E180" s="208" t="s">
        <v>2838</v>
      </c>
      <c r="F180" s="209" t="s">
        <v>2839</v>
      </c>
      <c r="G180" s="210" t="s">
        <v>2731</v>
      </c>
      <c r="H180" s="211">
        <v>24</v>
      </c>
      <c r="I180" s="212"/>
      <c r="J180" s="213">
        <f>ROUND(I180*H180,2)</f>
        <v>0</v>
      </c>
      <c r="K180" s="209" t="s">
        <v>2662</v>
      </c>
      <c r="L180" s="47"/>
      <c r="M180" s="214" t="s">
        <v>19</v>
      </c>
      <c r="N180" s="215" t="s">
        <v>46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90</v>
      </c>
      <c r="AT180" s="218" t="s">
        <v>151</v>
      </c>
      <c r="AU180" s="218" t="s">
        <v>80</v>
      </c>
      <c r="AY180" s="20" t="s">
        <v>149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90</v>
      </c>
      <c r="BM180" s="218" t="s">
        <v>831</v>
      </c>
    </row>
    <row r="181" s="2" customFormat="1">
      <c r="A181" s="41"/>
      <c r="B181" s="42"/>
      <c r="C181" s="43"/>
      <c r="D181" s="220" t="s">
        <v>157</v>
      </c>
      <c r="E181" s="43"/>
      <c r="F181" s="221" t="s">
        <v>2839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157</v>
      </c>
      <c r="AU181" s="20" t="s">
        <v>80</v>
      </c>
    </row>
    <row r="182" s="2" customFormat="1" ht="24.15" customHeight="1">
      <c r="A182" s="41"/>
      <c r="B182" s="42"/>
      <c r="C182" s="207" t="s">
        <v>502</v>
      </c>
      <c r="D182" s="207" t="s">
        <v>151</v>
      </c>
      <c r="E182" s="208" t="s">
        <v>2840</v>
      </c>
      <c r="F182" s="209" t="s">
        <v>2841</v>
      </c>
      <c r="G182" s="210" t="s">
        <v>2731</v>
      </c>
      <c r="H182" s="211">
        <v>8</v>
      </c>
      <c r="I182" s="212"/>
      <c r="J182" s="213">
        <f>ROUND(I182*H182,2)</f>
        <v>0</v>
      </c>
      <c r="K182" s="209" t="s">
        <v>2662</v>
      </c>
      <c r="L182" s="47"/>
      <c r="M182" s="214" t="s">
        <v>19</v>
      </c>
      <c r="N182" s="215" t="s">
        <v>46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90</v>
      </c>
      <c r="AT182" s="218" t="s">
        <v>151</v>
      </c>
      <c r="AU182" s="218" t="s">
        <v>80</v>
      </c>
      <c r="AY182" s="20" t="s">
        <v>149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90</v>
      </c>
      <c r="BM182" s="218" t="s">
        <v>845</v>
      </c>
    </row>
    <row r="183" s="2" customFormat="1">
      <c r="A183" s="41"/>
      <c r="B183" s="42"/>
      <c r="C183" s="43"/>
      <c r="D183" s="220" t="s">
        <v>157</v>
      </c>
      <c r="E183" s="43"/>
      <c r="F183" s="221" t="s">
        <v>2841</v>
      </c>
      <c r="G183" s="43"/>
      <c r="H183" s="43"/>
      <c r="I183" s="222"/>
      <c r="J183" s="43"/>
      <c r="K183" s="43"/>
      <c r="L183" s="47"/>
      <c r="M183" s="281"/>
      <c r="N183" s="282"/>
      <c r="O183" s="283"/>
      <c r="P183" s="283"/>
      <c r="Q183" s="283"/>
      <c r="R183" s="283"/>
      <c r="S183" s="283"/>
      <c r="T183" s="284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157</v>
      </c>
      <c r="AU183" s="20" t="s">
        <v>80</v>
      </c>
    </row>
    <row r="184" s="2" customFormat="1" ht="6.96" customHeight="1">
      <c r="A184" s="41"/>
      <c r="B184" s="62"/>
      <c r="C184" s="63"/>
      <c r="D184" s="63"/>
      <c r="E184" s="63"/>
      <c r="F184" s="63"/>
      <c r="G184" s="63"/>
      <c r="H184" s="63"/>
      <c r="I184" s="63"/>
      <c r="J184" s="63"/>
      <c r="K184" s="63"/>
      <c r="L184" s="47"/>
      <c r="M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</sheetData>
  <sheetProtection sheet="1" autoFilter="0" formatColumns="0" formatRows="0" objects="1" scenarios="1" spinCount="100000" saltValue="NWrEB97mLS98SsSqrhW9t2yFlQVFFtqSNGg8GxVNb6dxyIZqMnV+UiMNpeGvjeJCUeF2TB4WSgioBR+LYMtHTA==" hashValue="EVQuu/6R7QbM61yh2yT3O6UfpkOLdou2K1TovBo3X0qiOiG0mGl0amyI3waPoMYUsQvgk99CpWTnmFh5nf/4vw==" algorithmName="SHA-512" password="CB6D"/>
  <autoFilter ref="C81:K18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ÚPRAVA TERASY HLAVNÍHO VSTUPU ZŠ Louny, Přemyslovců 2209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2842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38</v>
      </c>
      <c r="G12" s="41"/>
      <c r="H12" s="41"/>
      <c r="I12" s="135" t="s">
        <v>23</v>
      </c>
      <c r="J12" s="140" t="str">
        <f>'Rekapitulace stavby'!AN8</f>
        <v>29. 1. 2024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00265209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Louny, Mírové náměstí 35, 440 01 Louny</v>
      </c>
      <c r="F15" s="41"/>
      <c r="G15" s="41"/>
      <c r="H15" s="41"/>
      <c r="I15" s="135" t="s">
        <v>29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28744632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RYSIK Design s.r.o.,Chudenická 1059/30,Praha 10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CZ28744632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37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ROUND((SUM(BE92:BE160)),  2)</f>
        <v>0</v>
      </c>
      <c r="G33" s="41"/>
      <c r="H33" s="41"/>
      <c r="I33" s="151">
        <v>0.20999999999999999</v>
      </c>
      <c r="J33" s="150">
        <f>ROUND(((SUM(BE92:BE160))*I33),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ROUND((SUM(BF92:BF160)),  2)</f>
        <v>0</v>
      </c>
      <c r="G34" s="41"/>
      <c r="H34" s="41"/>
      <c r="I34" s="151">
        <v>0.12</v>
      </c>
      <c r="J34" s="150">
        <f>ROUND(((SUM(BF92:BF160))*I34),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ROUND((SUM(BG92:BG160)),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ROUND((SUM(BH92:BH160)),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ROUND((SUM(BI92:BI160)),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ÚPRAVA TERASY HLAVNÍHO VSTUPU ZŠ Louny, Přemyslovců 2209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Louny, Mírové náměstí 35, 440 01 Louny</v>
      </c>
      <c r="G54" s="43"/>
      <c r="H54" s="43"/>
      <c r="I54" s="35" t="s">
        <v>32</v>
      </c>
      <c r="J54" s="39" t="str">
        <f>E21</f>
        <v>RYSIK Design s.r.o.,Chudenická 1059/30,Praha 10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2843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2844</v>
      </c>
      <c r="E61" s="177"/>
      <c r="F61" s="177"/>
      <c r="G61" s="177"/>
      <c r="H61" s="177"/>
      <c r="I61" s="177"/>
      <c r="J61" s="178">
        <f>J96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2845</v>
      </c>
      <c r="E62" s="177"/>
      <c r="F62" s="177"/>
      <c r="G62" s="177"/>
      <c r="H62" s="177"/>
      <c r="I62" s="177"/>
      <c r="J62" s="178">
        <f>J99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2846</v>
      </c>
      <c r="E63" s="177"/>
      <c r="F63" s="177"/>
      <c r="G63" s="177"/>
      <c r="H63" s="177"/>
      <c r="I63" s="177"/>
      <c r="J63" s="178">
        <f>J104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2847</v>
      </c>
      <c r="E64" s="177"/>
      <c r="F64" s="177"/>
      <c r="G64" s="177"/>
      <c r="H64" s="177"/>
      <c r="I64" s="177"/>
      <c r="J64" s="178">
        <f>J115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2848</v>
      </c>
      <c r="E65" s="177"/>
      <c r="F65" s="177"/>
      <c r="G65" s="177"/>
      <c r="H65" s="177"/>
      <c r="I65" s="177"/>
      <c r="J65" s="178">
        <f>J118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2849</v>
      </c>
      <c r="E66" s="177"/>
      <c r="F66" s="177"/>
      <c r="G66" s="177"/>
      <c r="H66" s="177"/>
      <c r="I66" s="177"/>
      <c r="J66" s="178">
        <f>J125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2849</v>
      </c>
      <c r="E67" s="177"/>
      <c r="F67" s="177"/>
      <c r="G67" s="177"/>
      <c r="H67" s="177"/>
      <c r="I67" s="177"/>
      <c r="J67" s="178">
        <f>J128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2850</v>
      </c>
      <c r="E68" s="177"/>
      <c r="F68" s="177"/>
      <c r="G68" s="177"/>
      <c r="H68" s="177"/>
      <c r="I68" s="177"/>
      <c r="J68" s="178">
        <f>J133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2851</v>
      </c>
      <c r="E69" s="177"/>
      <c r="F69" s="177"/>
      <c r="G69" s="177"/>
      <c r="H69" s="177"/>
      <c r="I69" s="177"/>
      <c r="J69" s="178">
        <f>J136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2852</v>
      </c>
      <c r="E70" s="177"/>
      <c r="F70" s="177"/>
      <c r="G70" s="177"/>
      <c r="H70" s="177"/>
      <c r="I70" s="177"/>
      <c r="J70" s="178">
        <f>J139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2853</v>
      </c>
      <c r="E71" s="171"/>
      <c r="F71" s="171"/>
      <c r="G71" s="171"/>
      <c r="H71" s="171"/>
      <c r="I71" s="171"/>
      <c r="J71" s="172">
        <f>J145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2854</v>
      </c>
      <c r="E72" s="171"/>
      <c r="F72" s="171"/>
      <c r="G72" s="171"/>
      <c r="H72" s="171"/>
      <c r="I72" s="171"/>
      <c r="J72" s="172">
        <f>J150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134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6.25" customHeight="1">
      <c r="A82" s="41"/>
      <c r="B82" s="42"/>
      <c r="C82" s="43"/>
      <c r="D82" s="43"/>
      <c r="E82" s="163" t="str">
        <f>E7</f>
        <v>ÚPRAVA TERASY HLAVNÍHO VSTUPU ZŠ Louny, Přemyslovců 2209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96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4 - elektroinstalace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</v>
      </c>
      <c r="G86" s="43"/>
      <c r="H86" s="43"/>
      <c r="I86" s="35" t="s">
        <v>23</v>
      </c>
      <c r="J86" s="75" t="str">
        <f>IF(J12="","",J12)</f>
        <v>29. 1. 2024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40.05" customHeight="1">
      <c r="A88" s="41"/>
      <c r="B88" s="42"/>
      <c r="C88" s="35" t="s">
        <v>25</v>
      </c>
      <c r="D88" s="43"/>
      <c r="E88" s="43"/>
      <c r="F88" s="30" t="str">
        <f>E15</f>
        <v>Město Louny, Mírové náměstí 35, 440 01 Louny</v>
      </c>
      <c r="G88" s="43"/>
      <c r="H88" s="43"/>
      <c r="I88" s="35" t="s">
        <v>32</v>
      </c>
      <c r="J88" s="39" t="str">
        <f>E21</f>
        <v>RYSIK Design s.r.o.,Chudenická 1059/30,Praha 10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30</v>
      </c>
      <c r="D89" s="43"/>
      <c r="E89" s="43"/>
      <c r="F89" s="30" t="str">
        <f>IF(E18="","",E18)</f>
        <v>Vyplň údaj</v>
      </c>
      <c r="G89" s="43"/>
      <c r="H89" s="43"/>
      <c r="I89" s="35" t="s">
        <v>37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135</v>
      </c>
      <c r="D91" s="183" t="s">
        <v>60</v>
      </c>
      <c r="E91" s="183" t="s">
        <v>56</v>
      </c>
      <c r="F91" s="183" t="s">
        <v>57</v>
      </c>
      <c r="G91" s="183" t="s">
        <v>136</v>
      </c>
      <c r="H91" s="183" t="s">
        <v>137</v>
      </c>
      <c r="I91" s="183" t="s">
        <v>138</v>
      </c>
      <c r="J91" s="183" t="s">
        <v>100</v>
      </c>
      <c r="K91" s="184" t="s">
        <v>139</v>
      </c>
      <c r="L91" s="185"/>
      <c r="M91" s="95" t="s">
        <v>19</v>
      </c>
      <c r="N91" s="96" t="s">
        <v>45</v>
      </c>
      <c r="O91" s="96" t="s">
        <v>140</v>
      </c>
      <c r="P91" s="96" t="s">
        <v>141</v>
      </c>
      <c r="Q91" s="96" t="s">
        <v>142</v>
      </c>
      <c r="R91" s="96" t="s">
        <v>143</v>
      </c>
      <c r="S91" s="96" t="s">
        <v>144</v>
      </c>
      <c r="T91" s="97" t="s">
        <v>145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146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P93+P145+P150</f>
        <v>0</v>
      </c>
      <c r="Q92" s="99"/>
      <c r="R92" s="188">
        <f>R93+R145+R150</f>
        <v>0</v>
      </c>
      <c r="S92" s="99"/>
      <c r="T92" s="189">
        <f>T93+T145+T150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74</v>
      </c>
      <c r="AU92" s="20" t="s">
        <v>101</v>
      </c>
      <c r="BK92" s="190">
        <f>BK93+BK145+BK150</f>
        <v>0</v>
      </c>
    </row>
    <row r="93" s="12" customFormat="1" ht="25.92" customHeight="1">
      <c r="A93" s="12"/>
      <c r="B93" s="191"/>
      <c r="C93" s="192"/>
      <c r="D93" s="193" t="s">
        <v>74</v>
      </c>
      <c r="E93" s="194" t="s">
        <v>2855</v>
      </c>
      <c r="F93" s="194" t="s">
        <v>2856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P94+P95+P96+P99+P104+P115+P118+P125+P128+P133+P136+P139</f>
        <v>0</v>
      </c>
      <c r="Q93" s="199"/>
      <c r="R93" s="200">
        <f>R94+R95+R96+R99+R104+R115+R118+R125+R128+R133+R136+R139</f>
        <v>0</v>
      </c>
      <c r="S93" s="199"/>
      <c r="T93" s="201">
        <f>T94+T95+T96+T99+T104+T115+T118+T125+T128+T133+T136+T139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74</v>
      </c>
      <c r="AU93" s="203" t="s">
        <v>75</v>
      </c>
      <c r="AY93" s="202" t="s">
        <v>149</v>
      </c>
      <c r="BK93" s="204">
        <f>BK94+BK95+BK96+BK99+BK104+BK115+BK118+BK125+BK128+BK133+BK136+BK139</f>
        <v>0</v>
      </c>
    </row>
    <row r="94" s="2" customFormat="1" ht="16.5" customHeight="1">
      <c r="A94" s="41"/>
      <c r="B94" s="42"/>
      <c r="C94" s="207" t="s">
        <v>80</v>
      </c>
      <c r="D94" s="207" t="s">
        <v>151</v>
      </c>
      <c r="E94" s="208" t="s">
        <v>2857</v>
      </c>
      <c r="F94" s="209" t="s">
        <v>2858</v>
      </c>
      <c r="G94" s="210" t="s">
        <v>518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46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90</v>
      </c>
      <c r="AT94" s="218" t="s">
        <v>151</v>
      </c>
      <c r="AU94" s="218" t="s">
        <v>80</v>
      </c>
      <c r="AY94" s="20" t="s">
        <v>149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90</v>
      </c>
      <c r="BM94" s="218" t="s">
        <v>2859</v>
      </c>
    </row>
    <row r="95" s="2" customFormat="1">
      <c r="A95" s="41"/>
      <c r="B95" s="42"/>
      <c r="C95" s="43"/>
      <c r="D95" s="220" t="s">
        <v>157</v>
      </c>
      <c r="E95" s="43"/>
      <c r="F95" s="221" t="s">
        <v>2858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157</v>
      </c>
      <c r="AU95" s="20" t="s">
        <v>80</v>
      </c>
    </row>
    <row r="96" s="12" customFormat="1" ht="22.8" customHeight="1">
      <c r="A96" s="12"/>
      <c r="B96" s="191"/>
      <c r="C96" s="192"/>
      <c r="D96" s="193" t="s">
        <v>74</v>
      </c>
      <c r="E96" s="205" t="s">
        <v>2860</v>
      </c>
      <c r="F96" s="205" t="s">
        <v>2861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SUM(P97:P98)</f>
        <v>0</v>
      </c>
      <c r="Q96" s="199"/>
      <c r="R96" s="200">
        <f>SUM(R97:R98)</f>
        <v>0</v>
      </c>
      <c r="S96" s="199"/>
      <c r="T96" s="201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80</v>
      </c>
      <c r="AT96" s="203" t="s">
        <v>74</v>
      </c>
      <c r="AU96" s="203" t="s">
        <v>80</v>
      </c>
      <c r="AY96" s="202" t="s">
        <v>149</v>
      </c>
      <c r="BK96" s="204">
        <f>SUM(BK97:BK98)</f>
        <v>0</v>
      </c>
    </row>
    <row r="97" s="2" customFormat="1" ht="16.5" customHeight="1">
      <c r="A97" s="41"/>
      <c r="B97" s="42"/>
      <c r="C97" s="207" t="s">
        <v>84</v>
      </c>
      <c r="D97" s="207" t="s">
        <v>151</v>
      </c>
      <c r="E97" s="208" t="s">
        <v>2862</v>
      </c>
      <c r="F97" s="209" t="s">
        <v>2863</v>
      </c>
      <c r="G97" s="210" t="s">
        <v>595</v>
      </c>
      <c r="H97" s="211">
        <v>12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46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90</v>
      </c>
      <c r="AT97" s="218" t="s">
        <v>151</v>
      </c>
      <c r="AU97" s="218" t="s">
        <v>84</v>
      </c>
      <c r="AY97" s="20" t="s">
        <v>149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90</v>
      </c>
      <c r="BM97" s="218" t="s">
        <v>84</v>
      </c>
    </row>
    <row r="98" s="2" customFormat="1">
      <c r="A98" s="41"/>
      <c r="B98" s="42"/>
      <c r="C98" s="43"/>
      <c r="D98" s="220" t="s">
        <v>157</v>
      </c>
      <c r="E98" s="43"/>
      <c r="F98" s="221" t="s">
        <v>2863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157</v>
      </c>
      <c r="AU98" s="20" t="s">
        <v>84</v>
      </c>
    </row>
    <row r="99" s="12" customFormat="1" ht="22.8" customHeight="1">
      <c r="A99" s="12"/>
      <c r="B99" s="191"/>
      <c r="C99" s="192"/>
      <c r="D99" s="193" t="s">
        <v>74</v>
      </c>
      <c r="E99" s="205" t="s">
        <v>2864</v>
      </c>
      <c r="F99" s="205" t="s">
        <v>2865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SUM(P100:P103)</f>
        <v>0</v>
      </c>
      <c r="Q99" s="199"/>
      <c r="R99" s="200">
        <f>SUM(R100:R103)</f>
        <v>0</v>
      </c>
      <c r="S99" s="199"/>
      <c r="T99" s="201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80</v>
      </c>
      <c r="AT99" s="203" t="s">
        <v>74</v>
      </c>
      <c r="AU99" s="203" t="s">
        <v>80</v>
      </c>
      <c r="AY99" s="202" t="s">
        <v>149</v>
      </c>
      <c r="BK99" s="204">
        <f>SUM(BK100:BK103)</f>
        <v>0</v>
      </c>
    </row>
    <row r="100" s="2" customFormat="1" ht="16.5" customHeight="1">
      <c r="A100" s="41"/>
      <c r="B100" s="42"/>
      <c r="C100" s="207" t="s">
        <v>87</v>
      </c>
      <c r="D100" s="207" t="s">
        <v>151</v>
      </c>
      <c r="E100" s="208" t="s">
        <v>2866</v>
      </c>
      <c r="F100" s="209" t="s">
        <v>2867</v>
      </c>
      <c r="G100" s="210" t="s">
        <v>595</v>
      </c>
      <c r="H100" s="211">
        <v>56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46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90</v>
      </c>
      <c r="AT100" s="218" t="s">
        <v>151</v>
      </c>
      <c r="AU100" s="218" t="s">
        <v>84</v>
      </c>
      <c r="AY100" s="20" t="s">
        <v>149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90</v>
      </c>
      <c r="BM100" s="218" t="s">
        <v>90</v>
      </c>
    </row>
    <row r="101" s="2" customFormat="1">
      <c r="A101" s="41"/>
      <c r="B101" s="42"/>
      <c r="C101" s="43"/>
      <c r="D101" s="220" t="s">
        <v>157</v>
      </c>
      <c r="E101" s="43"/>
      <c r="F101" s="221" t="s">
        <v>2867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157</v>
      </c>
      <c r="AU101" s="20" t="s">
        <v>84</v>
      </c>
    </row>
    <row r="102" s="2" customFormat="1" ht="16.5" customHeight="1">
      <c r="A102" s="41"/>
      <c r="B102" s="42"/>
      <c r="C102" s="207" t="s">
        <v>90</v>
      </c>
      <c r="D102" s="207" t="s">
        <v>151</v>
      </c>
      <c r="E102" s="208" t="s">
        <v>2868</v>
      </c>
      <c r="F102" s="209" t="s">
        <v>2869</v>
      </c>
      <c r="G102" s="210" t="s">
        <v>595</v>
      </c>
      <c r="H102" s="211">
        <v>45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46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90</v>
      </c>
      <c r="AT102" s="218" t="s">
        <v>151</v>
      </c>
      <c r="AU102" s="218" t="s">
        <v>84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90</v>
      </c>
      <c r="BM102" s="218" t="s">
        <v>186</v>
      </c>
    </row>
    <row r="103" s="2" customFormat="1">
      <c r="A103" s="41"/>
      <c r="B103" s="42"/>
      <c r="C103" s="43"/>
      <c r="D103" s="220" t="s">
        <v>157</v>
      </c>
      <c r="E103" s="43"/>
      <c r="F103" s="221" t="s">
        <v>2869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157</v>
      </c>
      <c r="AU103" s="20" t="s">
        <v>84</v>
      </c>
    </row>
    <row r="104" s="12" customFormat="1" ht="22.8" customHeight="1">
      <c r="A104" s="12"/>
      <c r="B104" s="191"/>
      <c r="C104" s="192"/>
      <c r="D104" s="193" t="s">
        <v>74</v>
      </c>
      <c r="E104" s="205" t="s">
        <v>2870</v>
      </c>
      <c r="F104" s="205" t="s">
        <v>2871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SUM(P105:P114)</f>
        <v>0</v>
      </c>
      <c r="Q104" s="199"/>
      <c r="R104" s="200">
        <f>SUM(R105:R114)</f>
        <v>0</v>
      </c>
      <c r="S104" s="199"/>
      <c r="T104" s="201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80</v>
      </c>
      <c r="AT104" s="203" t="s">
        <v>74</v>
      </c>
      <c r="AU104" s="203" t="s">
        <v>80</v>
      </c>
      <c r="AY104" s="202" t="s">
        <v>149</v>
      </c>
      <c r="BK104" s="204">
        <f>SUM(BK105:BK114)</f>
        <v>0</v>
      </c>
    </row>
    <row r="105" s="2" customFormat="1" ht="16.5" customHeight="1">
      <c r="A105" s="41"/>
      <c r="B105" s="42"/>
      <c r="C105" s="207" t="s">
        <v>176</v>
      </c>
      <c r="D105" s="207" t="s">
        <v>151</v>
      </c>
      <c r="E105" s="208" t="s">
        <v>2872</v>
      </c>
      <c r="F105" s="209" t="s">
        <v>2873</v>
      </c>
      <c r="G105" s="210" t="s">
        <v>595</v>
      </c>
      <c r="H105" s="211">
        <v>60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46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90</v>
      </c>
      <c r="AT105" s="218" t="s">
        <v>151</v>
      </c>
      <c r="AU105" s="218" t="s">
        <v>84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90</v>
      </c>
      <c r="BM105" s="218" t="s">
        <v>198</v>
      </c>
    </row>
    <row r="106" s="2" customFormat="1">
      <c r="A106" s="41"/>
      <c r="B106" s="42"/>
      <c r="C106" s="43"/>
      <c r="D106" s="220" t="s">
        <v>157</v>
      </c>
      <c r="E106" s="43"/>
      <c r="F106" s="221" t="s">
        <v>2873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157</v>
      </c>
      <c r="AU106" s="20" t="s">
        <v>84</v>
      </c>
    </row>
    <row r="107" s="2" customFormat="1" ht="16.5" customHeight="1">
      <c r="A107" s="41"/>
      <c r="B107" s="42"/>
      <c r="C107" s="207" t="s">
        <v>186</v>
      </c>
      <c r="D107" s="207" t="s">
        <v>151</v>
      </c>
      <c r="E107" s="208" t="s">
        <v>2874</v>
      </c>
      <c r="F107" s="209" t="s">
        <v>2875</v>
      </c>
      <c r="G107" s="210" t="s">
        <v>595</v>
      </c>
      <c r="H107" s="211">
        <v>30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46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90</v>
      </c>
      <c r="AT107" s="218" t="s">
        <v>151</v>
      </c>
      <c r="AU107" s="218" t="s">
        <v>84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90</v>
      </c>
      <c r="BM107" s="218" t="s">
        <v>222</v>
      </c>
    </row>
    <row r="108" s="2" customFormat="1">
      <c r="A108" s="41"/>
      <c r="B108" s="42"/>
      <c r="C108" s="43"/>
      <c r="D108" s="220" t="s">
        <v>157</v>
      </c>
      <c r="E108" s="43"/>
      <c r="F108" s="221" t="s">
        <v>2875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157</v>
      </c>
      <c r="AU108" s="20" t="s">
        <v>84</v>
      </c>
    </row>
    <row r="109" s="2" customFormat="1" ht="16.5" customHeight="1">
      <c r="A109" s="41"/>
      <c r="B109" s="42"/>
      <c r="C109" s="207" t="s">
        <v>192</v>
      </c>
      <c r="D109" s="207" t="s">
        <v>151</v>
      </c>
      <c r="E109" s="208" t="s">
        <v>2876</v>
      </c>
      <c r="F109" s="209" t="s">
        <v>2877</v>
      </c>
      <c r="G109" s="210" t="s">
        <v>595</v>
      </c>
      <c r="H109" s="211">
        <v>130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46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90</v>
      </c>
      <c r="AT109" s="218" t="s">
        <v>151</v>
      </c>
      <c r="AU109" s="218" t="s">
        <v>84</v>
      </c>
      <c r="AY109" s="20" t="s">
        <v>149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90</v>
      </c>
      <c r="BM109" s="218" t="s">
        <v>8</v>
      </c>
    </row>
    <row r="110" s="2" customFormat="1">
      <c r="A110" s="41"/>
      <c r="B110" s="42"/>
      <c r="C110" s="43"/>
      <c r="D110" s="220" t="s">
        <v>157</v>
      </c>
      <c r="E110" s="43"/>
      <c r="F110" s="221" t="s">
        <v>2877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157</v>
      </c>
      <c r="AU110" s="20" t="s">
        <v>84</v>
      </c>
    </row>
    <row r="111" s="2" customFormat="1" ht="16.5" customHeight="1">
      <c r="A111" s="41"/>
      <c r="B111" s="42"/>
      <c r="C111" s="207" t="s">
        <v>198</v>
      </c>
      <c r="D111" s="207" t="s">
        <v>151</v>
      </c>
      <c r="E111" s="208" t="s">
        <v>2878</v>
      </c>
      <c r="F111" s="209" t="s">
        <v>2879</v>
      </c>
      <c r="G111" s="210" t="s">
        <v>595</v>
      </c>
      <c r="H111" s="211">
        <v>30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90</v>
      </c>
      <c r="AT111" s="218" t="s">
        <v>151</v>
      </c>
      <c r="AU111" s="218" t="s">
        <v>84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90</v>
      </c>
      <c r="BM111" s="218" t="s">
        <v>246</v>
      </c>
    </row>
    <row r="112" s="2" customFormat="1">
      <c r="A112" s="41"/>
      <c r="B112" s="42"/>
      <c r="C112" s="43"/>
      <c r="D112" s="220" t="s">
        <v>157</v>
      </c>
      <c r="E112" s="43"/>
      <c r="F112" s="221" t="s">
        <v>2879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157</v>
      </c>
      <c r="AU112" s="20" t="s">
        <v>84</v>
      </c>
    </row>
    <row r="113" s="2" customFormat="1" ht="16.5" customHeight="1">
      <c r="A113" s="41"/>
      <c r="B113" s="42"/>
      <c r="C113" s="207" t="s">
        <v>207</v>
      </c>
      <c r="D113" s="207" t="s">
        <v>151</v>
      </c>
      <c r="E113" s="208" t="s">
        <v>2880</v>
      </c>
      <c r="F113" s="209" t="s">
        <v>2881</v>
      </c>
      <c r="G113" s="210" t="s">
        <v>595</v>
      </c>
      <c r="H113" s="211">
        <v>25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46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90</v>
      </c>
      <c r="AT113" s="218" t="s">
        <v>151</v>
      </c>
      <c r="AU113" s="218" t="s">
        <v>84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90</v>
      </c>
      <c r="BM113" s="218" t="s">
        <v>258</v>
      </c>
    </row>
    <row r="114" s="2" customFormat="1">
      <c r="A114" s="41"/>
      <c r="B114" s="42"/>
      <c r="C114" s="43"/>
      <c r="D114" s="220" t="s">
        <v>157</v>
      </c>
      <c r="E114" s="43"/>
      <c r="F114" s="221" t="s">
        <v>2881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157</v>
      </c>
      <c r="AU114" s="20" t="s">
        <v>84</v>
      </c>
    </row>
    <row r="115" s="12" customFormat="1" ht="22.8" customHeight="1">
      <c r="A115" s="12"/>
      <c r="B115" s="191"/>
      <c r="C115" s="192"/>
      <c r="D115" s="193" t="s">
        <v>74</v>
      </c>
      <c r="E115" s="205" t="s">
        <v>2882</v>
      </c>
      <c r="F115" s="205" t="s">
        <v>2883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SUM(P116:P117)</f>
        <v>0</v>
      </c>
      <c r="Q115" s="199"/>
      <c r="R115" s="200">
        <f>SUM(R116:R117)</f>
        <v>0</v>
      </c>
      <c r="S115" s="199"/>
      <c r="T115" s="201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80</v>
      </c>
      <c r="AT115" s="203" t="s">
        <v>74</v>
      </c>
      <c r="AU115" s="203" t="s">
        <v>80</v>
      </c>
      <c r="AY115" s="202" t="s">
        <v>149</v>
      </c>
      <c r="BK115" s="204">
        <f>SUM(BK116:BK117)</f>
        <v>0</v>
      </c>
    </row>
    <row r="116" s="2" customFormat="1" ht="16.5" customHeight="1">
      <c r="A116" s="41"/>
      <c r="B116" s="42"/>
      <c r="C116" s="207" t="s">
        <v>222</v>
      </c>
      <c r="D116" s="207" t="s">
        <v>151</v>
      </c>
      <c r="E116" s="208" t="s">
        <v>2884</v>
      </c>
      <c r="F116" s="209" t="s">
        <v>2885</v>
      </c>
      <c r="G116" s="210" t="s">
        <v>595</v>
      </c>
      <c r="H116" s="211">
        <v>25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46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90</v>
      </c>
      <c r="AT116" s="218" t="s">
        <v>151</v>
      </c>
      <c r="AU116" s="218" t="s">
        <v>84</v>
      </c>
      <c r="AY116" s="20" t="s">
        <v>149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90</v>
      </c>
      <c r="BM116" s="218" t="s">
        <v>273</v>
      </c>
    </row>
    <row r="117" s="2" customFormat="1">
      <c r="A117" s="41"/>
      <c r="B117" s="42"/>
      <c r="C117" s="43"/>
      <c r="D117" s="220" t="s">
        <v>157</v>
      </c>
      <c r="E117" s="43"/>
      <c r="F117" s="221" t="s">
        <v>2885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157</v>
      </c>
      <c r="AU117" s="20" t="s">
        <v>84</v>
      </c>
    </row>
    <row r="118" s="12" customFormat="1" ht="22.8" customHeight="1">
      <c r="A118" s="12"/>
      <c r="B118" s="191"/>
      <c r="C118" s="192"/>
      <c r="D118" s="193" t="s">
        <v>74</v>
      </c>
      <c r="E118" s="205" t="s">
        <v>2886</v>
      </c>
      <c r="F118" s="205" t="s">
        <v>2887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SUM(P119:P124)</f>
        <v>0</v>
      </c>
      <c r="Q118" s="199"/>
      <c r="R118" s="200">
        <f>SUM(R119:R124)</f>
        <v>0</v>
      </c>
      <c r="S118" s="199"/>
      <c r="T118" s="201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80</v>
      </c>
      <c r="AT118" s="203" t="s">
        <v>74</v>
      </c>
      <c r="AU118" s="203" t="s">
        <v>80</v>
      </c>
      <c r="AY118" s="202" t="s">
        <v>149</v>
      </c>
      <c r="BK118" s="204">
        <f>SUM(BK119:BK124)</f>
        <v>0</v>
      </c>
    </row>
    <row r="119" s="2" customFormat="1" ht="16.5" customHeight="1">
      <c r="A119" s="41"/>
      <c r="B119" s="42"/>
      <c r="C119" s="207" t="s">
        <v>229</v>
      </c>
      <c r="D119" s="207" t="s">
        <v>151</v>
      </c>
      <c r="E119" s="208" t="s">
        <v>2888</v>
      </c>
      <c r="F119" s="209" t="s">
        <v>2889</v>
      </c>
      <c r="G119" s="210" t="s">
        <v>2890</v>
      </c>
      <c r="H119" s="211">
        <v>180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46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90</v>
      </c>
      <c r="AT119" s="218" t="s">
        <v>151</v>
      </c>
      <c r="AU119" s="218" t="s">
        <v>84</v>
      </c>
      <c r="AY119" s="20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90</v>
      </c>
      <c r="BM119" s="218" t="s">
        <v>287</v>
      </c>
    </row>
    <row r="120" s="2" customFormat="1">
      <c r="A120" s="41"/>
      <c r="B120" s="42"/>
      <c r="C120" s="43"/>
      <c r="D120" s="220" t="s">
        <v>157</v>
      </c>
      <c r="E120" s="43"/>
      <c r="F120" s="221" t="s">
        <v>2889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157</v>
      </c>
      <c r="AU120" s="20" t="s">
        <v>84</v>
      </c>
    </row>
    <row r="121" s="2" customFormat="1" ht="16.5" customHeight="1">
      <c r="A121" s="41"/>
      <c r="B121" s="42"/>
      <c r="C121" s="207" t="s">
        <v>8</v>
      </c>
      <c r="D121" s="207" t="s">
        <v>151</v>
      </c>
      <c r="E121" s="208" t="s">
        <v>2891</v>
      </c>
      <c r="F121" s="209" t="s">
        <v>2892</v>
      </c>
      <c r="G121" s="210" t="s">
        <v>2890</v>
      </c>
      <c r="H121" s="211">
        <v>16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46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90</v>
      </c>
      <c r="AT121" s="218" t="s">
        <v>151</v>
      </c>
      <c r="AU121" s="218" t="s">
        <v>84</v>
      </c>
      <c r="AY121" s="20" t="s">
        <v>149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90</v>
      </c>
      <c r="BM121" s="218" t="s">
        <v>298</v>
      </c>
    </row>
    <row r="122" s="2" customFormat="1">
      <c r="A122" s="41"/>
      <c r="B122" s="42"/>
      <c r="C122" s="43"/>
      <c r="D122" s="220" t="s">
        <v>157</v>
      </c>
      <c r="E122" s="43"/>
      <c r="F122" s="221" t="s">
        <v>2892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157</v>
      </c>
      <c r="AU122" s="20" t="s">
        <v>84</v>
      </c>
    </row>
    <row r="123" s="2" customFormat="1" ht="16.5" customHeight="1">
      <c r="A123" s="41"/>
      <c r="B123" s="42"/>
      <c r="C123" s="207" t="s">
        <v>240</v>
      </c>
      <c r="D123" s="207" t="s">
        <v>151</v>
      </c>
      <c r="E123" s="208" t="s">
        <v>2893</v>
      </c>
      <c r="F123" s="209" t="s">
        <v>2894</v>
      </c>
      <c r="G123" s="210" t="s">
        <v>2890</v>
      </c>
      <c r="H123" s="211">
        <v>20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46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90</v>
      </c>
      <c r="AT123" s="218" t="s">
        <v>151</v>
      </c>
      <c r="AU123" s="218" t="s">
        <v>84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90</v>
      </c>
      <c r="BM123" s="218" t="s">
        <v>310</v>
      </c>
    </row>
    <row r="124" s="2" customFormat="1">
      <c r="A124" s="41"/>
      <c r="B124" s="42"/>
      <c r="C124" s="43"/>
      <c r="D124" s="220" t="s">
        <v>157</v>
      </c>
      <c r="E124" s="43"/>
      <c r="F124" s="221" t="s">
        <v>2894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157</v>
      </c>
      <c r="AU124" s="20" t="s">
        <v>84</v>
      </c>
    </row>
    <row r="125" s="12" customFormat="1" ht="22.8" customHeight="1">
      <c r="A125" s="12"/>
      <c r="B125" s="191"/>
      <c r="C125" s="192"/>
      <c r="D125" s="193" t="s">
        <v>74</v>
      </c>
      <c r="E125" s="205" t="s">
        <v>2895</v>
      </c>
      <c r="F125" s="205" t="s">
        <v>2896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SUM(P126:P127)</f>
        <v>0</v>
      </c>
      <c r="Q125" s="199"/>
      <c r="R125" s="200">
        <f>SUM(R126:R127)</f>
        <v>0</v>
      </c>
      <c r="S125" s="199"/>
      <c r="T125" s="20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80</v>
      </c>
      <c r="AT125" s="203" t="s">
        <v>74</v>
      </c>
      <c r="AU125" s="203" t="s">
        <v>80</v>
      </c>
      <c r="AY125" s="202" t="s">
        <v>149</v>
      </c>
      <c r="BK125" s="204">
        <f>SUM(BK126:BK127)</f>
        <v>0</v>
      </c>
    </row>
    <row r="126" s="2" customFormat="1" ht="16.5" customHeight="1">
      <c r="A126" s="41"/>
      <c r="B126" s="42"/>
      <c r="C126" s="207" t="s">
        <v>246</v>
      </c>
      <c r="D126" s="207" t="s">
        <v>151</v>
      </c>
      <c r="E126" s="208" t="s">
        <v>2897</v>
      </c>
      <c r="F126" s="209" t="s">
        <v>2898</v>
      </c>
      <c r="G126" s="210" t="s">
        <v>2890</v>
      </c>
      <c r="H126" s="211">
        <v>7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46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90</v>
      </c>
      <c r="AT126" s="218" t="s">
        <v>151</v>
      </c>
      <c r="AU126" s="218" t="s">
        <v>84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90</v>
      </c>
      <c r="BM126" s="218" t="s">
        <v>322</v>
      </c>
    </row>
    <row r="127" s="2" customFormat="1">
      <c r="A127" s="41"/>
      <c r="B127" s="42"/>
      <c r="C127" s="43"/>
      <c r="D127" s="220" t="s">
        <v>157</v>
      </c>
      <c r="E127" s="43"/>
      <c r="F127" s="221" t="s">
        <v>2898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157</v>
      </c>
      <c r="AU127" s="20" t="s">
        <v>84</v>
      </c>
    </row>
    <row r="128" s="12" customFormat="1" ht="22.8" customHeight="1">
      <c r="A128" s="12"/>
      <c r="B128" s="191"/>
      <c r="C128" s="192"/>
      <c r="D128" s="193" t="s">
        <v>74</v>
      </c>
      <c r="E128" s="205" t="s">
        <v>2895</v>
      </c>
      <c r="F128" s="205" t="s">
        <v>2896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SUM(P129:P132)</f>
        <v>0</v>
      </c>
      <c r="Q128" s="199"/>
      <c r="R128" s="200">
        <f>SUM(R129:R132)</f>
        <v>0</v>
      </c>
      <c r="S128" s="199"/>
      <c r="T128" s="201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80</v>
      </c>
      <c r="AT128" s="203" t="s">
        <v>74</v>
      </c>
      <c r="AU128" s="203" t="s">
        <v>80</v>
      </c>
      <c r="AY128" s="202" t="s">
        <v>149</v>
      </c>
      <c r="BK128" s="204">
        <f>SUM(BK129:BK132)</f>
        <v>0</v>
      </c>
    </row>
    <row r="129" s="2" customFormat="1" ht="16.5" customHeight="1">
      <c r="A129" s="41"/>
      <c r="B129" s="42"/>
      <c r="C129" s="207" t="s">
        <v>252</v>
      </c>
      <c r="D129" s="207" t="s">
        <v>151</v>
      </c>
      <c r="E129" s="208" t="s">
        <v>2899</v>
      </c>
      <c r="F129" s="209" t="s">
        <v>2900</v>
      </c>
      <c r="G129" s="210" t="s">
        <v>2890</v>
      </c>
      <c r="H129" s="211">
        <v>4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46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90</v>
      </c>
      <c r="AT129" s="218" t="s">
        <v>151</v>
      </c>
      <c r="AU129" s="218" t="s">
        <v>84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90</v>
      </c>
      <c r="BM129" s="218" t="s">
        <v>335</v>
      </c>
    </row>
    <row r="130" s="2" customFormat="1">
      <c r="A130" s="41"/>
      <c r="B130" s="42"/>
      <c r="C130" s="43"/>
      <c r="D130" s="220" t="s">
        <v>157</v>
      </c>
      <c r="E130" s="43"/>
      <c r="F130" s="221" t="s">
        <v>2900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157</v>
      </c>
      <c r="AU130" s="20" t="s">
        <v>84</v>
      </c>
    </row>
    <row r="131" s="2" customFormat="1" ht="16.5" customHeight="1">
      <c r="A131" s="41"/>
      <c r="B131" s="42"/>
      <c r="C131" s="207" t="s">
        <v>258</v>
      </c>
      <c r="D131" s="207" t="s">
        <v>151</v>
      </c>
      <c r="E131" s="208" t="s">
        <v>2901</v>
      </c>
      <c r="F131" s="209" t="s">
        <v>2902</v>
      </c>
      <c r="G131" s="210" t="s">
        <v>2890</v>
      </c>
      <c r="H131" s="211">
        <v>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46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90</v>
      </c>
      <c r="AT131" s="218" t="s">
        <v>151</v>
      </c>
      <c r="AU131" s="218" t="s">
        <v>84</v>
      </c>
      <c r="AY131" s="20" t="s">
        <v>149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90</v>
      </c>
      <c r="BM131" s="218" t="s">
        <v>352</v>
      </c>
    </row>
    <row r="132" s="2" customFormat="1">
      <c r="A132" s="41"/>
      <c r="B132" s="42"/>
      <c r="C132" s="43"/>
      <c r="D132" s="220" t="s">
        <v>157</v>
      </c>
      <c r="E132" s="43"/>
      <c r="F132" s="221" t="s">
        <v>2902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157</v>
      </c>
      <c r="AU132" s="20" t="s">
        <v>84</v>
      </c>
    </row>
    <row r="133" s="12" customFormat="1" ht="22.8" customHeight="1">
      <c r="A133" s="12"/>
      <c r="B133" s="191"/>
      <c r="C133" s="192"/>
      <c r="D133" s="193" t="s">
        <v>74</v>
      </c>
      <c r="E133" s="205" t="s">
        <v>2903</v>
      </c>
      <c r="F133" s="205" t="s">
        <v>2904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SUM(P134:P135)</f>
        <v>0</v>
      </c>
      <c r="Q133" s="199"/>
      <c r="R133" s="200">
        <f>SUM(R134:R135)</f>
        <v>0</v>
      </c>
      <c r="S133" s="199"/>
      <c r="T133" s="20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80</v>
      </c>
      <c r="AT133" s="203" t="s">
        <v>74</v>
      </c>
      <c r="AU133" s="203" t="s">
        <v>80</v>
      </c>
      <c r="AY133" s="202" t="s">
        <v>149</v>
      </c>
      <c r="BK133" s="204">
        <f>SUM(BK134:BK135)</f>
        <v>0</v>
      </c>
    </row>
    <row r="134" s="2" customFormat="1" ht="16.5" customHeight="1">
      <c r="A134" s="41"/>
      <c r="B134" s="42"/>
      <c r="C134" s="207" t="s">
        <v>264</v>
      </c>
      <c r="D134" s="207" t="s">
        <v>151</v>
      </c>
      <c r="E134" s="208" t="s">
        <v>2905</v>
      </c>
      <c r="F134" s="209" t="s">
        <v>2906</v>
      </c>
      <c r="G134" s="210" t="s">
        <v>2890</v>
      </c>
      <c r="H134" s="211">
        <v>3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46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90</v>
      </c>
      <c r="AT134" s="218" t="s">
        <v>151</v>
      </c>
      <c r="AU134" s="218" t="s">
        <v>84</v>
      </c>
      <c r="AY134" s="20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90</v>
      </c>
      <c r="BM134" s="218" t="s">
        <v>374</v>
      </c>
    </row>
    <row r="135" s="2" customFormat="1">
      <c r="A135" s="41"/>
      <c r="B135" s="42"/>
      <c r="C135" s="43"/>
      <c r="D135" s="220" t="s">
        <v>157</v>
      </c>
      <c r="E135" s="43"/>
      <c r="F135" s="221" t="s">
        <v>2906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157</v>
      </c>
      <c r="AU135" s="20" t="s">
        <v>84</v>
      </c>
    </row>
    <row r="136" s="12" customFormat="1" ht="22.8" customHeight="1">
      <c r="A136" s="12"/>
      <c r="B136" s="191"/>
      <c r="C136" s="192"/>
      <c r="D136" s="193" t="s">
        <v>74</v>
      </c>
      <c r="E136" s="205" t="s">
        <v>2907</v>
      </c>
      <c r="F136" s="205" t="s">
        <v>2908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SUM(P137:P138)</f>
        <v>0</v>
      </c>
      <c r="Q136" s="199"/>
      <c r="R136" s="200">
        <f>SUM(R137:R138)</f>
        <v>0</v>
      </c>
      <c r="S136" s="199"/>
      <c r="T136" s="201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80</v>
      </c>
      <c r="AT136" s="203" t="s">
        <v>74</v>
      </c>
      <c r="AU136" s="203" t="s">
        <v>80</v>
      </c>
      <c r="AY136" s="202" t="s">
        <v>149</v>
      </c>
      <c r="BK136" s="204">
        <f>SUM(BK137:BK138)</f>
        <v>0</v>
      </c>
    </row>
    <row r="137" s="2" customFormat="1" ht="16.5" customHeight="1">
      <c r="A137" s="41"/>
      <c r="B137" s="42"/>
      <c r="C137" s="207" t="s">
        <v>273</v>
      </c>
      <c r="D137" s="207" t="s">
        <v>151</v>
      </c>
      <c r="E137" s="208" t="s">
        <v>2909</v>
      </c>
      <c r="F137" s="209" t="s">
        <v>2910</v>
      </c>
      <c r="G137" s="210" t="s">
        <v>2890</v>
      </c>
      <c r="H137" s="211">
        <v>2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46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90</v>
      </c>
      <c r="AT137" s="218" t="s">
        <v>151</v>
      </c>
      <c r="AU137" s="218" t="s">
        <v>84</v>
      </c>
      <c r="AY137" s="20" t="s">
        <v>149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90</v>
      </c>
      <c r="BM137" s="218" t="s">
        <v>394</v>
      </c>
    </row>
    <row r="138" s="2" customFormat="1">
      <c r="A138" s="41"/>
      <c r="B138" s="42"/>
      <c r="C138" s="43"/>
      <c r="D138" s="220" t="s">
        <v>157</v>
      </c>
      <c r="E138" s="43"/>
      <c r="F138" s="221" t="s">
        <v>2910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157</v>
      </c>
      <c r="AU138" s="20" t="s">
        <v>84</v>
      </c>
    </row>
    <row r="139" s="12" customFormat="1" ht="22.8" customHeight="1">
      <c r="A139" s="12"/>
      <c r="B139" s="191"/>
      <c r="C139" s="192"/>
      <c r="D139" s="193" t="s">
        <v>74</v>
      </c>
      <c r="E139" s="205" t="s">
        <v>2911</v>
      </c>
      <c r="F139" s="205" t="s">
        <v>2912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SUM(P140:P144)</f>
        <v>0</v>
      </c>
      <c r="Q139" s="199"/>
      <c r="R139" s="200">
        <f>SUM(R140:R144)</f>
        <v>0</v>
      </c>
      <c r="S139" s="199"/>
      <c r="T139" s="201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80</v>
      </c>
      <c r="AT139" s="203" t="s">
        <v>74</v>
      </c>
      <c r="AU139" s="203" t="s">
        <v>80</v>
      </c>
      <c r="AY139" s="202" t="s">
        <v>149</v>
      </c>
      <c r="BK139" s="204">
        <f>SUM(BK140:BK144)</f>
        <v>0</v>
      </c>
    </row>
    <row r="140" s="2" customFormat="1" ht="16.5" customHeight="1">
      <c r="A140" s="41"/>
      <c r="B140" s="42"/>
      <c r="C140" s="207" t="s">
        <v>280</v>
      </c>
      <c r="D140" s="207" t="s">
        <v>151</v>
      </c>
      <c r="E140" s="208" t="s">
        <v>2913</v>
      </c>
      <c r="F140" s="209" t="s">
        <v>2914</v>
      </c>
      <c r="G140" s="210" t="s">
        <v>2890</v>
      </c>
      <c r="H140" s="211">
        <v>35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46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90</v>
      </c>
      <c r="AT140" s="218" t="s">
        <v>151</v>
      </c>
      <c r="AU140" s="218" t="s">
        <v>84</v>
      </c>
      <c r="AY140" s="20" t="s">
        <v>149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90</v>
      </c>
      <c r="BM140" s="218" t="s">
        <v>407</v>
      </c>
    </row>
    <row r="141" s="2" customFormat="1">
      <c r="A141" s="41"/>
      <c r="B141" s="42"/>
      <c r="C141" s="43"/>
      <c r="D141" s="220" t="s">
        <v>157</v>
      </c>
      <c r="E141" s="43"/>
      <c r="F141" s="221" t="s">
        <v>2914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157</v>
      </c>
      <c r="AU141" s="20" t="s">
        <v>84</v>
      </c>
    </row>
    <row r="142" s="2" customFormat="1" ht="24.15" customHeight="1">
      <c r="A142" s="41"/>
      <c r="B142" s="42"/>
      <c r="C142" s="207" t="s">
        <v>287</v>
      </c>
      <c r="D142" s="207" t="s">
        <v>151</v>
      </c>
      <c r="E142" s="208" t="s">
        <v>2915</v>
      </c>
      <c r="F142" s="209" t="s">
        <v>2916</v>
      </c>
      <c r="G142" s="210" t="s">
        <v>2890</v>
      </c>
      <c r="H142" s="211">
        <v>35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46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90</v>
      </c>
      <c r="AT142" s="218" t="s">
        <v>151</v>
      </c>
      <c r="AU142" s="218" t="s">
        <v>84</v>
      </c>
      <c r="AY142" s="20" t="s">
        <v>149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90</v>
      </c>
      <c r="BM142" s="218" t="s">
        <v>421</v>
      </c>
    </row>
    <row r="143" s="2" customFormat="1">
      <c r="A143" s="41"/>
      <c r="B143" s="42"/>
      <c r="C143" s="43"/>
      <c r="D143" s="220" t="s">
        <v>157</v>
      </c>
      <c r="E143" s="43"/>
      <c r="F143" s="221" t="s">
        <v>2917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157</v>
      </c>
      <c r="AU143" s="20" t="s">
        <v>84</v>
      </c>
    </row>
    <row r="144" s="2" customFormat="1">
      <c r="A144" s="41"/>
      <c r="B144" s="42"/>
      <c r="C144" s="43"/>
      <c r="D144" s="220" t="s">
        <v>531</v>
      </c>
      <c r="E144" s="43"/>
      <c r="F144" s="280" t="s">
        <v>2918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531</v>
      </c>
      <c r="AU144" s="20" t="s">
        <v>84</v>
      </c>
    </row>
    <row r="145" s="12" customFormat="1" ht="25.92" customHeight="1">
      <c r="A145" s="12"/>
      <c r="B145" s="191"/>
      <c r="C145" s="192"/>
      <c r="D145" s="193" t="s">
        <v>74</v>
      </c>
      <c r="E145" s="194" t="s">
        <v>2919</v>
      </c>
      <c r="F145" s="194" t="s">
        <v>2920</v>
      </c>
      <c r="G145" s="192"/>
      <c r="H145" s="192"/>
      <c r="I145" s="195"/>
      <c r="J145" s="196">
        <f>BK145</f>
        <v>0</v>
      </c>
      <c r="K145" s="192"/>
      <c r="L145" s="197"/>
      <c r="M145" s="198"/>
      <c r="N145" s="199"/>
      <c r="O145" s="199"/>
      <c r="P145" s="200">
        <f>SUM(P146:P149)</f>
        <v>0</v>
      </c>
      <c r="Q145" s="199"/>
      <c r="R145" s="200">
        <f>SUM(R146:R149)</f>
        <v>0</v>
      </c>
      <c r="S145" s="199"/>
      <c r="T145" s="201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80</v>
      </c>
      <c r="AT145" s="203" t="s">
        <v>74</v>
      </c>
      <c r="AU145" s="203" t="s">
        <v>75</v>
      </c>
      <c r="AY145" s="202" t="s">
        <v>149</v>
      </c>
      <c r="BK145" s="204">
        <f>SUM(BK146:BK149)</f>
        <v>0</v>
      </c>
    </row>
    <row r="146" s="2" customFormat="1" ht="16.5" customHeight="1">
      <c r="A146" s="41"/>
      <c r="B146" s="42"/>
      <c r="C146" s="207" t="s">
        <v>7</v>
      </c>
      <c r="D146" s="207" t="s">
        <v>151</v>
      </c>
      <c r="E146" s="208" t="s">
        <v>2921</v>
      </c>
      <c r="F146" s="209" t="s">
        <v>2922</v>
      </c>
      <c r="G146" s="210" t="s">
        <v>518</v>
      </c>
      <c r="H146" s="211">
        <v>1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46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90</v>
      </c>
      <c r="AT146" s="218" t="s">
        <v>151</v>
      </c>
      <c r="AU146" s="218" t="s">
        <v>80</v>
      </c>
      <c r="AY146" s="20" t="s">
        <v>149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90</v>
      </c>
      <c r="BM146" s="218" t="s">
        <v>435</v>
      </c>
    </row>
    <row r="147" s="2" customFormat="1">
      <c r="A147" s="41"/>
      <c r="B147" s="42"/>
      <c r="C147" s="43"/>
      <c r="D147" s="220" t="s">
        <v>157</v>
      </c>
      <c r="E147" s="43"/>
      <c r="F147" s="221" t="s">
        <v>2922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157</v>
      </c>
      <c r="AU147" s="20" t="s">
        <v>80</v>
      </c>
    </row>
    <row r="148" s="2" customFormat="1" ht="16.5" customHeight="1">
      <c r="A148" s="41"/>
      <c r="B148" s="42"/>
      <c r="C148" s="207" t="s">
        <v>298</v>
      </c>
      <c r="D148" s="207" t="s">
        <v>151</v>
      </c>
      <c r="E148" s="208" t="s">
        <v>2923</v>
      </c>
      <c r="F148" s="209" t="s">
        <v>2924</v>
      </c>
      <c r="G148" s="210" t="s">
        <v>518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46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90</v>
      </c>
      <c r="AT148" s="218" t="s">
        <v>151</v>
      </c>
      <c r="AU148" s="218" t="s">
        <v>80</v>
      </c>
      <c r="AY148" s="20" t="s">
        <v>149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90</v>
      </c>
      <c r="BM148" s="218" t="s">
        <v>449</v>
      </c>
    </row>
    <row r="149" s="2" customFormat="1">
      <c r="A149" s="41"/>
      <c r="B149" s="42"/>
      <c r="C149" s="43"/>
      <c r="D149" s="220" t="s">
        <v>157</v>
      </c>
      <c r="E149" s="43"/>
      <c r="F149" s="221" t="s">
        <v>2924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157</v>
      </c>
      <c r="AU149" s="20" t="s">
        <v>80</v>
      </c>
    </row>
    <row r="150" s="12" customFormat="1" ht="25.92" customHeight="1">
      <c r="A150" s="12"/>
      <c r="B150" s="191"/>
      <c r="C150" s="192"/>
      <c r="D150" s="193" t="s">
        <v>74</v>
      </c>
      <c r="E150" s="194" t="s">
        <v>2925</v>
      </c>
      <c r="F150" s="194" t="s">
        <v>2608</v>
      </c>
      <c r="G150" s="192"/>
      <c r="H150" s="192"/>
      <c r="I150" s="195"/>
      <c r="J150" s="196">
        <f>BK150</f>
        <v>0</v>
      </c>
      <c r="K150" s="192"/>
      <c r="L150" s="197"/>
      <c r="M150" s="198"/>
      <c r="N150" s="199"/>
      <c r="O150" s="199"/>
      <c r="P150" s="200">
        <f>SUM(P151:P160)</f>
        <v>0</v>
      </c>
      <c r="Q150" s="199"/>
      <c r="R150" s="200">
        <f>SUM(R151:R160)</f>
        <v>0</v>
      </c>
      <c r="S150" s="199"/>
      <c r="T150" s="201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80</v>
      </c>
      <c r="AT150" s="203" t="s">
        <v>74</v>
      </c>
      <c r="AU150" s="203" t="s">
        <v>75</v>
      </c>
      <c r="AY150" s="202" t="s">
        <v>149</v>
      </c>
      <c r="BK150" s="204">
        <f>SUM(BK151:BK160)</f>
        <v>0</v>
      </c>
    </row>
    <row r="151" s="2" customFormat="1" ht="16.5" customHeight="1">
      <c r="A151" s="41"/>
      <c r="B151" s="42"/>
      <c r="C151" s="207" t="s">
        <v>304</v>
      </c>
      <c r="D151" s="207" t="s">
        <v>151</v>
      </c>
      <c r="E151" s="208" t="s">
        <v>2926</v>
      </c>
      <c r="F151" s="209" t="s">
        <v>2927</v>
      </c>
      <c r="G151" s="210" t="s">
        <v>2613</v>
      </c>
      <c r="H151" s="211">
        <v>3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46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90</v>
      </c>
      <c r="AT151" s="218" t="s">
        <v>151</v>
      </c>
      <c r="AU151" s="218" t="s">
        <v>80</v>
      </c>
      <c r="AY151" s="20" t="s">
        <v>149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90</v>
      </c>
      <c r="BM151" s="218" t="s">
        <v>464</v>
      </c>
    </row>
    <row r="152" s="2" customFormat="1">
      <c r="A152" s="41"/>
      <c r="B152" s="42"/>
      <c r="C152" s="43"/>
      <c r="D152" s="220" t="s">
        <v>157</v>
      </c>
      <c r="E152" s="43"/>
      <c r="F152" s="221" t="s">
        <v>2927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157</v>
      </c>
      <c r="AU152" s="20" t="s">
        <v>80</v>
      </c>
    </row>
    <row r="153" s="2" customFormat="1" ht="16.5" customHeight="1">
      <c r="A153" s="41"/>
      <c r="B153" s="42"/>
      <c r="C153" s="207" t="s">
        <v>310</v>
      </c>
      <c r="D153" s="207" t="s">
        <v>151</v>
      </c>
      <c r="E153" s="208" t="s">
        <v>2928</v>
      </c>
      <c r="F153" s="209" t="s">
        <v>2929</v>
      </c>
      <c r="G153" s="210" t="s">
        <v>2613</v>
      </c>
      <c r="H153" s="211">
        <v>1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46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90</v>
      </c>
      <c r="AT153" s="218" t="s">
        <v>151</v>
      </c>
      <c r="AU153" s="218" t="s">
        <v>80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90</v>
      </c>
      <c r="BM153" s="218" t="s">
        <v>478</v>
      </c>
    </row>
    <row r="154" s="2" customFormat="1">
      <c r="A154" s="41"/>
      <c r="B154" s="42"/>
      <c r="C154" s="43"/>
      <c r="D154" s="220" t="s">
        <v>157</v>
      </c>
      <c r="E154" s="43"/>
      <c r="F154" s="221" t="s">
        <v>2929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157</v>
      </c>
      <c r="AU154" s="20" t="s">
        <v>80</v>
      </c>
    </row>
    <row r="155" s="2" customFormat="1" ht="16.5" customHeight="1">
      <c r="A155" s="41"/>
      <c r="B155" s="42"/>
      <c r="C155" s="207" t="s">
        <v>316</v>
      </c>
      <c r="D155" s="207" t="s">
        <v>151</v>
      </c>
      <c r="E155" s="208" t="s">
        <v>2930</v>
      </c>
      <c r="F155" s="209" t="s">
        <v>2931</v>
      </c>
      <c r="G155" s="210" t="s">
        <v>2613</v>
      </c>
      <c r="H155" s="211">
        <v>40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46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90</v>
      </c>
      <c r="AT155" s="218" t="s">
        <v>151</v>
      </c>
      <c r="AU155" s="218" t="s">
        <v>80</v>
      </c>
      <c r="AY155" s="20" t="s">
        <v>149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90</v>
      </c>
      <c r="BM155" s="218" t="s">
        <v>494</v>
      </c>
    </row>
    <row r="156" s="2" customFormat="1">
      <c r="A156" s="41"/>
      <c r="B156" s="42"/>
      <c r="C156" s="43"/>
      <c r="D156" s="220" t="s">
        <v>157</v>
      </c>
      <c r="E156" s="43"/>
      <c r="F156" s="221" t="s">
        <v>2931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157</v>
      </c>
      <c r="AU156" s="20" t="s">
        <v>80</v>
      </c>
    </row>
    <row r="157" s="2" customFormat="1" ht="16.5" customHeight="1">
      <c r="A157" s="41"/>
      <c r="B157" s="42"/>
      <c r="C157" s="207" t="s">
        <v>322</v>
      </c>
      <c r="D157" s="207" t="s">
        <v>151</v>
      </c>
      <c r="E157" s="208" t="s">
        <v>2932</v>
      </c>
      <c r="F157" s="209" t="s">
        <v>2933</v>
      </c>
      <c r="G157" s="210" t="s">
        <v>2613</v>
      </c>
      <c r="H157" s="211">
        <v>8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46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90</v>
      </c>
      <c r="AT157" s="218" t="s">
        <v>151</v>
      </c>
      <c r="AU157" s="218" t="s">
        <v>80</v>
      </c>
      <c r="AY157" s="20" t="s">
        <v>149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90</v>
      </c>
      <c r="BM157" s="218" t="s">
        <v>507</v>
      </c>
    </row>
    <row r="158" s="2" customFormat="1">
      <c r="A158" s="41"/>
      <c r="B158" s="42"/>
      <c r="C158" s="43"/>
      <c r="D158" s="220" t="s">
        <v>157</v>
      </c>
      <c r="E158" s="43"/>
      <c r="F158" s="221" t="s">
        <v>2933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157</v>
      </c>
      <c r="AU158" s="20" t="s">
        <v>80</v>
      </c>
    </row>
    <row r="159" s="2" customFormat="1" ht="16.5" customHeight="1">
      <c r="A159" s="41"/>
      <c r="B159" s="42"/>
      <c r="C159" s="207" t="s">
        <v>329</v>
      </c>
      <c r="D159" s="207" t="s">
        <v>151</v>
      </c>
      <c r="E159" s="208" t="s">
        <v>2934</v>
      </c>
      <c r="F159" s="209" t="s">
        <v>2935</v>
      </c>
      <c r="G159" s="210" t="s">
        <v>2613</v>
      </c>
      <c r="H159" s="211">
        <v>10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46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90</v>
      </c>
      <c r="AT159" s="218" t="s">
        <v>151</v>
      </c>
      <c r="AU159" s="218" t="s">
        <v>80</v>
      </c>
      <c r="AY159" s="20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90</v>
      </c>
      <c r="BM159" s="218" t="s">
        <v>520</v>
      </c>
    </row>
    <row r="160" s="2" customFormat="1">
      <c r="A160" s="41"/>
      <c r="B160" s="42"/>
      <c r="C160" s="43"/>
      <c r="D160" s="220" t="s">
        <v>157</v>
      </c>
      <c r="E160" s="43"/>
      <c r="F160" s="221" t="s">
        <v>2935</v>
      </c>
      <c r="G160" s="43"/>
      <c r="H160" s="43"/>
      <c r="I160" s="222"/>
      <c r="J160" s="43"/>
      <c r="K160" s="43"/>
      <c r="L160" s="47"/>
      <c r="M160" s="281"/>
      <c r="N160" s="282"/>
      <c r="O160" s="283"/>
      <c r="P160" s="283"/>
      <c r="Q160" s="283"/>
      <c r="R160" s="283"/>
      <c r="S160" s="283"/>
      <c r="T160" s="284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157</v>
      </c>
      <c r="AU160" s="20" t="s">
        <v>80</v>
      </c>
    </row>
    <row r="161" s="2" customFormat="1" ht="6.96" customHeight="1">
      <c r="A161" s="41"/>
      <c r="B161" s="62"/>
      <c r="C161" s="63"/>
      <c r="D161" s="63"/>
      <c r="E161" s="63"/>
      <c r="F161" s="63"/>
      <c r="G161" s="63"/>
      <c r="H161" s="63"/>
      <c r="I161" s="63"/>
      <c r="J161" s="63"/>
      <c r="K161" s="63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uMJyyNboVN/2Qy8+ObdnCgS+4Bwqh+Z6VBGOnOwwUWSGaBYMnaXkPW7nSmVj5UUOXcdMpc2wGS/6HXUDJPqBeg==" hashValue="l44aNczwZwS0N81HwewAcOfuf/w5S5Htn/1tRyDL38u9S4AtRfrRIQmf4gksA+YJ6TNmqo12RDIO5lgATyOEbA==" algorithmName="SHA-512" password="CB6D"/>
  <autoFilter ref="C91:K16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ÚPRAVA TERASY HLAVNÍHO VSTUPU ZŠ Louny, Přemyslovců 2209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2936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38</v>
      </c>
      <c r="G12" s="41"/>
      <c r="H12" s="41"/>
      <c r="I12" s="135" t="s">
        <v>23</v>
      </c>
      <c r="J12" s="140" t="str">
        <f>'Rekapitulace stavby'!AN8</f>
        <v>29. 1. 2024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00265209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Louny, Mírové náměstí 35, 440 01 Louny</v>
      </c>
      <c r="F15" s="41"/>
      <c r="G15" s="41"/>
      <c r="H15" s="41"/>
      <c r="I15" s="135" t="s">
        <v>29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28744632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RYSIK Design s.r.o.,Chudenická 1059/30,Praha 10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CZ28744632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37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ROUND((SUM(BE85:BE127)),  2)</f>
        <v>0</v>
      </c>
      <c r="G33" s="41"/>
      <c r="H33" s="41"/>
      <c r="I33" s="151">
        <v>0.20999999999999999</v>
      </c>
      <c r="J33" s="150">
        <f>ROUND(((SUM(BE85:BE127))*I33),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ROUND((SUM(BF85:BF127)),  2)</f>
        <v>0</v>
      </c>
      <c r="G34" s="41"/>
      <c r="H34" s="41"/>
      <c r="I34" s="151">
        <v>0.12</v>
      </c>
      <c r="J34" s="150">
        <f>ROUND(((SUM(BF85:BF127))*I34),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ROUND((SUM(BG85:BG127)),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ROUND((SUM(BH85:BH127)),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ROUND((SUM(BI85:BI127)),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ÚPRAVA TERASY HLAVNÍHO VSTUPU ZŠ Louny, Přemyslovců 2209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Louny, Mírové náměstí 35, 440 01 Louny</v>
      </c>
      <c r="G54" s="43"/>
      <c r="H54" s="43"/>
      <c r="I54" s="35" t="s">
        <v>32</v>
      </c>
      <c r="J54" s="39" t="str">
        <f>E21</f>
        <v>RYSIK Design s.r.o.,Chudenická 1059/30,Praha 10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2937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2938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2939</v>
      </c>
      <c r="E62" s="177"/>
      <c r="F62" s="177"/>
      <c r="G62" s="177"/>
      <c r="H62" s="177"/>
      <c r="I62" s="177"/>
      <c r="J62" s="178">
        <f>J97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2940</v>
      </c>
      <c r="E63" s="177"/>
      <c r="F63" s="177"/>
      <c r="G63" s="177"/>
      <c r="H63" s="177"/>
      <c r="I63" s="177"/>
      <c r="J63" s="178">
        <f>J116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2941</v>
      </c>
      <c r="E64" s="177"/>
      <c r="F64" s="177"/>
      <c r="G64" s="177"/>
      <c r="H64" s="177"/>
      <c r="I64" s="177"/>
      <c r="J64" s="178">
        <f>J120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2942</v>
      </c>
      <c r="E65" s="177"/>
      <c r="F65" s="177"/>
      <c r="G65" s="177"/>
      <c r="H65" s="177"/>
      <c r="I65" s="177"/>
      <c r="J65" s="178">
        <f>J124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6.25" customHeight="1">
      <c r="A75" s="41"/>
      <c r="B75" s="42"/>
      <c r="C75" s="43"/>
      <c r="D75" s="43"/>
      <c r="E75" s="163" t="str">
        <f>E7</f>
        <v>ÚPRAVA TERASY HLAVNÍHO VSTUPU ZŠ Louny, Přemyslovců 2209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96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VRN - VRN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29. 1. 2024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Město Louny, Mírové náměstí 35, 440 01 Louny</v>
      </c>
      <c r="G81" s="43"/>
      <c r="H81" s="43"/>
      <c r="I81" s="35" t="s">
        <v>32</v>
      </c>
      <c r="J81" s="39" t="str">
        <f>E21</f>
        <v>RYSIK Design s.r.o.,Chudenická 1059/30,Praha 10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30</v>
      </c>
      <c r="D82" s="43"/>
      <c r="E82" s="43"/>
      <c r="F82" s="30" t="str">
        <f>IF(E18="","",E18)</f>
        <v>Vyplň údaj</v>
      </c>
      <c r="G82" s="43"/>
      <c r="H82" s="43"/>
      <c r="I82" s="35" t="s">
        <v>37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135</v>
      </c>
      <c r="D84" s="183" t="s">
        <v>60</v>
      </c>
      <c r="E84" s="183" t="s">
        <v>56</v>
      </c>
      <c r="F84" s="183" t="s">
        <v>57</v>
      </c>
      <c r="G84" s="183" t="s">
        <v>136</v>
      </c>
      <c r="H84" s="183" t="s">
        <v>137</v>
      </c>
      <c r="I84" s="183" t="s">
        <v>138</v>
      </c>
      <c r="J84" s="183" t="s">
        <v>100</v>
      </c>
      <c r="K84" s="184" t="s">
        <v>139</v>
      </c>
      <c r="L84" s="185"/>
      <c r="M84" s="95" t="s">
        <v>19</v>
      </c>
      <c r="N84" s="96" t="s">
        <v>45</v>
      </c>
      <c r="O84" s="96" t="s">
        <v>140</v>
      </c>
      <c r="P84" s="96" t="s">
        <v>141</v>
      </c>
      <c r="Q84" s="96" t="s">
        <v>142</v>
      </c>
      <c r="R84" s="96" t="s">
        <v>143</v>
      </c>
      <c r="S84" s="96" t="s">
        <v>144</v>
      </c>
      <c r="T84" s="97" t="s">
        <v>145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0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101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74</v>
      </c>
      <c r="E86" s="194" t="s">
        <v>93</v>
      </c>
      <c r="F86" s="194" t="s">
        <v>2943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P87+P97+P116+P120+P124</f>
        <v>0</v>
      </c>
      <c r="Q86" s="199"/>
      <c r="R86" s="200">
        <f>R87+R97+R116+R120+R124</f>
        <v>0</v>
      </c>
      <c r="S86" s="199"/>
      <c r="T86" s="201">
        <f>T87+T97+T116+T120+T124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176</v>
      </c>
      <c r="AT86" s="203" t="s">
        <v>74</v>
      </c>
      <c r="AU86" s="203" t="s">
        <v>75</v>
      </c>
      <c r="AY86" s="202" t="s">
        <v>149</v>
      </c>
      <c r="BK86" s="204">
        <f>BK87+BK97+BK116+BK120+BK124</f>
        <v>0</v>
      </c>
    </row>
    <row r="87" s="12" customFormat="1" ht="22.8" customHeight="1">
      <c r="A87" s="12"/>
      <c r="B87" s="191"/>
      <c r="C87" s="192"/>
      <c r="D87" s="193" t="s">
        <v>74</v>
      </c>
      <c r="E87" s="205" t="s">
        <v>2944</v>
      </c>
      <c r="F87" s="205" t="s">
        <v>2945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SUM(P88:P96)</f>
        <v>0</v>
      </c>
      <c r="Q87" s="199"/>
      <c r="R87" s="200">
        <f>SUM(R88:R96)</f>
        <v>0</v>
      </c>
      <c r="S87" s="199"/>
      <c r="T87" s="201">
        <f>SUM(T88:T96)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176</v>
      </c>
      <c r="AT87" s="203" t="s">
        <v>74</v>
      </c>
      <c r="AU87" s="203" t="s">
        <v>80</v>
      </c>
      <c r="AY87" s="202" t="s">
        <v>149</v>
      </c>
      <c r="BK87" s="204">
        <f>SUM(BK88:BK96)</f>
        <v>0</v>
      </c>
    </row>
    <row r="88" s="2" customFormat="1" ht="16.5" customHeight="1">
      <c r="A88" s="41"/>
      <c r="B88" s="42"/>
      <c r="C88" s="207" t="s">
        <v>80</v>
      </c>
      <c r="D88" s="207" t="s">
        <v>151</v>
      </c>
      <c r="E88" s="208" t="s">
        <v>2946</v>
      </c>
      <c r="F88" s="209" t="s">
        <v>2947</v>
      </c>
      <c r="G88" s="210" t="s">
        <v>518</v>
      </c>
      <c r="H88" s="211">
        <v>1</v>
      </c>
      <c r="I88" s="212"/>
      <c r="J88" s="213">
        <f>ROUND(I88*H88,2)</f>
        <v>0</v>
      </c>
      <c r="K88" s="209" t="s">
        <v>155</v>
      </c>
      <c r="L88" s="47"/>
      <c r="M88" s="214" t="s">
        <v>19</v>
      </c>
      <c r="N88" s="215" t="s">
        <v>46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2948</v>
      </c>
      <c r="AT88" s="218" t="s">
        <v>151</v>
      </c>
      <c r="AU88" s="218" t="s">
        <v>84</v>
      </c>
      <c r="AY88" s="20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2948</v>
      </c>
      <c r="BM88" s="218" t="s">
        <v>2949</v>
      </c>
    </row>
    <row r="89" s="2" customFormat="1">
      <c r="A89" s="41"/>
      <c r="B89" s="42"/>
      <c r="C89" s="43"/>
      <c r="D89" s="220" t="s">
        <v>157</v>
      </c>
      <c r="E89" s="43"/>
      <c r="F89" s="221" t="s">
        <v>2950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157</v>
      </c>
      <c r="AU89" s="20" t="s">
        <v>84</v>
      </c>
    </row>
    <row r="90" s="2" customFormat="1">
      <c r="A90" s="41"/>
      <c r="B90" s="42"/>
      <c r="C90" s="43"/>
      <c r="D90" s="225" t="s">
        <v>159</v>
      </c>
      <c r="E90" s="43"/>
      <c r="F90" s="226" t="s">
        <v>2951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159</v>
      </c>
      <c r="AU90" s="20" t="s">
        <v>84</v>
      </c>
    </row>
    <row r="91" s="2" customFormat="1" ht="16.5" customHeight="1">
      <c r="A91" s="41"/>
      <c r="B91" s="42"/>
      <c r="C91" s="207" t="s">
        <v>84</v>
      </c>
      <c r="D91" s="207" t="s">
        <v>151</v>
      </c>
      <c r="E91" s="208" t="s">
        <v>2952</v>
      </c>
      <c r="F91" s="209" t="s">
        <v>2953</v>
      </c>
      <c r="G91" s="210" t="s">
        <v>518</v>
      </c>
      <c r="H91" s="211">
        <v>1</v>
      </c>
      <c r="I91" s="212"/>
      <c r="J91" s="213">
        <f>ROUND(I91*H91,2)</f>
        <v>0</v>
      </c>
      <c r="K91" s="209" t="s">
        <v>155</v>
      </c>
      <c r="L91" s="47"/>
      <c r="M91" s="214" t="s">
        <v>19</v>
      </c>
      <c r="N91" s="215" t="s">
        <v>46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2948</v>
      </c>
      <c r="AT91" s="218" t="s">
        <v>151</v>
      </c>
      <c r="AU91" s="218" t="s">
        <v>84</v>
      </c>
      <c r="AY91" s="20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2948</v>
      </c>
      <c r="BM91" s="218" t="s">
        <v>2954</v>
      </c>
    </row>
    <row r="92" s="2" customFormat="1">
      <c r="A92" s="41"/>
      <c r="B92" s="42"/>
      <c r="C92" s="43"/>
      <c r="D92" s="220" t="s">
        <v>157</v>
      </c>
      <c r="E92" s="43"/>
      <c r="F92" s="221" t="s">
        <v>2953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157</v>
      </c>
      <c r="AU92" s="20" t="s">
        <v>84</v>
      </c>
    </row>
    <row r="93" s="2" customFormat="1">
      <c r="A93" s="41"/>
      <c r="B93" s="42"/>
      <c r="C93" s="43"/>
      <c r="D93" s="225" t="s">
        <v>159</v>
      </c>
      <c r="E93" s="43"/>
      <c r="F93" s="226" t="s">
        <v>2955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159</v>
      </c>
      <c r="AU93" s="20" t="s">
        <v>84</v>
      </c>
    </row>
    <row r="94" s="2" customFormat="1" ht="16.5" customHeight="1">
      <c r="A94" s="41"/>
      <c r="B94" s="42"/>
      <c r="C94" s="207" t="s">
        <v>87</v>
      </c>
      <c r="D94" s="207" t="s">
        <v>151</v>
      </c>
      <c r="E94" s="208" t="s">
        <v>2956</v>
      </c>
      <c r="F94" s="209" t="s">
        <v>2957</v>
      </c>
      <c r="G94" s="210" t="s">
        <v>518</v>
      </c>
      <c r="H94" s="211">
        <v>1</v>
      </c>
      <c r="I94" s="212"/>
      <c r="J94" s="213">
        <f>ROUND(I94*H94,2)</f>
        <v>0</v>
      </c>
      <c r="K94" s="209" t="s">
        <v>155</v>
      </c>
      <c r="L94" s="47"/>
      <c r="M94" s="214" t="s">
        <v>19</v>
      </c>
      <c r="N94" s="215" t="s">
        <v>46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2948</v>
      </c>
      <c r="AT94" s="218" t="s">
        <v>151</v>
      </c>
      <c r="AU94" s="218" t="s">
        <v>84</v>
      </c>
      <c r="AY94" s="20" t="s">
        <v>149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2948</v>
      </c>
      <c r="BM94" s="218" t="s">
        <v>2958</v>
      </c>
    </row>
    <row r="95" s="2" customFormat="1">
      <c r="A95" s="41"/>
      <c r="B95" s="42"/>
      <c r="C95" s="43"/>
      <c r="D95" s="220" t="s">
        <v>157</v>
      </c>
      <c r="E95" s="43"/>
      <c r="F95" s="221" t="s">
        <v>2957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157</v>
      </c>
      <c r="AU95" s="20" t="s">
        <v>84</v>
      </c>
    </row>
    <row r="96" s="2" customFormat="1">
      <c r="A96" s="41"/>
      <c r="B96" s="42"/>
      <c r="C96" s="43"/>
      <c r="D96" s="225" t="s">
        <v>159</v>
      </c>
      <c r="E96" s="43"/>
      <c r="F96" s="226" t="s">
        <v>2959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159</v>
      </c>
      <c r="AU96" s="20" t="s">
        <v>84</v>
      </c>
    </row>
    <row r="97" s="12" customFormat="1" ht="22.8" customHeight="1">
      <c r="A97" s="12"/>
      <c r="B97" s="191"/>
      <c r="C97" s="192"/>
      <c r="D97" s="193" t="s">
        <v>74</v>
      </c>
      <c r="E97" s="205" t="s">
        <v>2960</v>
      </c>
      <c r="F97" s="205" t="s">
        <v>2961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SUM(P98:P115)</f>
        <v>0</v>
      </c>
      <c r="Q97" s="199"/>
      <c r="R97" s="200">
        <f>SUM(R98:R115)</f>
        <v>0</v>
      </c>
      <c r="S97" s="199"/>
      <c r="T97" s="201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176</v>
      </c>
      <c r="AT97" s="203" t="s">
        <v>74</v>
      </c>
      <c r="AU97" s="203" t="s">
        <v>80</v>
      </c>
      <c r="AY97" s="202" t="s">
        <v>149</v>
      </c>
      <c r="BK97" s="204">
        <f>SUM(BK98:BK115)</f>
        <v>0</v>
      </c>
    </row>
    <row r="98" s="2" customFormat="1" ht="16.5" customHeight="1">
      <c r="A98" s="41"/>
      <c r="B98" s="42"/>
      <c r="C98" s="207" t="s">
        <v>90</v>
      </c>
      <c r="D98" s="207" t="s">
        <v>151</v>
      </c>
      <c r="E98" s="208" t="s">
        <v>2962</v>
      </c>
      <c r="F98" s="209" t="s">
        <v>2961</v>
      </c>
      <c r="G98" s="210" t="s">
        <v>518</v>
      </c>
      <c r="H98" s="211">
        <v>1</v>
      </c>
      <c r="I98" s="212"/>
      <c r="J98" s="213">
        <f>ROUND(I98*H98,2)</f>
        <v>0</v>
      </c>
      <c r="K98" s="209" t="s">
        <v>155</v>
      </c>
      <c r="L98" s="47"/>
      <c r="M98" s="214" t="s">
        <v>19</v>
      </c>
      <c r="N98" s="215" t="s">
        <v>46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2948</v>
      </c>
      <c r="AT98" s="218" t="s">
        <v>151</v>
      </c>
      <c r="AU98" s="218" t="s">
        <v>84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2948</v>
      </c>
      <c r="BM98" s="218" t="s">
        <v>2963</v>
      </c>
    </row>
    <row r="99" s="2" customFormat="1">
      <c r="A99" s="41"/>
      <c r="B99" s="42"/>
      <c r="C99" s="43"/>
      <c r="D99" s="220" t="s">
        <v>157</v>
      </c>
      <c r="E99" s="43"/>
      <c r="F99" s="221" t="s">
        <v>2961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157</v>
      </c>
      <c r="AU99" s="20" t="s">
        <v>84</v>
      </c>
    </row>
    <row r="100" s="2" customFormat="1">
      <c r="A100" s="41"/>
      <c r="B100" s="42"/>
      <c r="C100" s="43"/>
      <c r="D100" s="225" t="s">
        <v>159</v>
      </c>
      <c r="E100" s="43"/>
      <c r="F100" s="226" t="s">
        <v>2964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159</v>
      </c>
      <c r="AU100" s="20" t="s">
        <v>84</v>
      </c>
    </row>
    <row r="101" s="2" customFormat="1" ht="16.5" customHeight="1">
      <c r="A101" s="41"/>
      <c r="B101" s="42"/>
      <c r="C101" s="207" t="s">
        <v>176</v>
      </c>
      <c r="D101" s="207" t="s">
        <v>151</v>
      </c>
      <c r="E101" s="208" t="s">
        <v>2965</v>
      </c>
      <c r="F101" s="209" t="s">
        <v>2966</v>
      </c>
      <c r="G101" s="210" t="s">
        <v>518</v>
      </c>
      <c r="H101" s="211">
        <v>1</v>
      </c>
      <c r="I101" s="212"/>
      <c r="J101" s="213">
        <f>ROUND(I101*H101,2)</f>
        <v>0</v>
      </c>
      <c r="K101" s="209" t="s">
        <v>155</v>
      </c>
      <c r="L101" s="47"/>
      <c r="M101" s="214" t="s">
        <v>19</v>
      </c>
      <c r="N101" s="215" t="s">
        <v>46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2948</v>
      </c>
      <c r="AT101" s="218" t="s">
        <v>151</v>
      </c>
      <c r="AU101" s="218" t="s">
        <v>84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2948</v>
      </c>
      <c r="BM101" s="218" t="s">
        <v>2967</v>
      </c>
    </row>
    <row r="102" s="2" customFormat="1">
      <c r="A102" s="41"/>
      <c r="B102" s="42"/>
      <c r="C102" s="43"/>
      <c r="D102" s="220" t="s">
        <v>157</v>
      </c>
      <c r="E102" s="43"/>
      <c r="F102" s="221" t="s">
        <v>2966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157</v>
      </c>
      <c r="AU102" s="20" t="s">
        <v>84</v>
      </c>
    </row>
    <row r="103" s="2" customFormat="1">
      <c r="A103" s="41"/>
      <c r="B103" s="42"/>
      <c r="C103" s="43"/>
      <c r="D103" s="225" t="s">
        <v>159</v>
      </c>
      <c r="E103" s="43"/>
      <c r="F103" s="226" t="s">
        <v>2968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159</v>
      </c>
      <c r="AU103" s="20" t="s">
        <v>84</v>
      </c>
    </row>
    <row r="104" s="2" customFormat="1" ht="16.5" customHeight="1">
      <c r="A104" s="41"/>
      <c r="B104" s="42"/>
      <c r="C104" s="207" t="s">
        <v>186</v>
      </c>
      <c r="D104" s="207" t="s">
        <v>151</v>
      </c>
      <c r="E104" s="208" t="s">
        <v>2965</v>
      </c>
      <c r="F104" s="209" t="s">
        <v>2966</v>
      </c>
      <c r="G104" s="210" t="s">
        <v>518</v>
      </c>
      <c r="H104" s="211">
        <v>1</v>
      </c>
      <c r="I104" s="212"/>
      <c r="J104" s="213">
        <f>ROUND(I104*H104,2)</f>
        <v>0</v>
      </c>
      <c r="K104" s="209" t="s">
        <v>155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2948</v>
      </c>
      <c r="AT104" s="218" t="s">
        <v>151</v>
      </c>
      <c r="AU104" s="218" t="s">
        <v>84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2948</v>
      </c>
      <c r="BM104" s="218" t="s">
        <v>2969</v>
      </c>
    </row>
    <row r="105" s="2" customFormat="1">
      <c r="A105" s="41"/>
      <c r="B105" s="42"/>
      <c r="C105" s="43"/>
      <c r="D105" s="220" t="s">
        <v>157</v>
      </c>
      <c r="E105" s="43"/>
      <c r="F105" s="221" t="s">
        <v>2966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157</v>
      </c>
      <c r="AU105" s="20" t="s">
        <v>84</v>
      </c>
    </row>
    <row r="106" s="2" customFormat="1">
      <c r="A106" s="41"/>
      <c r="B106" s="42"/>
      <c r="C106" s="43"/>
      <c r="D106" s="225" t="s">
        <v>159</v>
      </c>
      <c r="E106" s="43"/>
      <c r="F106" s="226" t="s">
        <v>2968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159</v>
      </c>
      <c r="AU106" s="20" t="s">
        <v>84</v>
      </c>
    </row>
    <row r="107" s="2" customFormat="1" ht="16.5" customHeight="1">
      <c r="A107" s="41"/>
      <c r="B107" s="42"/>
      <c r="C107" s="207" t="s">
        <v>192</v>
      </c>
      <c r="D107" s="207" t="s">
        <v>151</v>
      </c>
      <c r="E107" s="208" t="s">
        <v>2970</v>
      </c>
      <c r="F107" s="209" t="s">
        <v>2971</v>
      </c>
      <c r="G107" s="210" t="s">
        <v>595</v>
      </c>
      <c r="H107" s="211">
        <v>62</v>
      </c>
      <c r="I107" s="212"/>
      <c r="J107" s="213">
        <f>ROUND(I107*H107,2)</f>
        <v>0</v>
      </c>
      <c r="K107" s="209" t="s">
        <v>155</v>
      </c>
      <c r="L107" s="47"/>
      <c r="M107" s="214" t="s">
        <v>19</v>
      </c>
      <c r="N107" s="215" t="s">
        <v>46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2948</v>
      </c>
      <c r="AT107" s="218" t="s">
        <v>151</v>
      </c>
      <c r="AU107" s="218" t="s">
        <v>84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2948</v>
      </c>
      <c r="BM107" s="218" t="s">
        <v>2972</v>
      </c>
    </row>
    <row r="108" s="2" customFormat="1">
      <c r="A108" s="41"/>
      <c r="B108" s="42"/>
      <c r="C108" s="43"/>
      <c r="D108" s="220" t="s">
        <v>157</v>
      </c>
      <c r="E108" s="43"/>
      <c r="F108" s="221" t="s">
        <v>2971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157</v>
      </c>
      <c r="AU108" s="20" t="s">
        <v>84</v>
      </c>
    </row>
    <row r="109" s="2" customFormat="1">
      <c r="A109" s="41"/>
      <c r="B109" s="42"/>
      <c r="C109" s="43"/>
      <c r="D109" s="225" t="s">
        <v>159</v>
      </c>
      <c r="E109" s="43"/>
      <c r="F109" s="226" t="s">
        <v>2973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159</v>
      </c>
      <c r="AU109" s="20" t="s">
        <v>84</v>
      </c>
    </row>
    <row r="110" s="2" customFormat="1" ht="16.5" customHeight="1">
      <c r="A110" s="41"/>
      <c r="B110" s="42"/>
      <c r="C110" s="207" t="s">
        <v>198</v>
      </c>
      <c r="D110" s="207" t="s">
        <v>151</v>
      </c>
      <c r="E110" s="208" t="s">
        <v>2974</v>
      </c>
      <c r="F110" s="209" t="s">
        <v>2975</v>
      </c>
      <c r="G110" s="210" t="s">
        <v>154</v>
      </c>
      <c r="H110" s="211">
        <v>1</v>
      </c>
      <c r="I110" s="212"/>
      <c r="J110" s="213">
        <f>ROUND(I110*H110,2)</f>
        <v>0</v>
      </c>
      <c r="K110" s="209" t="s">
        <v>155</v>
      </c>
      <c r="L110" s="47"/>
      <c r="M110" s="214" t="s">
        <v>19</v>
      </c>
      <c r="N110" s="215" t="s">
        <v>46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2948</v>
      </c>
      <c r="AT110" s="218" t="s">
        <v>151</v>
      </c>
      <c r="AU110" s="218" t="s">
        <v>84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2948</v>
      </c>
      <c r="BM110" s="218" t="s">
        <v>2976</v>
      </c>
    </row>
    <row r="111" s="2" customFormat="1">
      <c r="A111" s="41"/>
      <c r="B111" s="42"/>
      <c r="C111" s="43"/>
      <c r="D111" s="220" t="s">
        <v>157</v>
      </c>
      <c r="E111" s="43"/>
      <c r="F111" s="221" t="s">
        <v>2975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157</v>
      </c>
      <c r="AU111" s="20" t="s">
        <v>84</v>
      </c>
    </row>
    <row r="112" s="2" customFormat="1">
      <c r="A112" s="41"/>
      <c r="B112" s="42"/>
      <c r="C112" s="43"/>
      <c r="D112" s="225" t="s">
        <v>159</v>
      </c>
      <c r="E112" s="43"/>
      <c r="F112" s="226" t="s">
        <v>2977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159</v>
      </c>
      <c r="AU112" s="20" t="s">
        <v>84</v>
      </c>
    </row>
    <row r="113" s="2" customFormat="1" ht="16.5" customHeight="1">
      <c r="A113" s="41"/>
      <c r="B113" s="42"/>
      <c r="C113" s="207" t="s">
        <v>207</v>
      </c>
      <c r="D113" s="207" t="s">
        <v>151</v>
      </c>
      <c r="E113" s="208" t="s">
        <v>2978</v>
      </c>
      <c r="F113" s="209" t="s">
        <v>2979</v>
      </c>
      <c r="G113" s="210" t="s">
        <v>518</v>
      </c>
      <c r="H113" s="211">
        <v>1</v>
      </c>
      <c r="I113" s="212"/>
      <c r="J113" s="213">
        <f>ROUND(I113*H113,2)</f>
        <v>0</v>
      </c>
      <c r="K113" s="209" t="s">
        <v>155</v>
      </c>
      <c r="L113" s="47"/>
      <c r="M113" s="214" t="s">
        <v>19</v>
      </c>
      <c r="N113" s="215" t="s">
        <v>46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2948</v>
      </c>
      <c r="AT113" s="218" t="s">
        <v>151</v>
      </c>
      <c r="AU113" s="218" t="s">
        <v>84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2948</v>
      </c>
      <c r="BM113" s="218" t="s">
        <v>2980</v>
      </c>
    </row>
    <row r="114" s="2" customFormat="1">
      <c r="A114" s="41"/>
      <c r="B114" s="42"/>
      <c r="C114" s="43"/>
      <c r="D114" s="220" t="s">
        <v>157</v>
      </c>
      <c r="E114" s="43"/>
      <c r="F114" s="221" t="s">
        <v>2981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157</v>
      </c>
      <c r="AU114" s="20" t="s">
        <v>84</v>
      </c>
    </row>
    <row r="115" s="2" customFormat="1">
      <c r="A115" s="41"/>
      <c r="B115" s="42"/>
      <c r="C115" s="43"/>
      <c r="D115" s="225" t="s">
        <v>159</v>
      </c>
      <c r="E115" s="43"/>
      <c r="F115" s="226" t="s">
        <v>2982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159</v>
      </c>
      <c r="AU115" s="20" t="s">
        <v>84</v>
      </c>
    </row>
    <row r="116" s="12" customFormat="1" ht="22.8" customHeight="1">
      <c r="A116" s="12"/>
      <c r="B116" s="191"/>
      <c r="C116" s="192"/>
      <c r="D116" s="193" t="s">
        <v>74</v>
      </c>
      <c r="E116" s="205" t="s">
        <v>2983</v>
      </c>
      <c r="F116" s="205" t="s">
        <v>2984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SUM(P117:P119)</f>
        <v>0</v>
      </c>
      <c r="Q116" s="199"/>
      <c r="R116" s="200">
        <f>SUM(R117:R119)</f>
        <v>0</v>
      </c>
      <c r="S116" s="199"/>
      <c r="T116" s="201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176</v>
      </c>
      <c r="AT116" s="203" t="s">
        <v>74</v>
      </c>
      <c r="AU116" s="203" t="s">
        <v>80</v>
      </c>
      <c r="AY116" s="202" t="s">
        <v>149</v>
      </c>
      <c r="BK116" s="204">
        <f>SUM(BK117:BK119)</f>
        <v>0</v>
      </c>
    </row>
    <row r="117" s="2" customFormat="1" ht="16.5" customHeight="1">
      <c r="A117" s="41"/>
      <c r="B117" s="42"/>
      <c r="C117" s="207" t="s">
        <v>222</v>
      </c>
      <c r="D117" s="207" t="s">
        <v>151</v>
      </c>
      <c r="E117" s="208" t="s">
        <v>2985</v>
      </c>
      <c r="F117" s="209" t="s">
        <v>2986</v>
      </c>
      <c r="G117" s="210" t="s">
        <v>518</v>
      </c>
      <c r="H117" s="211">
        <v>1</v>
      </c>
      <c r="I117" s="212"/>
      <c r="J117" s="213">
        <f>ROUND(I117*H117,2)</f>
        <v>0</v>
      </c>
      <c r="K117" s="209" t="s">
        <v>155</v>
      </c>
      <c r="L117" s="47"/>
      <c r="M117" s="214" t="s">
        <v>19</v>
      </c>
      <c r="N117" s="215" t="s">
        <v>46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2948</v>
      </c>
      <c r="AT117" s="218" t="s">
        <v>151</v>
      </c>
      <c r="AU117" s="218" t="s">
        <v>84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2948</v>
      </c>
      <c r="BM117" s="218" t="s">
        <v>2987</v>
      </c>
    </row>
    <row r="118" s="2" customFormat="1">
      <c r="A118" s="41"/>
      <c r="B118" s="42"/>
      <c r="C118" s="43"/>
      <c r="D118" s="220" t="s">
        <v>157</v>
      </c>
      <c r="E118" s="43"/>
      <c r="F118" s="221" t="s">
        <v>2986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157</v>
      </c>
      <c r="AU118" s="20" t="s">
        <v>84</v>
      </c>
    </row>
    <row r="119" s="2" customFormat="1">
      <c r="A119" s="41"/>
      <c r="B119" s="42"/>
      <c r="C119" s="43"/>
      <c r="D119" s="225" t="s">
        <v>159</v>
      </c>
      <c r="E119" s="43"/>
      <c r="F119" s="226" t="s">
        <v>2988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159</v>
      </c>
      <c r="AU119" s="20" t="s">
        <v>84</v>
      </c>
    </row>
    <row r="120" s="12" customFormat="1" ht="22.8" customHeight="1">
      <c r="A120" s="12"/>
      <c r="B120" s="191"/>
      <c r="C120" s="192"/>
      <c r="D120" s="193" t="s">
        <v>74</v>
      </c>
      <c r="E120" s="205" t="s">
        <v>2989</v>
      </c>
      <c r="F120" s="205" t="s">
        <v>2990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SUM(P121:P123)</f>
        <v>0</v>
      </c>
      <c r="Q120" s="199"/>
      <c r="R120" s="200">
        <f>SUM(R121:R123)</f>
        <v>0</v>
      </c>
      <c r="S120" s="199"/>
      <c r="T120" s="201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176</v>
      </c>
      <c r="AT120" s="203" t="s">
        <v>74</v>
      </c>
      <c r="AU120" s="203" t="s">
        <v>80</v>
      </c>
      <c r="AY120" s="202" t="s">
        <v>149</v>
      </c>
      <c r="BK120" s="204">
        <f>SUM(BK121:BK123)</f>
        <v>0</v>
      </c>
    </row>
    <row r="121" s="2" customFormat="1" ht="16.5" customHeight="1">
      <c r="A121" s="41"/>
      <c r="B121" s="42"/>
      <c r="C121" s="207" t="s">
        <v>229</v>
      </c>
      <c r="D121" s="207" t="s">
        <v>151</v>
      </c>
      <c r="E121" s="208" t="s">
        <v>2991</v>
      </c>
      <c r="F121" s="209" t="s">
        <v>2990</v>
      </c>
      <c r="G121" s="210" t="s">
        <v>518</v>
      </c>
      <c r="H121" s="211">
        <v>1</v>
      </c>
      <c r="I121" s="212"/>
      <c r="J121" s="213">
        <f>ROUND(I121*H121,2)</f>
        <v>0</v>
      </c>
      <c r="K121" s="209" t="s">
        <v>155</v>
      </c>
      <c r="L121" s="47"/>
      <c r="M121" s="214" t="s">
        <v>19</v>
      </c>
      <c r="N121" s="215" t="s">
        <v>46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2948</v>
      </c>
      <c r="AT121" s="218" t="s">
        <v>151</v>
      </c>
      <c r="AU121" s="218" t="s">
        <v>84</v>
      </c>
      <c r="AY121" s="20" t="s">
        <v>149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2948</v>
      </c>
      <c r="BM121" s="218" t="s">
        <v>2992</v>
      </c>
    </row>
    <row r="122" s="2" customFormat="1">
      <c r="A122" s="41"/>
      <c r="B122" s="42"/>
      <c r="C122" s="43"/>
      <c r="D122" s="220" t="s">
        <v>157</v>
      </c>
      <c r="E122" s="43"/>
      <c r="F122" s="221" t="s">
        <v>2990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157</v>
      </c>
      <c r="AU122" s="20" t="s">
        <v>84</v>
      </c>
    </row>
    <row r="123" s="2" customFormat="1">
      <c r="A123" s="41"/>
      <c r="B123" s="42"/>
      <c r="C123" s="43"/>
      <c r="D123" s="225" t="s">
        <v>159</v>
      </c>
      <c r="E123" s="43"/>
      <c r="F123" s="226" t="s">
        <v>2993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159</v>
      </c>
      <c r="AU123" s="20" t="s">
        <v>84</v>
      </c>
    </row>
    <row r="124" s="12" customFormat="1" ht="22.8" customHeight="1">
      <c r="A124" s="12"/>
      <c r="B124" s="191"/>
      <c r="C124" s="192"/>
      <c r="D124" s="193" t="s">
        <v>74</v>
      </c>
      <c r="E124" s="205" t="s">
        <v>2994</v>
      </c>
      <c r="F124" s="205" t="s">
        <v>2995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SUM(P125:P127)</f>
        <v>0</v>
      </c>
      <c r="Q124" s="199"/>
      <c r="R124" s="200">
        <f>SUM(R125:R127)</f>
        <v>0</v>
      </c>
      <c r="S124" s="199"/>
      <c r="T124" s="201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176</v>
      </c>
      <c r="AT124" s="203" t="s">
        <v>74</v>
      </c>
      <c r="AU124" s="203" t="s">
        <v>80</v>
      </c>
      <c r="AY124" s="202" t="s">
        <v>149</v>
      </c>
      <c r="BK124" s="204">
        <f>SUM(BK125:BK127)</f>
        <v>0</v>
      </c>
    </row>
    <row r="125" s="2" customFormat="1" ht="16.5" customHeight="1">
      <c r="A125" s="41"/>
      <c r="B125" s="42"/>
      <c r="C125" s="207" t="s">
        <v>8</v>
      </c>
      <c r="D125" s="207" t="s">
        <v>151</v>
      </c>
      <c r="E125" s="208" t="s">
        <v>2996</v>
      </c>
      <c r="F125" s="209" t="s">
        <v>2995</v>
      </c>
      <c r="G125" s="210" t="s">
        <v>518</v>
      </c>
      <c r="H125" s="211">
        <v>1</v>
      </c>
      <c r="I125" s="212"/>
      <c r="J125" s="213">
        <f>ROUND(I125*H125,2)</f>
        <v>0</v>
      </c>
      <c r="K125" s="209" t="s">
        <v>155</v>
      </c>
      <c r="L125" s="47"/>
      <c r="M125" s="214" t="s">
        <v>19</v>
      </c>
      <c r="N125" s="215" t="s">
        <v>46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2948</v>
      </c>
      <c r="AT125" s="218" t="s">
        <v>151</v>
      </c>
      <c r="AU125" s="218" t="s">
        <v>84</v>
      </c>
      <c r="AY125" s="20" t="s">
        <v>149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2948</v>
      </c>
      <c r="BM125" s="218" t="s">
        <v>2997</v>
      </c>
    </row>
    <row r="126" s="2" customFormat="1">
      <c r="A126" s="41"/>
      <c r="B126" s="42"/>
      <c r="C126" s="43"/>
      <c r="D126" s="220" t="s">
        <v>157</v>
      </c>
      <c r="E126" s="43"/>
      <c r="F126" s="221" t="s">
        <v>2995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157</v>
      </c>
      <c r="AU126" s="20" t="s">
        <v>84</v>
      </c>
    </row>
    <row r="127" s="2" customFormat="1">
      <c r="A127" s="41"/>
      <c r="B127" s="42"/>
      <c r="C127" s="43"/>
      <c r="D127" s="225" t="s">
        <v>159</v>
      </c>
      <c r="E127" s="43"/>
      <c r="F127" s="226" t="s">
        <v>2998</v>
      </c>
      <c r="G127" s="43"/>
      <c r="H127" s="43"/>
      <c r="I127" s="222"/>
      <c r="J127" s="43"/>
      <c r="K127" s="43"/>
      <c r="L127" s="47"/>
      <c r="M127" s="281"/>
      <c r="N127" s="282"/>
      <c r="O127" s="283"/>
      <c r="P127" s="283"/>
      <c r="Q127" s="283"/>
      <c r="R127" s="283"/>
      <c r="S127" s="283"/>
      <c r="T127" s="284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159</v>
      </c>
      <c r="AU127" s="20" t="s">
        <v>84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ra3yyS8Z0f5lT5Nd3VZn8uFUk0blKXsB73Qzart6RDGu7M0/D7EIJ2swF+sYXzkCHG8yo5TTxXLflXcaCINpew==" hashValue="uF6/KQoYMVZBrVP4JDjlgkKGSXcGCl9vwb+AvWJjCdq7iLQw5SKIm4k9m2aJ+f0eQYHke4hdYXOIs5BFqXMJCg==" algorithmName="SHA-512" password="CB6D"/>
  <autoFilter ref="C84:K12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1/011002000"/>
    <hyperlink ref="F93" r:id="rId2" display="https://podminky.urs.cz/item/CS_URS_2024_01/012002000"/>
    <hyperlink ref="F96" r:id="rId3" display="https://podminky.urs.cz/item/CS_URS_2024_01/013254000"/>
    <hyperlink ref="F100" r:id="rId4" display="https://podminky.urs.cz/item/CS_URS_2024_01/030001000"/>
    <hyperlink ref="F103" r:id="rId5" display="https://podminky.urs.cz/item/CS_URS_2024_01/033203000"/>
    <hyperlink ref="F106" r:id="rId6" display="https://podminky.urs.cz/item/CS_URS_2024_01/033203000"/>
    <hyperlink ref="F109" r:id="rId7" display="https://podminky.urs.cz/item/CS_URS_2024_01/034103000"/>
    <hyperlink ref="F112" r:id="rId8" display="https://podminky.urs.cz/item/CS_URS_2024_01/034503000"/>
    <hyperlink ref="F115" r:id="rId9" display="https://podminky.urs.cz/item/CS_URS_2024_01/035103001"/>
    <hyperlink ref="F119" r:id="rId10" display="https://podminky.urs.cz/item/CS_URS_2024_01/042503000"/>
    <hyperlink ref="F123" r:id="rId11" display="https://podminky.urs.cz/item/CS_URS_2024_01/060001000"/>
    <hyperlink ref="F127" r:id="rId12" display="https://podminky.urs.cz/item/CS_URS_2024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2999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3000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3001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3002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3003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3004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3005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3006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3007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3008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3009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82</v>
      </c>
      <c r="F18" s="296" t="s">
        <v>3010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3011</v>
      </c>
      <c r="F19" s="296" t="s">
        <v>3012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3013</v>
      </c>
      <c r="F20" s="296" t="s">
        <v>3014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3015</v>
      </c>
      <c r="F21" s="296" t="s">
        <v>3016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2636</v>
      </c>
      <c r="F22" s="296" t="s">
        <v>2637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3017</v>
      </c>
      <c r="F23" s="296" t="s">
        <v>3018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3019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3020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3021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3022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3023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3024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3025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3026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3027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135</v>
      </c>
      <c r="F36" s="296"/>
      <c r="G36" s="296" t="s">
        <v>3028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3029</v>
      </c>
      <c r="F37" s="296"/>
      <c r="G37" s="296" t="s">
        <v>3030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56</v>
      </c>
      <c r="F38" s="296"/>
      <c r="G38" s="296" t="s">
        <v>3031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57</v>
      </c>
      <c r="F39" s="296"/>
      <c r="G39" s="296" t="s">
        <v>3032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136</v>
      </c>
      <c r="F40" s="296"/>
      <c r="G40" s="296" t="s">
        <v>3033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137</v>
      </c>
      <c r="F41" s="296"/>
      <c r="G41" s="296" t="s">
        <v>3034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3035</v>
      </c>
      <c r="F42" s="296"/>
      <c r="G42" s="296" t="s">
        <v>3036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3037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3038</v>
      </c>
      <c r="F44" s="296"/>
      <c r="G44" s="296" t="s">
        <v>3039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139</v>
      </c>
      <c r="F45" s="296"/>
      <c r="G45" s="296" t="s">
        <v>3040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3041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3042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3043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3044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3045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3046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3047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3048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3049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3050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3051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3052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3053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3054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3055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3056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3057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3058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3059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3060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3061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3062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3063</v>
      </c>
      <c r="D76" s="314"/>
      <c r="E76" s="314"/>
      <c r="F76" s="314" t="s">
        <v>3064</v>
      </c>
      <c r="G76" s="315"/>
      <c r="H76" s="314" t="s">
        <v>57</v>
      </c>
      <c r="I76" s="314" t="s">
        <v>60</v>
      </c>
      <c r="J76" s="314" t="s">
        <v>3065</v>
      </c>
      <c r="K76" s="313"/>
    </row>
    <row r="77" s="1" customFormat="1" ht="17.25" customHeight="1">
      <c r="B77" s="311"/>
      <c r="C77" s="316" t="s">
        <v>3066</v>
      </c>
      <c r="D77" s="316"/>
      <c r="E77" s="316"/>
      <c r="F77" s="317" t="s">
        <v>3067</v>
      </c>
      <c r="G77" s="318"/>
      <c r="H77" s="316"/>
      <c r="I77" s="316"/>
      <c r="J77" s="316" t="s">
        <v>3068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56</v>
      </c>
      <c r="D79" s="321"/>
      <c r="E79" s="321"/>
      <c r="F79" s="322" t="s">
        <v>3069</v>
      </c>
      <c r="G79" s="323"/>
      <c r="H79" s="299" t="s">
        <v>3070</v>
      </c>
      <c r="I79" s="299" t="s">
        <v>3071</v>
      </c>
      <c r="J79" s="299">
        <v>20</v>
      </c>
      <c r="K79" s="313"/>
    </row>
    <row r="80" s="1" customFormat="1" ht="15" customHeight="1">
      <c r="B80" s="311"/>
      <c r="C80" s="299" t="s">
        <v>3072</v>
      </c>
      <c r="D80" s="299"/>
      <c r="E80" s="299"/>
      <c r="F80" s="322" t="s">
        <v>3069</v>
      </c>
      <c r="G80" s="323"/>
      <c r="H80" s="299" t="s">
        <v>3073</v>
      </c>
      <c r="I80" s="299" t="s">
        <v>3071</v>
      </c>
      <c r="J80" s="299">
        <v>120</v>
      </c>
      <c r="K80" s="313"/>
    </row>
    <row r="81" s="1" customFormat="1" ht="15" customHeight="1">
      <c r="B81" s="324"/>
      <c r="C81" s="299" t="s">
        <v>3074</v>
      </c>
      <c r="D81" s="299"/>
      <c r="E81" s="299"/>
      <c r="F81" s="322" t="s">
        <v>2639</v>
      </c>
      <c r="G81" s="323"/>
      <c r="H81" s="299" t="s">
        <v>3075</v>
      </c>
      <c r="I81" s="299" t="s">
        <v>3071</v>
      </c>
      <c r="J81" s="299">
        <v>50</v>
      </c>
      <c r="K81" s="313"/>
    </row>
    <row r="82" s="1" customFormat="1" ht="15" customHeight="1">
      <c r="B82" s="324"/>
      <c r="C82" s="299" t="s">
        <v>3076</v>
      </c>
      <c r="D82" s="299"/>
      <c r="E82" s="299"/>
      <c r="F82" s="322" t="s">
        <v>3069</v>
      </c>
      <c r="G82" s="323"/>
      <c r="H82" s="299" t="s">
        <v>3077</v>
      </c>
      <c r="I82" s="299" t="s">
        <v>3078</v>
      </c>
      <c r="J82" s="299"/>
      <c r="K82" s="313"/>
    </row>
    <row r="83" s="1" customFormat="1" ht="15" customHeight="1">
      <c r="B83" s="324"/>
      <c r="C83" s="325" t="s">
        <v>3079</v>
      </c>
      <c r="D83" s="325"/>
      <c r="E83" s="325"/>
      <c r="F83" s="326" t="s">
        <v>2639</v>
      </c>
      <c r="G83" s="325"/>
      <c r="H83" s="325" t="s">
        <v>3080</v>
      </c>
      <c r="I83" s="325" t="s">
        <v>3071</v>
      </c>
      <c r="J83" s="325">
        <v>15</v>
      </c>
      <c r="K83" s="313"/>
    </row>
    <row r="84" s="1" customFormat="1" ht="15" customHeight="1">
      <c r="B84" s="324"/>
      <c r="C84" s="325" t="s">
        <v>3081</v>
      </c>
      <c r="D84" s="325"/>
      <c r="E84" s="325"/>
      <c r="F84" s="326" t="s">
        <v>2639</v>
      </c>
      <c r="G84" s="325"/>
      <c r="H84" s="325" t="s">
        <v>3082</v>
      </c>
      <c r="I84" s="325" t="s">
        <v>3071</v>
      </c>
      <c r="J84" s="325">
        <v>15</v>
      </c>
      <c r="K84" s="313"/>
    </row>
    <row r="85" s="1" customFormat="1" ht="15" customHeight="1">
      <c r="B85" s="324"/>
      <c r="C85" s="325" t="s">
        <v>3083</v>
      </c>
      <c r="D85" s="325"/>
      <c r="E85" s="325"/>
      <c r="F85" s="326" t="s">
        <v>2639</v>
      </c>
      <c r="G85" s="325"/>
      <c r="H85" s="325" t="s">
        <v>3084</v>
      </c>
      <c r="I85" s="325" t="s">
        <v>3071</v>
      </c>
      <c r="J85" s="325">
        <v>20</v>
      </c>
      <c r="K85" s="313"/>
    </row>
    <row r="86" s="1" customFormat="1" ht="15" customHeight="1">
      <c r="B86" s="324"/>
      <c r="C86" s="325" t="s">
        <v>3085</v>
      </c>
      <c r="D86" s="325"/>
      <c r="E86" s="325"/>
      <c r="F86" s="326" t="s">
        <v>2639</v>
      </c>
      <c r="G86" s="325"/>
      <c r="H86" s="325" t="s">
        <v>3086</v>
      </c>
      <c r="I86" s="325" t="s">
        <v>3071</v>
      </c>
      <c r="J86" s="325">
        <v>20</v>
      </c>
      <c r="K86" s="313"/>
    </row>
    <row r="87" s="1" customFormat="1" ht="15" customHeight="1">
      <c r="B87" s="324"/>
      <c r="C87" s="299" t="s">
        <v>3087</v>
      </c>
      <c r="D87" s="299"/>
      <c r="E87" s="299"/>
      <c r="F87" s="322" t="s">
        <v>2639</v>
      </c>
      <c r="G87" s="323"/>
      <c r="H87" s="299" t="s">
        <v>3088</v>
      </c>
      <c r="I87" s="299" t="s">
        <v>3071</v>
      </c>
      <c r="J87" s="299">
        <v>50</v>
      </c>
      <c r="K87" s="313"/>
    </row>
    <row r="88" s="1" customFormat="1" ht="15" customHeight="1">
      <c r="B88" s="324"/>
      <c r="C88" s="299" t="s">
        <v>3089</v>
      </c>
      <c r="D88" s="299"/>
      <c r="E88" s="299"/>
      <c r="F88" s="322" t="s">
        <v>2639</v>
      </c>
      <c r="G88" s="323"/>
      <c r="H88" s="299" t="s">
        <v>3090</v>
      </c>
      <c r="I88" s="299" t="s">
        <v>3071</v>
      </c>
      <c r="J88" s="299">
        <v>20</v>
      </c>
      <c r="K88" s="313"/>
    </row>
    <row r="89" s="1" customFormat="1" ht="15" customHeight="1">
      <c r="B89" s="324"/>
      <c r="C89" s="299" t="s">
        <v>3091</v>
      </c>
      <c r="D89" s="299"/>
      <c r="E89" s="299"/>
      <c r="F89" s="322" t="s">
        <v>2639</v>
      </c>
      <c r="G89" s="323"/>
      <c r="H89" s="299" t="s">
        <v>3092</v>
      </c>
      <c r="I89" s="299" t="s">
        <v>3071</v>
      </c>
      <c r="J89" s="299">
        <v>20</v>
      </c>
      <c r="K89" s="313"/>
    </row>
    <row r="90" s="1" customFormat="1" ht="15" customHeight="1">
      <c r="B90" s="324"/>
      <c r="C90" s="299" t="s">
        <v>3093</v>
      </c>
      <c r="D90" s="299"/>
      <c r="E90" s="299"/>
      <c r="F90" s="322" t="s">
        <v>2639</v>
      </c>
      <c r="G90" s="323"/>
      <c r="H90" s="299" t="s">
        <v>3094</v>
      </c>
      <c r="I90" s="299" t="s">
        <v>3071</v>
      </c>
      <c r="J90" s="299">
        <v>50</v>
      </c>
      <c r="K90" s="313"/>
    </row>
    <row r="91" s="1" customFormat="1" ht="15" customHeight="1">
      <c r="B91" s="324"/>
      <c r="C91" s="299" t="s">
        <v>3095</v>
      </c>
      <c r="D91" s="299"/>
      <c r="E91" s="299"/>
      <c r="F91" s="322" t="s">
        <v>2639</v>
      </c>
      <c r="G91" s="323"/>
      <c r="H91" s="299" t="s">
        <v>3095</v>
      </c>
      <c r="I91" s="299" t="s">
        <v>3071</v>
      </c>
      <c r="J91" s="299">
        <v>50</v>
      </c>
      <c r="K91" s="313"/>
    </row>
    <row r="92" s="1" customFormat="1" ht="15" customHeight="1">
      <c r="B92" s="324"/>
      <c r="C92" s="299" t="s">
        <v>3096</v>
      </c>
      <c r="D92" s="299"/>
      <c r="E92" s="299"/>
      <c r="F92" s="322" t="s">
        <v>2639</v>
      </c>
      <c r="G92" s="323"/>
      <c r="H92" s="299" t="s">
        <v>3097</v>
      </c>
      <c r="I92" s="299" t="s">
        <v>3071</v>
      </c>
      <c r="J92" s="299">
        <v>255</v>
      </c>
      <c r="K92" s="313"/>
    </row>
    <row r="93" s="1" customFormat="1" ht="15" customHeight="1">
      <c r="B93" s="324"/>
      <c r="C93" s="299" t="s">
        <v>3098</v>
      </c>
      <c r="D93" s="299"/>
      <c r="E93" s="299"/>
      <c r="F93" s="322" t="s">
        <v>3069</v>
      </c>
      <c r="G93" s="323"/>
      <c r="H93" s="299" t="s">
        <v>3099</v>
      </c>
      <c r="I93" s="299" t="s">
        <v>3100</v>
      </c>
      <c r="J93" s="299"/>
      <c r="K93" s="313"/>
    </row>
    <row r="94" s="1" customFormat="1" ht="15" customHeight="1">
      <c r="B94" s="324"/>
      <c r="C94" s="299" t="s">
        <v>3101</v>
      </c>
      <c r="D94" s="299"/>
      <c r="E94" s="299"/>
      <c r="F94" s="322" t="s">
        <v>3069</v>
      </c>
      <c r="G94" s="323"/>
      <c r="H94" s="299" t="s">
        <v>3102</v>
      </c>
      <c r="I94" s="299" t="s">
        <v>3103</v>
      </c>
      <c r="J94" s="299"/>
      <c r="K94" s="313"/>
    </row>
    <row r="95" s="1" customFormat="1" ht="15" customHeight="1">
      <c r="B95" s="324"/>
      <c r="C95" s="299" t="s">
        <v>3104</v>
      </c>
      <c r="D95" s="299"/>
      <c r="E95" s="299"/>
      <c r="F95" s="322" t="s">
        <v>3069</v>
      </c>
      <c r="G95" s="323"/>
      <c r="H95" s="299" t="s">
        <v>3104</v>
      </c>
      <c r="I95" s="299" t="s">
        <v>3103</v>
      </c>
      <c r="J95" s="299"/>
      <c r="K95" s="313"/>
    </row>
    <row r="96" s="1" customFormat="1" ht="15" customHeight="1">
      <c r="B96" s="324"/>
      <c r="C96" s="299" t="s">
        <v>41</v>
      </c>
      <c r="D96" s="299"/>
      <c r="E96" s="299"/>
      <c r="F96" s="322" t="s">
        <v>3069</v>
      </c>
      <c r="G96" s="323"/>
      <c r="H96" s="299" t="s">
        <v>3105</v>
      </c>
      <c r="I96" s="299" t="s">
        <v>3103</v>
      </c>
      <c r="J96" s="299"/>
      <c r="K96" s="313"/>
    </row>
    <row r="97" s="1" customFormat="1" ht="15" customHeight="1">
      <c r="B97" s="324"/>
      <c r="C97" s="299" t="s">
        <v>51</v>
      </c>
      <c r="D97" s="299"/>
      <c r="E97" s="299"/>
      <c r="F97" s="322" t="s">
        <v>3069</v>
      </c>
      <c r="G97" s="323"/>
      <c r="H97" s="299" t="s">
        <v>3106</v>
      </c>
      <c r="I97" s="299" t="s">
        <v>3103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3107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3063</v>
      </c>
      <c r="D103" s="314"/>
      <c r="E103" s="314"/>
      <c r="F103" s="314" t="s">
        <v>3064</v>
      </c>
      <c r="G103" s="315"/>
      <c r="H103" s="314" t="s">
        <v>57</v>
      </c>
      <c r="I103" s="314" t="s">
        <v>60</v>
      </c>
      <c r="J103" s="314" t="s">
        <v>3065</v>
      </c>
      <c r="K103" s="313"/>
    </row>
    <row r="104" s="1" customFormat="1" ht="17.25" customHeight="1">
      <c r="B104" s="311"/>
      <c r="C104" s="316" t="s">
        <v>3066</v>
      </c>
      <c r="D104" s="316"/>
      <c r="E104" s="316"/>
      <c r="F104" s="317" t="s">
        <v>3067</v>
      </c>
      <c r="G104" s="318"/>
      <c r="H104" s="316"/>
      <c r="I104" s="316"/>
      <c r="J104" s="316" t="s">
        <v>3068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56</v>
      </c>
      <c r="D106" s="321"/>
      <c r="E106" s="321"/>
      <c r="F106" s="322" t="s">
        <v>3069</v>
      </c>
      <c r="G106" s="299"/>
      <c r="H106" s="299" t="s">
        <v>3108</v>
      </c>
      <c r="I106" s="299" t="s">
        <v>3071</v>
      </c>
      <c r="J106" s="299">
        <v>20</v>
      </c>
      <c r="K106" s="313"/>
    </row>
    <row r="107" s="1" customFormat="1" ht="15" customHeight="1">
      <c r="B107" s="311"/>
      <c r="C107" s="299" t="s">
        <v>3072</v>
      </c>
      <c r="D107" s="299"/>
      <c r="E107" s="299"/>
      <c r="F107" s="322" t="s">
        <v>3069</v>
      </c>
      <c r="G107" s="299"/>
      <c r="H107" s="299" t="s">
        <v>3108</v>
      </c>
      <c r="I107" s="299" t="s">
        <v>3071</v>
      </c>
      <c r="J107" s="299">
        <v>120</v>
      </c>
      <c r="K107" s="313"/>
    </row>
    <row r="108" s="1" customFormat="1" ht="15" customHeight="1">
      <c r="B108" s="324"/>
      <c r="C108" s="299" t="s">
        <v>3074</v>
      </c>
      <c r="D108" s="299"/>
      <c r="E108" s="299"/>
      <c r="F108" s="322" t="s">
        <v>2639</v>
      </c>
      <c r="G108" s="299"/>
      <c r="H108" s="299" t="s">
        <v>3108</v>
      </c>
      <c r="I108" s="299" t="s">
        <v>3071</v>
      </c>
      <c r="J108" s="299">
        <v>50</v>
      </c>
      <c r="K108" s="313"/>
    </row>
    <row r="109" s="1" customFormat="1" ht="15" customHeight="1">
      <c r="B109" s="324"/>
      <c r="C109" s="299" t="s">
        <v>3076</v>
      </c>
      <c r="D109" s="299"/>
      <c r="E109" s="299"/>
      <c r="F109" s="322" t="s">
        <v>3069</v>
      </c>
      <c r="G109" s="299"/>
      <c r="H109" s="299" t="s">
        <v>3108</v>
      </c>
      <c r="I109" s="299" t="s">
        <v>3078</v>
      </c>
      <c r="J109" s="299"/>
      <c r="K109" s="313"/>
    </row>
    <row r="110" s="1" customFormat="1" ht="15" customHeight="1">
      <c r="B110" s="324"/>
      <c r="C110" s="299" t="s">
        <v>3087</v>
      </c>
      <c r="D110" s="299"/>
      <c r="E110" s="299"/>
      <c r="F110" s="322" t="s">
        <v>2639</v>
      </c>
      <c r="G110" s="299"/>
      <c r="H110" s="299" t="s">
        <v>3108</v>
      </c>
      <c r="I110" s="299" t="s">
        <v>3071</v>
      </c>
      <c r="J110" s="299">
        <v>50</v>
      </c>
      <c r="K110" s="313"/>
    </row>
    <row r="111" s="1" customFormat="1" ht="15" customHeight="1">
      <c r="B111" s="324"/>
      <c r="C111" s="299" t="s">
        <v>3095</v>
      </c>
      <c r="D111" s="299"/>
      <c r="E111" s="299"/>
      <c r="F111" s="322" t="s">
        <v>2639</v>
      </c>
      <c r="G111" s="299"/>
      <c r="H111" s="299" t="s">
        <v>3108</v>
      </c>
      <c r="I111" s="299" t="s">
        <v>3071</v>
      </c>
      <c r="J111" s="299">
        <v>50</v>
      </c>
      <c r="K111" s="313"/>
    </row>
    <row r="112" s="1" customFormat="1" ht="15" customHeight="1">
      <c r="B112" s="324"/>
      <c r="C112" s="299" t="s">
        <v>3093</v>
      </c>
      <c r="D112" s="299"/>
      <c r="E112" s="299"/>
      <c r="F112" s="322" t="s">
        <v>2639</v>
      </c>
      <c r="G112" s="299"/>
      <c r="H112" s="299" t="s">
        <v>3108</v>
      </c>
      <c r="I112" s="299" t="s">
        <v>3071</v>
      </c>
      <c r="J112" s="299">
        <v>50</v>
      </c>
      <c r="K112" s="313"/>
    </row>
    <row r="113" s="1" customFormat="1" ht="15" customHeight="1">
      <c r="B113" s="324"/>
      <c r="C113" s="299" t="s">
        <v>56</v>
      </c>
      <c r="D113" s="299"/>
      <c r="E113" s="299"/>
      <c r="F113" s="322" t="s">
        <v>3069</v>
      </c>
      <c r="G113" s="299"/>
      <c r="H113" s="299" t="s">
        <v>3109</v>
      </c>
      <c r="I113" s="299" t="s">
        <v>3071</v>
      </c>
      <c r="J113" s="299">
        <v>20</v>
      </c>
      <c r="K113" s="313"/>
    </row>
    <row r="114" s="1" customFormat="1" ht="15" customHeight="1">
      <c r="B114" s="324"/>
      <c r="C114" s="299" t="s">
        <v>3110</v>
      </c>
      <c r="D114" s="299"/>
      <c r="E114" s="299"/>
      <c r="F114" s="322" t="s">
        <v>3069</v>
      </c>
      <c r="G114" s="299"/>
      <c r="H114" s="299" t="s">
        <v>3111</v>
      </c>
      <c r="I114" s="299" t="s">
        <v>3071</v>
      </c>
      <c r="J114" s="299">
        <v>120</v>
      </c>
      <c r="K114" s="313"/>
    </row>
    <row r="115" s="1" customFormat="1" ht="15" customHeight="1">
      <c r="B115" s="324"/>
      <c r="C115" s="299" t="s">
        <v>41</v>
      </c>
      <c r="D115" s="299"/>
      <c r="E115" s="299"/>
      <c r="F115" s="322" t="s">
        <v>3069</v>
      </c>
      <c r="G115" s="299"/>
      <c r="H115" s="299" t="s">
        <v>3112</v>
      </c>
      <c r="I115" s="299" t="s">
        <v>3103</v>
      </c>
      <c r="J115" s="299"/>
      <c r="K115" s="313"/>
    </row>
    <row r="116" s="1" customFormat="1" ht="15" customHeight="1">
      <c r="B116" s="324"/>
      <c r="C116" s="299" t="s">
        <v>51</v>
      </c>
      <c r="D116" s="299"/>
      <c r="E116" s="299"/>
      <c r="F116" s="322" t="s">
        <v>3069</v>
      </c>
      <c r="G116" s="299"/>
      <c r="H116" s="299" t="s">
        <v>3113</v>
      </c>
      <c r="I116" s="299" t="s">
        <v>3103</v>
      </c>
      <c r="J116" s="299"/>
      <c r="K116" s="313"/>
    </row>
    <row r="117" s="1" customFormat="1" ht="15" customHeight="1">
      <c r="B117" s="324"/>
      <c r="C117" s="299" t="s">
        <v>60</v>
      </c>
      <c r="D117" s="299"/>
      <c r="E117" s="299"/>
      <c r="F117" s="322" t="s">
        <v>3069</v>
      </c>
      <c r="G117" s="299"/>
      <c r="H117" s="299" t="s">
        <v>3114</v>
      </c>
      <c r="I117" s="299" t="s">
        <v>3115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3116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3063</v>
      </c>
      <c r="D123" s="314"/>
      <c r="E123" s="314"/>
      <c r="F123" s="314" t="s">
        <v>3064</v>
      </c>
      <c r="G123" s="315"/>
      <c r="H123" s="314" t="s">
        <v>57</v>
      </c>
      <c r="I123" s="314" t="s">
        <v>60</v>
      </c>
      <c r="J123" s="314" t="s">
        <v>3065</v>
      </c>
      <c r="K123" s="343"/>
    </row>
    <row r="124" s="1" customFormat="1" ht="17.25" customHeight="1">
      <c r="B124" s="342"/>
      <c r="C124" s="316" t="s">
        <v>3066</v>
      </c>
      <c r="D124" s="316"/>
      <c r="E124" s="316"/>
      <c r="F124" s="317" t="s">
        <v>3067</v>
      </c>
      <c r="G124" s="318"/>
      <c r="H124" s="316"/>
      <c r="I124" s="316"/>
      <c r="J124" s="316" t="s">
        <v>3068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3072</v>
      </c>
      <c r="D126" s="321"/>
      <c r="E126" s="321"/>
      <c r="F126" s="322" t="s">
        <v>3069</v>
      </c>
      <c r="G126" s="299"/>
      <c r="H126" s="299" t="s">
        <v>3108</v>
      </c>
      <c r="I126" s="299" t="s">
        <v>3071</v>
      </c>
      <c r="J126" s="299">
        <v>120</v>
      </c>
      <c r="K126" s="347"/>
    </row>
    <row r="127" s="1" customFormat="1" ht="15" customHeight="1">
      <c r="B127" s="344"/>
      <c r="C127" s="299" t="s">
        <v>3117</v>
      </c>
      <c r="D127" s="299"/>
      <c r="E127" s="299"/>
      <c r="F127" s="322" t="s">
        <v>3069</v>
      </c>
      <c r="G127" s="299"/>
      <c r="H127" s="299" t="s">
        <v>3118</v>
      </c>
      <c r="I127" s="299" t="s">
        <v>3071</v>
      </c>
      <c r="J127" s="299" t="s">
        <v>3119</v>
      </c>
      <c r="K127" s="347"/>
    </row>
    <row r="128" s="1" customFormat="1" ht="15" customHeight="1">
      <c r="B128" s="344"/>
      <c r="C128" s="299" t="s">
        <v>3017</v>
      </c>
      <c r="D128" s="299"/>
      <c r="E128" s="299"/>
      <c r="F128" s="322" t="s">
        <v>3069</v>
      </c>
      <c r="G128" s="299"/>
      <c r="H128" s="299" t="s">
        <v>3120</v>
      </c>
      <c r="I128" s="299" t="s">
        <v>3071</v>
      </c>
      <c r="J128" s="299" t="s">
        <v>3119</v>
      </c>
      <c r="K128" s="347"/>
    </row>
    <row r="129" s="1" customFormat="1" ht="15" customHeight="1">
      <c r="B129" s="344"/>
      <c r="C129" s="299" t="s">
        <v>3079</v>
      </c>
      <c r="D129" s="299"/>
      <c r="E129" s="299"/>
      <c r="F129" s="322" t="s">
        <v>2639</v>
      </c>
      <c r="G129" s="299"/>
      <c r="H129" s="299" t="s">
        <v>3080</v>
      </c>
      <c r="I129" s="299" t="s">
        <v>3071</v>
      </c>
      <c r="J129" s="299">
        <v>15</v>
      </c>
      <c r="K129" s="347"/>
    </row>
    <row r="130" s="1" customFormat="1" ht="15" customHeight="1">
      <c r="B130" s="344"/>
      <c r="C130" s="325" t="s">
        <v>3081</v>
      </c>
      <c r="D130" s="325"/>
      <c r="E130" s="325"/>
      <c r="F130" s="326" t="s">
        <v>2639</v>
      </c>
      <c r="G130" s="325"/>
      <c r="H130" s="325" t="s">
        <v>3082</v>
      </c>
      <c r="I130" s="325" t="s">
        <v>3071</v>
      </c>
      <c r="J130" s="325">
        <v>15</v>
      </c>
      <c r="K130" s="347"/>
    </row>
    <row r="131" s="1" customFormat="1" ht="15" customHeight="1">
      <c r="B131" s="344"/>
      <c r="C131" s="325" t="s">
        <v>3083</v>
      </c>
      <c r="D131" s="325"/>
      <c r="E131" s="325"/>
      <c r="F131" s="326" t="s">
        <v>2639</v>
      </c>
      <c r="G131" s="325"/>
      <c r="H131" s="325" t="s">
        <v>3084</v>
      </c>
      <c r="I131" s="325" t="s">
        <v>3071</v>
      </c>
      <c r="J131" s="325">
        <v>20</v>
      </c>
      <c r="K131" s="347"/>
    </row>
    <row r="132" s="1" customFormat="1" ht="15" customHeight="1">
      <c r="B132" s="344"/>
      <c r="C132" s="325" t="s">
        <v>3085</v>
      </c>
      <c r="D132" s="325"/>
      <c r="E132" s="325"/>
      <c r="F132" s="326" t="s">
        <v>2639</v>
      </c>
      <c r="G132" s="325"/>
      <c r="H132" s="325" t="s">
        <v>3086</v>
      </c>
      <c r="I132" s="325" t="s">
        <v>3071</v>
      </c>
      <c r="J132" s="325">
        <v>20</v>
      </c>
      <c r="K132" s="347"/>
    </row>
    <row r="133" s="1" customFormat="1" ht="15" customHeight="1">
      <c r="B133" s="344"/>
      <c r="C133" s="299" t="s">
        <v>3074</v>
      </c>
      <c r="D133" s="299"/>
      <c r="E133" s="299"/>
      <c r="F133" s="322" t="s">
        <v>2639</v>
      </c>
      <c r="G133" s="299"/>
      <c r="H133" s="299" t="s">
        <v>3108</v>
      </c>
      <c r="I133" s="299" t="s">
        <v>3071</v>
      </c>
      <c r="J133" s="299">
        <v>50</v>
      </c>
      <c r="K133" s="347"/>
    </row>
    <row r="134" s="1" customFormat="1" ht="15" customHeight="1">
      <c r="B134" s="344"/>
      <c r="C134" s="299" t="s">
        <v>3087</v>
      </c>
      <c r="D134" s="299"/>
      <c r="E134" s="299"/>
      <c r="F134" s="322" t="s">
        <v>2639</v>
      </c>
      <c r="G134" s="299"/>
      <c r="H134" s="299" t="s">
        <v>3108</v>
      </c>
      <c r="I134" s="299" t="s">
        <v>3071</v>
      </c>
      <c r="J134" s="299">
        <v>50</v>
      </c>
      <c r="K134" s="347"/>
    </row>
    <row r="135" s="1" customFormat="1" ht="15" customHeight="1">
      <c r="B135" s="344"/>
      <c r="C135" s="299" t="s">
        <v>3093</v>
      </c>
      <c r="D135" s="299"/>
      <c r="E135" s="299"/>
      <c r="F135" s="322" t="s">
        <v>2639</v>
      </c>
      <c r="G135" s="299"/>
      <c r="H135" s="299" t="s">
        <v>3108</v>
      </c>
      <c r="I135" s="299" t="s">
        <v>3071</v>
      </c>
      <c r="J135" s="299">
        <v>50</v>
      </c>
      <c r="K135" s="347"/>
    </row>
    <row r="136" s="1" customFormat="1" ht="15" customHeight="1">
      <c r="B136" s="344"/>
      <c r="C136" s="299" t="s">
        <v>3095</v>
      </c>
      <c r="D136" s="299"/>
      <c r="E136" s="299"/>
      <c r="F136" s="322" t="s">
        <v>2639</v>
      </c>
      <c r="G136" s="299"/>
      <c r="H136" s="299" t="s">
        <v>3108</v>
      </c>
      <c r="I136" s="299" t="s">
        <v>3071</v>
      </c>
      <c r="J136" s="299">
        <v>50</v>
      </c>
      <c r="K136" s="347"/>
    </row>
    <row r="137" s="1" customFormat="1" ht="15" customHeight="1">
      <c r="B137" s="344"/>
      <c r="C137" s="299" t="s">
        <v>3096</v>
      </c>
      <c r="D137" s="299"/>
      <c r="E137" s="299"/>
      <c r="F137" s="322" t="s">
        <v>2639</v>
      </c>
      <c r="G137" s="299"/>
      <c r="H137" s="299" t="s">
        <v>3121</v>
      </c>
      <c r="I137" s="299" t="s">
        <v>3071</v>
      </c>
      <c r="J137" s="299">
        <v>255</v>
      </c>
      <c r="K137" s="347"/>
    </row>
    <row r="138" s="1" customFormat="1" ht="15" customHeight="1">
      <c r="B138" s="344"/>
      <c r="C138" s="299" t="s">
        <v>3098</v>
      </c>
      <c r="D138" s="299"/>
      <c r="E138" s="299"/>
      <c r="F138" s="322" t="s">
        <v>3069</v>
      </c>
      <c r="G138" s="299"/>
      <c r="H138" s="299" t="s">
        <v>3122</v>
      </c>
      <c r="I138" s="299" t="s">
        <v>3100</v>
      </c>
      <c r="J138" s="299"/>
      <c r="K138" s="347"/>
    </row>
    <row r="139" s="1" customFormat="1" ht="15" customHeight="1">
      <c r="B139" s="344"/>
      <c r="C139" s="299" t="s">
        <v>3101</v>
      </c>
      <c r="D139" s="299"/>
      <c r="E139" s="299"/>
      <c r="F139" s="322" t="s">
        <v>3069</v>
      </c>
      <c r="G139" s="299"/>
      <c r="H139" s="299" t="s">
        <v>3123</v>
      </c>
      <c r="I139" s="299" t="s">
        <v>3103</v>
      </c>
      <c r="J139" s="299"/>
      <c r="K139" s="347"/>
    </row>
    <row r="140" s="1" customFormat="1" ht="15" customHeight="1">
      <c r="B140" s="344"/>
      <c r="C140" s="299" t="s">
        <v>3104</v>
      </c>
      <c r="D140" s="299"/>
      <c r="E140" s="299"/>
      <c r="F140" s="322" t="s">
        <v>3069</v>
      </c>
      <c r="G140" s="299"/>
      <c r="H140" s="299" t="s">
        <v>3104</v>
      </c>
      <c r="I140" s="299" t="s">
        <v>3103</v>
      </c>
      <c r="J140" s="299"/>
      <c r="K140" s="347"/>
    </row>
    <row r="141" s="1" customFormat="1" ht="15" customHeight="1">
      <c r="B141" s="344"/>
      <c r="C141" s="299" t="s">
        <v>41</v>
      </c>
      <c r="D141" s="299"/>
      <c r="E141" s="299"/>
      <c r="F141" s="322" t="s">
        <v>3069</v>
      </c>
      <c r="G141" s="299"/>
      <c r="H141" s="299" t="s">
        <v>3124</v>
      </c>
      <c r="I141" s="299" t="s">
        <v>3103</v>
      </c>
      <c r="J141" s="299"/>
      <c r="K141" s="347"/>
    </row>
    <row r="142" s="1" customFormat="1" ht="15" customHeight="1">
      <c r="B142" s="344"/>
      <c r="C142" s="299" t="s">
        <v>3125</v>
      </c>
      <c r="D142" s="299"/>
      <c r="E142" s="299"/>
      <c r="F142" s="322" t="s">
        <v>3069</v>
      </c>
      <c r="G142" s="299"/>
      <c r="H142" s="299" t="s">
        <v>3126</v>
      </c>
      <c r="I142" s="299" t="s">
        <v>3103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3127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3063</v>
      </c>
      <c r="D148" s="314"/>
      <c r="E148" s="314"/>
      <c r="F148" s="314" t="s">
        <v>3064</v>
      </c>
      <c r="G148" s="315"/>
      <c r="H148" s="314" t="s">
        <v>57</v>
      </c>
      <c r="I148" s="314" t="s">
        <v>60</v>
      </c>
      <c r="J148" s="314" t="s">
        <v>3065</v>
      </c>
      <c r="K148" s="313"/>
    </row>
    <row r="149" s="1" customFormat="1" ht="17.25" customHeight="1">
      <c r="B149" s="311"/>
      <c r="C149" s="316" t="s">
        <v>3066</v>
      </c>
      <c r="D149" s="316"/>
      <c r="E149" s="316"/>
      <c r="F149" s="317" t="s">
        <v>3067</v>
      </c>
      <c r="G149" s="318"/>
      <c r="H149" s="316"/>
      <c r="I149" s="316"/>
      <c r="J149" s="316" t="s">
        <v>3068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3072</v>
      </c>
      <c r="D151" s="299"/>
      <c r="E151" s="299"/>
      <c r="F151" s="352" t="s">
        <v>3069</v>
      </c>
      <c r="G151" s="299"/>
      <c r="H151" s="351" t="s">
        <v>3108</v>
      </c>
      <c r="I151" s="351" t="s">
        <v>3071</v>
      </c>
      <c r="J151" s="351">
        <v>120</v>
      </c>
      <c r="K151" s="347"/>
    </row>
    <row r="152" s="1" customFormat="1" ht="15" customHeight="1">
      <c r="B152" s="324"/>
      <c r="C152" s="351" t="s">
        <v>3117</v>
      </c>
      <c r="D152" s="299"/>
      <c r="E152" s="299"/>
      <c r="F152" s="352" t="s">
        <v>3069</v>
      </c>
      <c r="G152" s="299"/>
      <c r="H152" s="351" t="s">
        <v>3128</v>
      </c>
      <c r="I152" s="351" t="s">
        <v>3071</v>
      </c>
      <c r="J152" s="351" t="s">
        <v>3119</v>
      </c>
      <c r="K152" s="347"/>
    </row>
    <row r="153" s="1" customFormat="1" ht="15" customHeight="1">
      <c r="B153" s="324"/>
      <c r="C153" s="351" t="s">
        <v>3017</v>
      </c>
      <c r="D153" s="299"/>
      <c r="E153" s="299"/>
      <c r="F153" s="352" t="s">
        <v>3069</v>
      </c>
      <c r="G153" s="299"/>
      <c r="H153" s="351" t="s">
        <v>3129</v>
      </c>
      <c r="I153" s="351" t="s">
        <v>3071</v>
      </c>
      <c r="J153" s="351" t="s">
        <v>3119</v>
      </c>
      <c r="K153" s="347"/>
    </row>
    <row r="154" s="1" customFormat="1" ht="15" customHeight="1">
      <c r="B154" s="324"/>
      <c r="C154" s="351" t="s">
        <v>3074</v>
      </c>
      <c r="D154" s="299"/>
      <c r="E154" s="299"/>
      <c r="F154" s="352" t="s">
        <v>2639</v>
      </c>
      <c r="G154" s="299"/>
      <c r="H154" s="351" t="s">
        <v>3108</v>
      </c>
      <c r="I154" s="351" t="s">
        <v>3071</v>
      </c>
      <c r="J154" s="351">
        <v>50</v>
      </c>
      <c r="K154" s="347"/>
    </row>
    <row r="155" s="1" customFormat="1" ht="15" customHeight="1">
      <c r="B155" s="324"/>
      <c r="C155" s="351" t="s">
        <v>3076</v>
      </c>
      <c r="D155" s="299"/>
      <c r="E155" s="299"/>
      <c r="F155" s="352" t="s">
        <v>3069</v>
      </c>
      <c r="G155" s="299"/>
      <c r="H155" s="351" t="s">
        <v>3108</v>
      </c>
      <c r="I155" s="351" t="s">
        <v>3078</v>
      </c>
      <c r="J155" s="351"/>
      <c r="K155" s="347"/>
    </row>
    <row r="156" s="1" customFormat="1" ht="15" customHeight="1">
      <c r="B156" s="324"/>
      <c r="C156" s="351" t="s">
        <v>3087</v>
      </c>
      <c r="D156" s="299"/>
      <c r="E156" s="299"/>
      <c r="F156" s="352" t="s">
        <v>2639</v>
      </c>
      <c r="G156" s="299"/>
      <c r="H156" s="351" t="s">
        <v>3108</v>
      </c>
      <c r="I156" s="351" t="s">
        <v>3071</v>
      </c>
      <c r="J156" s="351">
        <v>50</v>
      </c>
      <c r="K156" s="347"/>
    </row>
    <row r="157" s="1" customFormat="1" ht="15" customHeight="1">
      <c r="B157" s="324"/>
      <c r="C157" s="351" t="s">
        <v>3095</v>
      </c>
      <c r="D157" s="299"/>
      <c r="E157" s="299"/>
      <c r="F157" s="352" t="s">
        <v>2639</v>
      </c>
      <c r="G157" s="299"/>
      <c r="H157" s="351" t="s">
        <v>3108</v>
      </c>
      <c r="I157" s="351" t="s">
        <v>3071</v>
      </c>
      <c r="J157" s="351">
        <v>50</v>
      </c>
      <c r="K157" s="347"/>
    </row>
    <row r="158" s="1" customFormat="1" ht="15" customHeight="1">
      <c r="B158" s="324"/>
      <c r="C158" s="351" t="s">
        <v>3093</v>
      </c>
      <c r="D158" s="299"/>
      <c r="E158" s="299"/>
      <c r="F158" s="352" t="s">
        <v>2639</v>
      </c>
      <c r="G158" s="299"/>
      <c r="H158" s="351" t="s">
        <v>3108</v>
      </c>
      <c r="I158" s="351" t="s">
        <v>3071</v>
      </c>
      <c r="J158" s="351">
        <v>50</v>
      </c>
      <c r="K158" s="347"/>
    </row>
    <row r="159" s="1" customFormat="1" ht="15" customHeight="1">
      <c r="B159" s="324"/>
      <c r="C159" s="351" t="s">
        <v>99</v>
      </c>
      <c r="D159" s="299"/>
      <c r="E159" s="299"/>
      <c r="F159" s="352" t="s">
        <v>3069</v>
      </c>
      <c r="G159" s="299"/>
      <c r="H159" s="351" t="s">
        <v>3130</v>
      </c>
      <c r="I159" s="351" t="s">
        <v>3071</v>
      </c>
      <c r="J159" s="351" t="s">
        <v>3131</v>
      </c>
      <c r="K159" s="347"/>
    </row>
    <row r="160" s="1" customFormat="1" ht="15" customHeight="1">
      <c r="B160" s="324"/>
      <c r="C160" s="351" t="s">
        <v>3132</v>
      </c>
      <c r="D160" s="299"/>
      <c r="E160" s="299"/>
      <c r="F160" s="352" t="s">
        <v>3069</v>
      </c>
      <c r="G160" s="299"/>
      <c r="H160" s="351" t="s">
        <v>3133</v>
      </c>
      <c r="I160" s="351" t="s">
        <v>3103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3134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3063</v>
      </c>
      <c r="D166" s="314"/>
      <c r="E166" s="314"/>
      <c r="F166" s="314" t="s">
        <v>3064</v>
      </c>
      <c r="G166" s="356"/>
      <c r="H166" s="357" t="s">
        <v>57</v>
      </c>
      <c r="I166" s="357" t="s">
        <v>60</v>
      </c>
      <c r="J166" s="314" t="s">
        <v>3065</v>
      </c>
      <c r="K166" s="291"/>
    </row>
    <row r="167" s="1" customFormat="1" ht="17.25" customHeight="1">
      <c r="B167" s="292"/>
      <c r="C167" s="316" t="s">
        <v>3066</v>
      </c>
      <c r="D167" s="316"/>
      <c r="E167" s="316"/>
      <c r="F167" s="317" t="s">
        <v>3067</v>
      </c>
      <c r="G167" s="358"/>
      <c r="H167" s="359"/>
      <c r="I167" s="359"/>
      <c r="J167" s="316" t="s">
        <v>3068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3072</v>
      </c>
      <c r="D169" s="299"/>
      <c r="E169" s="299"/>
      <c r="F169" s="322" t="s">
        <v>3069</v>
      </c>
      <c r="G169" s="299"/>
      <c r="H169" s="299" t="s">
        <v>3108</v>
      </c>
      <c r="I169" s="299" t="s">
        <v>3071</v>
      </c>
      <c r="J169" s="299">
        <v>120</v>
      </c>
      <c r="K169" s="347"/>
    </row>
    <row r="170" s="1" customFormat="1" ht="15" customHeight="1">
      <c r="B170" s="324"/>
      <c r="C170" s="299" t="s">
        <v>3117</v>
      </c>
      <c r="D170" s="299"/>
      <c r="E170" s="299"/>
      <c r="F170" s="322" t="s">
        <v>3069</v>
      </c>
      <c r="G170" s="299"/>
      <c r="H170" s="299" t="s">
        <v>3118</v>
      </c>
      <c r="I170" s="299" t="s">
        <v>3071</v>
      </c>
      <c r="J170" s="299" t="s">
        <v>3119</v>
      </c>
      <c r="K170" s="347"/>
    </row>
    <row r="171" s="1" customFormat="1" ht="15" customHeight="1">
      <c r="B171" s="324"/>
      <c r="C171" s="299" t="s">
        <v>3017</v>
      </c>
      <c r="D171" s="299"/>
      <c r="E171" s="299"/>
      <c r="F171" s="322" t="s">
        <v>3069</v>
      </c>
      <c r="G171" s="299"/>
      <c r="H171" s="299" t="s">
        <v>3135</v>
      </c>
      <c r="I171" s="299" t="s">
        <v>3071</v>
      </c>
      <c r="J171" s="299" t="s">
        <v>3119</v>
      </c>
      <c r="K171" s="347"/>
    </row>
    <row r="172" s="1" customFormat="1" ht="15" customHeight="1">
      <c r="B172" s="324"/>
      <c r="C172" s="299" t="s">
        <v>3074</v>
      </c>
      <c r="D172" s="299"/>
      <c r="E172" s="299"/>
      <c r="F172" s="322" t="s">
        <v>2639</v>
      </c>
      <c r="G172" s="299"/>
      <c r="H172" s="299" t="s">
        <v>3135</v>
      </c>
      <c r="I172" s="299" t="s">
        <v>3071</v>
      </c>
      <c r="J172" s="299">
        <v>50</v>
      </c>
      <c r="K172" s="347"/>
    </row>
    <row r="173" s="1" customFormat="1" ht="15" customHeight="1">
      <c r="B173" s="324"/>
      <c r="C173" s="299" t="s">
        <v>3076</v>
      </c>
      <c r="D173" s="299"/>
      <c r="E173" s="299"/>
      <c r="F173" s="322" t="s">
        <v>3069</v>
      </c>
      <c r="G173" s="299"/>
      <c r="H173" s="299" t="s">
        <v>3135</v>
      </c>
      <c r="I173" s="299" t="s">
        <v>3078</v>
      </c>
      <c r="J173" s="299"/>
      <c r="K173" s="347"/>
    </row>
    <row r="174" s="1" customFormat="1" ht="15" customHeight="1">
      <c r="B174" s="324"/>
      <c r="C174" s="299" t="s">
        <v>3087</v>
      </c>
      <c r="D174" s="299"/>
      <c r="E174" s="299"/>
      <c r="F174" s="322" t="s">
        <v>2639</v>
      </c>
      <c r="G174" s="299"/>
      <c r="H174" s="299" t="s">
        <v>3135</v>
      </c>
      <c r="I174" s="299" t="s">
        <v>3071</v>
      </c>
      <c r="J174" s="299">
        <v>50</v>
      </c>
      <c r="K174" s="347"/>
    </row>
    <row r="175" s="1" customFormat="1" ht="15" customHeight="1">
      <c r="B175" s="324"/>
      <c r="C175" s="299" t="s">
        <v>3095</v>
      </c>
      <c r="D175" s="299"/>
      <c r="E175" s="299"/>
      <c r="F175" s="322" t="s">
        <v>2639</v>
      </c>
      <c r="G175" s="299"/>
      <c r="H175" s="299" t="s">
        <v>3135</v>
      </c>
      <c r="I175" s="299" t="s">
        <v>3071</v>
      </c>
      <c r="J175" s="299">
        <v>50</v>
      </c>
      <c r="K175" s="347"/>
    </row>
    <row r="176" s="1" customFormat="1" ht="15" customHeight="1">
      <c r="B176" s="324"/>
      <c r="C176" s="299" t="s">
        <v>3093</v>
      </c>
      <c r="D176" s="299"/>
      <c r="E176" s="299"/>
      <c r="F176" s="322" t="s">
        <v>2639</v>
      </c>
      <c r="G176" s="299"/>
      <c r="H176" s="299" t="s">
        <v>3135</v>
      </c>
      <c r="I176" s="299" t="s">
        <v>3071</v>
      </c>
      <c r="J176" s="299">
        <v>50</v>
      </c>
      <c r="K176" s="347"/>
    </row>
    <row r="177" s="1" customFormat="1" ht="15" customHeight="1">
      <c r="B177" s="324"/>
      <c r="C177" s="299" t="s">
        <v>135</v>
      </c>
      <c r="D177" s="299"/>
      <c r="E177" s="299"/>
      <c r="F177" s="322" t="s">
        <v>3069</v>
      </c>
      <c r="G177" s="299"/>
      <c r="H177" s="299" t="s">
        <v>3136</v>
      </c>
      <c r="I177" s="299" t="s">
        <v>3137</v>
      </c>
      <c r="J177" s="299"/>
      <c r="K177" s="347"/>
    </row>
    <row r="178" s="1" customFormat="1" ht="15" customHeight="1">
      <c r="B178" s="324"/>
      <c r="C178" s="299" t="s">
        <v>60</v>
      </c>
      <c r="D178" s="299"/>
      <c r="E178" s="299"/>
      <c r="F178" s="322" t="s">
        <v>3069</v>
      </c>
      <c r="G178" s="299"/>
      <c r="H178" s="299" t="s">
        <v>3138</v>
      </c>
      <c r="I178" s="299" t="s">
        <v>3139</v>
      </c>
      <c r="J178" s="299">
        <v>1</v>
      </c>
      <c r="K178" s="347"/>
    </row>
    <row r="179" s="1" customFormat="1" ht="15" customHeight="1">
      <c r="B179" s="324"/>
      <c r="C179" s="299" t="s">
        <v>56</v>
      </c>
      <c r="D179" s="299"/>
      <c r="E179" s="299"/>
      <c r="F179" s="322" t="s">
        <v>3069</v>
      </c>
      <c r="G179" s="299"/>
      <c r="H179" s="299" t="s">
        <v>3140</v>
      </c>
      <c r="I179" s="299" t="s">
        <v>3071</v>
      </c>
      <c r="J179" s="299">
        <v>20</v>
      </c>
      <c r="K179" s="347"/>
    </row>
    <row r="180" s="1" customFormat="1" ht="15" customHeight="1">
      <c r="B180" s="324"/>
      <c r="C180" s="299" t="s">
        <v>57</v>
      </c>
      <c r="D180" s="299"/>
      <c r="E180" s="299"/>
      <c r="F180" s="322" t="s">
        <v>3069</v>
      </c>
      <c r="G180" s="299"/>
      <c r="H180" s="299" t="s">
        <v>3141</v>
      </c>
      <c r="I180" s="299" t="s">
        <v>3071</v>
      </c>
      <c r="J180" s="299">
        <v>255</v>
      </c>
      <c r="K180" s="347"/>
    </row>
    <row r="181" s="1" customFormat="1" ht="15" customHeight="1">
      <c r="B181" s="324"/>
      <c r="C181" s="299" t="s">
        <v>136</v>
      </c>
      <c r="D181" s="299"/>
      <c r="E181" s="299"/>
      <c r="F181" s="322" t="s">
        <v>3069</v>
      </c>
      <c r="G181" s="299"/>
      <c r="H181" s="299" t="s">
        <v>3033</v>
      </c>
      <c r="I181" s="299" t="s">
        <v>3071</v>
      </c>
      <c r="J181" s="299">
        <v>10</v>
      </c>
      <c r="K181" s="347"/>
    </row>
    <row r="182" s="1" customFormat="1" ht="15" customHeight="1">
      <c r="B182" s="324"/>
      <c r="C182" s="299" t="s">
        <v>137</v>
      </c>
      <c r="D182" s="299"/>
      <c r="E182" s="299"/>
      <c r="F182" s="322" t="s">
        <v>3069</v>
      </c>
      <c r="G182" s="299"/>
      <c r="H182" s="299" t="s">
        <v>3142</v>
      </c>
      <c r="I182" s="299" t="s">
        <v>3103</v>
      </c>
      <c r="J182" s="299"/>
      <c r="K182" s="347"/>
    </row>
    <row r="183" s="1" customFormat="1" ht="15" customHeight="1">
      <c r="B183" s="324"/>
      <c r="C183" s="299" t="s">
        <v>3143</v>
      </c>
      <c r="D183" s="299"/>
      <c r="E183" s="299"/>
      <c r="F183" s="322" t="s">
        <v>3069</v>
      </c>
      <c r="G183" s="299"/>
      <c r="H183" s="299" t="s">
        <v>3144</v>
      </c>
      <c r="I183" s="299" t="s">
        <v>3103</v>
      </c>
      <c r="J183" s="299"/>
      <c r="K183" s="347"/>
    </row>
    <row r="184" s="1" customFormat="1" ht="15" customHeight="1">
      <c r="B184" s="324"/>
      <c r="C184" s="299" t="s">
        <v>3132</v>
      </c>
      <c r="D184" s="299"/>
      <c r="E184" s="299"/>
      <c r="F184" s="322" t="s">
        <v>3069</v>
      </c>
      <c r="G184" s="299"/>
      <c r="H184" s="299" t="s">
        <v>3145</v>
      </c>
      <c r="I184" s="299" t="s">
        <v>3103</v>
      </c>
      <c r="J184" s="299"/>
      <c r="K184" s="347"/>
    </row>
    <row r="185" s="1" customFormat="1" ht="15" customHeight="1">
      <c r="B185" s="324"/>
      <c r="C185" s="299" t="s">
        <v>139</v>
      </c>
      <c r="D185" s="299"/>
      <c r="E185" s="299"/>
      <c r="F185" s="322" t="s">
        <v>2639</v>
      </c>
      <c r="G185" s="299"/>
      <c r="H185" s="299" t="s">
        <v>3146</v>
      </c>
      <c r="I185" s="299" t="s">
        <v>3071</v>
      </c>
      <c r="J185" s="299">
        <v>50</v>
      </c>
      <c r="K185" s="347"/>
    </row>
    <row r="186" s="1" customFormat="1" ht="15" customHeight="1">
      <c r="B186" s="324"/>
      <c r="C186" s="299" t="s">
        <v>3147</v>
      </c>
      <c r="D186" s="299"/>
      <c r="E186" s="299"/>
      <c r="F186" s="322" t="s">
        <v>2639</v>
      </c>
      <c r="G186" s="299"/>
      <c r="H186" s="299" t="s">
        <v>3148</v>
      </c>
      <c r="I186" s="299" t="s">
        <v>3149</v>
      </c>
      <c r="J186" s="299"/>
      <c r="K186" s="347"/>
    </row>
    <row r="187" s="1" customFormat="1" ht="15" customHeight="1">
      <c r="B187" s="324"/>
      <c r="C187" s="299" t="s">
        <v>3150</v>
      </c>
      <c r="D187" s="299"/>
      <c r="E187" s="299"/>
      <c r="F187" s="322" t="s">
        <v>2639</v>
      </c>
      <c r="G187" s="299"/>
      <c r="H187" s="299" t="s">
        <v>3151</v>
      </c>
      <c r="I187" s="299" t="s">
        <v>3149</v>
      </c>
      <c r="J187" s="299"/>
      <c r="K187" s="347"/>
    </row>
    <row r="188" s="1" customFormat="1" ht="15" customHeight="1">
      <c r="B188" s="324"/>
      <c r="C188" s="299" t="s">
        <v>3152</v>
      </c>
      <c r="D188" s="299"/>
      <c r="E188" s="299"/>
      <c r="F188" s="322" t="s">
        <v>2639</v>
      </c>
      <c r="G188" s="299"/>
      <c r="H188" s="299" t="s">
        <v>3153</v>
      </c>
      <c r="I188" s="299" t="s">
        <v>3149</v>
      </c>
      <c r="J188" s="299"/>
      <c r="K188" s="347"/>
    </row>
    <row r="189" s="1" customFormat="1" ht="15" customHeight="1">
      <c r="B189" s="324"/>
      <c r="C189" s="360" t="s">
        <v>3154</v>
      </c>
      <c r="D189" s="299"/>
      <c r="E189" s="299"/>
      <c r="F189" s="322" t="s">
        <v>2639</v>
      </c>
      <c r="G189" s="299"/>
      <c r="H189" s="299" t="s">
        <v>3155</v>
      </c>
      <c r="I189" s="299" t="s">
        <v>3156</v>
      </c>
      <c r="J189" s="361" t="s">
        <v>3157</v>
      </c>
      <c r="K189" s="347"/>
    </row>
    <row r="190" s="18" customFormat="1" ht="15" customHeight="1">
      <c r="B190" s="362"/>
      <c r="C190" s="363" t="s">
        <v>3158</v>
      </c>
      <c r="D190" s="364"/>
      <c r="E190" s="364"/>
      <c r="F190" s="365" t="s">
        <v>2639</v>
      </c>
      <c r="G190" s="364"/>
      <c r="H190" s="364" t="s">
        <v>3159</v>
      </c>
      <c r="I190" s="364" t="s">
        <v>3156</v>
      </c>
      <c r="J190" s="366" t="s">
        <v>3157</v>
      </c>
      <c r="K190" s="367"/>
    </row>
    <row r="191" s="1" customFormat="1" ht="15" customHeight="1">
      <c r="B191" s="324"/>
      <c r="C191" s="360" t="s">
        <v>45</v>
      </c>
      <c r="D191" s="299"/>
      <c r="E191" s="299"/>
      <c r="F191" s="322" t="s">
        <v>3069</v>
      </c>
      <c r="G191" s="299"/>
      <c r="H191" s="296" t="s">
        <v>3160</v>
      </c>
      <c r="I191" s="299" t="s">
        <v>3161</v>
      </c>
      <c r="J191" s="299"/>
      <c r="K191" s="347"/>
    </row>
    <row r="192" s="1" customFormat="1" ht="15" customHeight="1">
      <c r="B192" s="324"/>
      <c r="C192" s="360" t="s">
        <v>3162</v>
      </c>
      <c r="D192" s="299"/>
      <c r="E192" s="299"/>
      <c r="F192" s="322" t="s">
        <v>3069</v>
      </c>
      <c r="G192" s="299"/>
      <c r="H192" s="299" t="s">
        <v>3163</v>
      </c>
      <c r="I192" s="299" t="s">
        <v>3103</v>
      </c>
      <c r="J192" s="299"/>
      <c r="K192" s="347"/>
    </row>
    <row r="193" s="1" customFormat="1" ht="15" customHeight="1">
      <c r="B193" s="324"/>
      <c r="C193" s="360" t="s">
        <v>3164</v>
      </c>
      <c r="D193" s="299"/>
      <c r="E193" s="299"/>
      <c r="F193" s="322" t="s">
        <v>3069</v>
      </c>
      <c r="G193" s="299"/>
      <c r="H193" s="299" t="s">
        <v>3165</v>
      </c>
      <c r="I193" s="299" t="s">
        <v>3103</v>
      </c>
      <c r="J193" s="299"/>
      <c r="K193" s="347"/>
    </row>
    <row r="194" s="1" customFormat="1" ht="15" customHeight="1">
      <c r="B194" s="324"/>
      <c r="C194" s="360" t="s">
        <v>3166</v>
      </c>
      <c r="D194" s="299"/>
      <c r="E194" s="299"/>
      <c r="F194" s="322" t="s">
        <v>2639</v>
      </c>
      <c r="G194" s="299"/>
      <c r="H194" s="299" t="s">
        <v>3167</v>
      </c>
      <c r="I194" s="299" t="s">
        <v>3103</v>
      </c>
      <c r="J194" s="299"/>
      <c r="K194" s="347"/>
    </row>
    <row r="195" s="1" customFormat="1" ht="15" customHeight="1">
      <c r="B195" s="353"/>
      <c r="C195" s="368"/>
      <c r="D195" s="333"/>
      <c r="E195" s="333"/>
      <c r="F195" s="333"/>
      <c r="G195" s="333"/>
      <c r="H195" s="333"/>
      <c r="I195" s="333"/>
      <c r="J195" s="333"/>
      <c r="K195" s="354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35"/>
      <c r="C197" s="345"/>
      <c r="D197" s="345"/>
      <c r="E197" s="345"/>
      <c r="F197" s="355"/>
      <c r="G197" s="345"/>
      <c r="H197" s="345"/>
      <c r="I197" s="345"/>
      <c r="J197" s="345"/>
      <c r="K197" s="335"/>
    </row>
    <row r="198" s="1" customFormat="1" ht="18.75" customHeight="1">
      <c r="B198" s="307"/>
      <c r="C198" s="307"/>
      <c r="D198" s="307"/>
      <c r="E198" s="307"/>
      <c r="F198" s="307"/>
      <c r="G198" s="307"/>
      <c r="H198" s="307"/>
      <c r="I198" s="307"/>
      <c r="J198" s="307"/>
      <c r="K198" s="307"/>
    </row>
    <row r="199" s="1" customFormat="1" ht="13.5">
      <c r="B199" s="286"/>
      <c r="C199" s="287"/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1">
      <c r="B200" s="289"/>
      <c r="C200" s="290" t="s">
        <v>3168</v>
      </c>
      <c r="D200" s="290"/>
      <c r="E200" s="290"/>
      <c r="F200" s="290"/>
      <c r="G200" s="290"/>
      <c r="H200" s="290"/>
      <c r="I200" s="290"/>
      <c r="J200" s="290"/>
      <c r="K200" s="291"/>
    </row>
    <row r="201" s="1" customFormat="1" ht="25.5" customHeight="1">
      <c r="B201" s="289"/>
      <c r="C201" s="369" t="s">
        <v>3169</v>
      </c>
      <c r="D201" s="369"/>
      <c r="E201" s="369"/>
      <c r="F201" s="369" t="s">
        <v>3170</v>
      </c>
      <c r="G201" s="370"/>
      <c r="H201" s="369" t="s">
        <v>3171</v>
      </c>
      <c r="I201" s="369"/>
      <c r="J201" s="369"/>
      <c r="K201" s="291"/>
    </row>
    <row r="202" s="1" customFormat="1" ht="5.25" customHeight="1">
      <c r="B202" s="324"/>
      <c r="C202" s="319"/>
      <c r="D202" s="319"/>
      <c r="E202" s="319"/>
      <c r="F202" s="319"/>
      <c r="G202" s="345"/>
      <c r="H202" s="319"/>
      <c r="I202" s="319"/>
      <c r="J202" s="319"/>
      <c r="K202" s="347"/>
    </row>
    <row r="203" s="1" customFormat="1" ht="15" customHeight="1">
      <c r="B203" s="324"/>
      <c r="C203" s="299" t="s">
        <v>3161</v>
      </c>
      <c r="D203" s="299"/>
      <c r="E203" s="299"/>
      <c r="F203" s="322" t="s">
        <v>46</v>
      </c>
      <c r="G203" s="299"/>
      <c r="H203" s="299" t="s">
        <v>3172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47</v>
      </c>
      <c r="G204" s="299"/>
      <c r="H204" s="299" t="s">
        <v>3173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50</v>
      </c>
      <c r="G205" s="299"/>
      <c r="H205" s="299" t="s">
        <v>3174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48</v>
      </c>
      <c r="G206" s="299"/>
      <c r="H206" s="299" t="s">
        <v>3175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 t="s">
        <v>49</v>
      </c>
      <c r="G207" s="299"/>
      <c r="H207" s="299" t="s">
        <v>3176</v>
      </c>
      <c r="I207" s="299"/>
      <c r="J207" s="299"/>
      <c r="K207" s="347"/>
    </row>
    <row r="208" s="1" customFormat="1" ht="15" customHeight="1">
      <c r="B208" s="324"/>
      <c r="C208" s="299"/>
      <c r="D208" s="299"/>
      <c r="E208" s="299"/>
      <c r="F208" s="322"/>
      <c r="G208" s="299"/>
      <c r="H208" s="299"/>
      <c r="I208" s="299"/>
      <c r="J208" s="299"/>
      <c r="K208" s="347"/>
    </row>
    <row r="209" s="1" customFormat="1" ht="15" customHeight="1">
      <c r="B209" s="324"/>
      <c r="C209" s="299" t="s">
        <v>3115</v>
      </c>
      <c r="D209" s="299"/>
      <c r="E209" s="299"/>
      <c r="F209" s="322" t="s">
        <v>82</v>
      </c>
      <c r="G209" s="299"/>
      <c r="H209" s="299" t="s">
        <v>3177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3013</v>
      </c>
      <c r="G210" s="299"/>
      <c r="H210" s="299" t="s">
        <v>3014</v>
      </c>
      <c r="I210" s="299"/>
      <c r="J210" s="299"/>
      <c r="K210" s="347"/>
    </row>
    <row r="211" s="1" customFormat="1" ht="15" customHeight="1">
      <c r="B211" s="324"/>
      <c r="C211" s="299"/>
      <c r="D211" s="299"/>
      <c r="E211" s="299"/>
      <c r="F211" s="322" t="s">
        <v>3011</v>
      </c>
      <c r="G211" s="299"/>
      <c r="H211" s="299" t="s">
        <v>3178</v>
      </c>
      <c r="I211" s="299"/>
      <c r="J211" s="299"/>
      <c r="K211" s="347"/>
    </row>
    <row r="212" s="1" customFormat="1" ht="15" customHeight="1">
      <c r="B212" s="371"/>
      <c r="C212" s="299"/>
      <c r="D212" s="299"/>
      <c r="E212" s="299"/>
      <c r="F212" s="322" t="s">
        <v>3015</v>
      </c>
      <c r="G212" s="360"/>
      <c r="H212" s="351" t="s">
        <v>3016</v>
      </c>
      <c r="I212" s="351"/>
      <c r="J212" s="351"/>
      <c r="K212" s="372"/>
    </row>
    <row r="213" s="1" customFormat="1" ht="15" customHeight="1">
      <c r="B213" s="371"/>
      <c r="C213" s="299"/>
      <c r="D213" s="299"/>
      <c r="E213" s="299"/>
      <c r="F213" s="322" t="s">
        <v>2636</v>
      </c>
      <c r="G213" s="360"/>
      <c r="H213" s="351" t="s">
        <v>3179</v>
      </c>
      <c r="I213" s="351"/>
      <c r="J213" s="351"/>
      <c r="K213" s="372"/>
    </row>
    <row r="214" s="1" customFormat="1" ht="15" customHeight="1">
      <c r="B214" s="371"/>
      <c r="C214" s="299"/>
      <c r="D214" s="299"/>
      <c r="E214" s="299"/>
      <c r="F214" s="322"/>
      <c r="G214" s="360"/>
      <c r="H214" s="351"/>
      <c r="I214" s="351"/>
      <c r="J214" s="351"/>
      <c r="K214" s="372"/>
    </row>
    <row r="215" s="1" customFormat="1" ht="15" customHeight="1">
      <c r="B215" s="371"/>
      <c r="C215" s="299" t="s">
        <v>3139</v>
      </c>
      <c r="D215" s="299"/>
      <c r="E215" s="299"/>
      <c r="F215" s="322">
        <v>1</v>
      </c>
      <c r="G215" s="360"/>
      <c r="H215" s="351" t="s">
        <v>3180</v>
      </c>
      <c r="I215" s="351"/>
      <c r="J215" s="351"/>
      <c r="K215" s="372"/>
    </row>
    <row r="216" s="1" customFormat="1" ht="15" customHeight="1">
      <c r="B216" s="371"/>
      <c r="C216" s="299"/>
      <c r="D216" s="299"/>
      <c r="E216" s="299"/>
      <c r="F216" s="322">
        <v>2</v>
      </c>
      <c r="G216" s="360"/>
      <c r="H216" s="351" t="s">
        <v>3181</v>
      </c>
      <c r="I216" s="351"/>
      <c r="J216" s="351"/>
      <c r="K216" s="372"/>
    </row>
    <row r="217" s="1" customFormat="1" ht="15" customHeight="1">
      <c r="B217" s="371"/>
      <c r="C217" s="299"/>
      <c r="D217" s="299"/>
      <c r="E217" s="299"/>
      <c r="F217" s="322">
        <v>3</v>
      </c>
      <c r="G217" s="360"/>
      <c r="H217" s="351" t="s">
        <v>3182</v>
      </c>
      <c r="I217" s="351"/>
      <c r="J217" s="351"/>
      <c r="K217" s="372"/>
    </row>
    <row r="218" s="1" customFormat="1" ht="15" customHeight="1">
      <c r="B218" s="371"/>
      <c r="C218" s="299"/>
      <c r="D218" s="299"/>
      <c r="E218" s="299"/>
      <c r="F218" s="322">
        <v>4</v>
      </c>
      <c r="G218" s="360"/>
      <c r="H218" s="351" t="s">
        <v>3183</v>
      </c>
      <c r="I218" s="351"/>
      <c r="J218" s="351"/>
      <c r="K218" s="372"/>
    </row>
    <row r="219" s="1" customFormat="1" ht="12.75" customHeight="1">
      <c r="B219" s="373"/>
      <c r="C219" s="374"/>
      <c r="D219" s="374"/>
      <c r="E219" s="374"/>
      <c r="F219" s="374"/>
      <c r="G219" s="374"/>
      <c r="H219" s="374"/>
      <c r="I219" s="374"/>
      <c r="J219" s="374"/>
      <c r="K219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PC-HP\Káťa</dc:creator>
  <cp:lastModifiedBy>PC-HP\Káťa</cp:lastModifiedBy>
  <dcterms:created xsi:type="dcterms:W3CDTF">2024-01-31T12:13:20Z</dcterms:created>
  <dcterms:modified xsi:type="dcterms:W3CDTF">2024-01-31T12:13:25Z</dcterms:modified>
</cp:coreProperties>
</file>