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65371" windowWidth="12975" windowHeight="12975" activeTab="1"/>
  </bookViews>
  <sheets>
    <sheet name="Rekapitulace" sheetId="1" r:id="rId1"/>
    <sheet name="Rozpočet" sheetId="2" r:id="rId2"/>
  </sheets>
  <definedNames>
    <definedName name="_xlnm.Print_Titles" localSheetId="1">'Rozpočet'!$3:$3</definedName>
    <definedName name="_xlnm.Print_Area" localSheetId="0">'Rekapitulace'!$A$3:$E$41</definedName>
    <definedName name="_xlnm.Print_Area" localSheetId="1">'Rozpočet'!$A$3:$G$50</definedName>
  </definedNames>
  <calcPr fullCalcOnLoad="1"/>
</workbook>
</file>

<file path=xl/sharedStrings.xml><?xml version="1.0" encoding="utf-8"?>
<sst xmlns="http://schemas.openxmlformats.org/spreadsheetml/2006/main" count="120" uniqueCount="73">
  <si>
    <t>Název</t>
  </si>
  <si>
    <t>Investor</t>
  </si>
  <si>
    <t/>
  </si>
  <si>
    <t>Mj</t>
  </si>
  <si>
    <t>Cena celkem</t>
  </si>
  <si>
    <t>Akce:</t>
  </si>
  <si>
    <t>č.pol.</t>
  </si>
  <si>
    <t>M2</t>
  </si>
  <si>
    <t>KS</t>
  </si>
  <si>
    <t>T</t>
  </si>
  <si>
    <t>Počet Mj</t>
  </si>
  <si>
    <t>Cena za Mj</t>
  </si>
  <si>
    <t>REKAPITULACE HSV</t>
  </si>
  <si>
    <t>CELKEM HSV</t>
  </si>
  <si>
    <t>CELKEM HSV + PSV</t>
  </si>
  <si>
    <t>DPH 21%</t>
  </si>
  <si>
    <t>CENA S DPH CELKEM</t>
  </si>
  <si>
    <t>CELKEM</t>
  </si>
  <si>
    <t>9.</t>
  </si>
  <si>
    <t>1.</t>
  </si>
  <si>
    <t>ZEMNÍ PRÁCE</t>
  </si>
  <si>
    <t>M3</t>
  </si>
  <si>
    <t>specifik.</t>
  </si>
  <si>
    <t>PÍSEK KOPANÝ</t>
  </si>
  <si>
    <t>5.</t>
  </si>
  <si>
    <t>KOMUNIKACE</t>
  </si>
  <si>
    <t>4.</t>
  </si>
  <si>
    <t>LOŽE POD POTRUBÍ PÍSEK</t>
  </si>
  <si>
    <t>ODSTRANĚNÍ ŽIVIČ. KRYTU DO 10CM</t>
  </si>
  <si>
    <t>ZÁSYP RÝH ZEMINOU</t>
  </si>
  <si>
    <t>DOKONČOVACÍ PRÁCE, BOURÁNÍ</t>
  </si>
  <si>
    <t>PŘESUN HMOT HSV</t>
  </si>
  <si>
    <t>PŘESUN HMOT HSV TRUBNÍ VEDENÍ PLAST</t>
  </si>
  <si>
    <t>8.</t>
  </si>
  <si>
    <t>PODZEMNÍ VEDENÍ</t>
  </si>
  <si>
    <t>VÝKOP RÝH TŘ.3 DO 500M3 NEZAPAŽENÉ</t>
  </si>
  <si>
    <t>ROZEBRÁNÍ BETON. DLAŽBY PRO PĚŠÍ</t>
  </si>
  <si>
    <t>OBSYP POTRUBÍ PÍSKEM STROJNĚ</t>
  </si>
  <si>
    <t>ODVOZ VÝKOPKU 10KM</t>
  </si>
  <si>
    <t>PŘÍPLATEK ZA KAŽDÝ DALŠÍ 1KM</t>
  </si>
  <si>
    <t>SKLÁDKOVNÉ - PÍSKOVNA SELIBICE</t>
  </si>
  <si>
    <t>M</t>
  </si>
  <si>
    <t>ŘÍZNUTÍ ŽIVOČ. KRYTU 10CM</t>
  </si>
  <si>
    <t>PRŮRAZ BETON. ZÁKLADEM TL. 60CM</t>
  </si>
  <si>
    <t>nabídk.cena</t>
  </si>
  <si>
    <t>ODVOZ SUTI 1KM</t>
  </si>
  <si>
    <t xml:space="preserve">PŘÍPLATEK ZA KAŽDÝ DALŠÍ 1KM </t>
  </si>
  <si>
    <t>SKLÁDKOVNÉ - CELIO SKLÁDKA</t>
  </si>
  <si>
    <t>OČIŠTĚNÍ STÁVAJÍCÍ VYBOURANÉ DLAŽBY</t>
  </si>
  <si>
    <t>VODOROVNÉ KONTRUKCE</t>
  </si>
  <si>
    <t>DOPLŇ. PODKLADU KOMUNIKACE DRC. KÁMEN</t>
  </si>
  <si>
    <t>MONTÁŽ BETON. DLAŽBY PRO PĚŠÍ</t>
  </si>
  <si>
    <t>VYSPRAVENÍ ŽIVIČ KRYTU DO 10CM</t>
  </si>
  <si>
    <t>specifikace</t>
  </si>
  <si>
    <t>MONTÁŽ VODOVOD. POTRUBÍ 32</t>
  </si>
  <si>
    <t>VOD.POTRUBÍ PE 32X1,9 SDR17 RC PLUS</t>
  </si>
  <si>
    <t>nabíd.cena</t>
  </si>
  <si>
    <t>VÝSTRAŽNÁ FOLIE</t>
  </si>
  <si>
    <t>SIGNAL. VODIČ</t>
  </si>
  <si>
    <t>PROPLACH A DESINFEKCE</t>
  </si>
  <si>
    <t>Rozpočet je zpracování dle Ceníků URS 2024/I.</t>
  </si>
  <si>
    <t>Nabídkový rozpočet má dvě záložky - Rekapitulace a Rozpočet</t>
  </si>
  <si>
    <t>Obě části jsou provázány a je nutné v obou záložkách vyplnit POUZE modře podbarvená políčka.</t>
  </si>
  <si>
    <t>Dodavatel</t>
  </si>
  <si>
    <t xml:space="preserve"> NABÍDKOVÝ ROZPOČET</t>
  </si>
  <si>
    <t>Rekonstrukce vodovodní přípojky pro objektu čp. 2707 v k.ú. Louny</t>
  </si>
  <si>
    <t>Vodovodní přípojka</t>
  </si>
  <si>
    <t>Město Louny, Mírové náměstí 35, 44001 Louny</t>
  </si>
  <si>
    <t>PRŮRAZ BETON. ZÁKLADEM TL. 30CM</t>
  </si>
  <si>
    <t>VYSPRAVENÍ VODOMĚRNÉ ŠACHTY</t>
  </si>
  <si>
    <t>KPL</t>
  </si>
  <si>
    <t>DEMONTÁŽ STÁV. VODOVOD. POTRUBÍ 32</t>
  </si>
  <si>
    <t>PROPOJENÍ SE STÁVAJÍCÍM POTR. 32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</si>
</sst>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6">
    <font>
      <sz val="10"/>
      <name val="Arial CE"/>
      <family val="0"/>
    </font>
    <font>
      <sz val="9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8"/>
      <name val="Tahoma"/>
      <family val="2"/>
    </font>
    <font>
      <i/>
      <sz val="9"/>
      <name val="Tahoma"/>
      <family val="2"/>
    </font>
    <font>
      <sz val="8"/>
      <name val="Verdana"/>
      <family val="2"/>
    </font>
    <font>
      <b/>
      <i/>
      <sz val="9"/>
      <name val="Tahoma"/>
      <family val="2"/>
    </font>
    <font>
      <b/>
      <sz val="14"/>
      <name val="Arial Narrow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 horizontal="left" indent="11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2" borderId="0" xfId="0" applyFill="1" applyAlignment="1">
      <alignment/>
    </xf>
    <xf numFmtId="49" fontId="8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" fontId="8" fillId="2" borderId="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right" wrapText="1"/>
    </xf>
    <xf numFmtId="49" fontId="11" fillId="2" borderId="0" xfId="0" applyNumberFormat="1" applyFont="1" applyFill="1" applyBorder="1" applyAlignment="1">
      <alignment wrapText="1"/>
    </xf>
    <xf numFmtId="49" fontId="11" fillId="2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0" fillId="3" borderId="0" xfId="0" applyNumberFormat="1" applyFont="1" applyFill="1" applyBorder="1" applyAlignment="1">
      <alignment wrapText="1"/>
    </xf>
    <xf numFmtId="49" fontId="10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0" fillId="3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2" fontId="10" fillId="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9" fontId="7" fillId="4" borderId="0" xfId="0" applyNumberFormat="1" applyFont="1" applyFill="1" applyBorder="1" applyAlignment="1">
      <alignment horizontal="left"/>
    </xf>
    <xf numFmtId="4" fontId="15" fillId="4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120" zoomScaleSheetLayoutView="120" workbookViewId="0" topLeftCell="A4">
      <selection activeCell="B30" sqref="B30"/>
    </sheetView>
  </sheetViews>
  <sheetFormatPr defaultColWidth="9.00390625" defaultRowHeight="12.75"/>
  <cols>
    <col min="1" max="1" width="11.375" style="0" customWidth="1"/>
    <col min="2" max="2" width="38.375" style="1" customWidth="1"/>
    <col min="3" max="3" width="9.00390625" style="2" bestFit="1" customWidth="1"/>
    <col min="4" max="4" width="14.125" style="2" bestFit="1" customWidth="1"/>
    <col min="5" max="5" width="12.75390625" style="0" customWidth="1"/>
  </cols>
  <sheetData>
    <row r="1" spans="1:4" s="6" customFormat="1" ht="12.75">
      <c r="A1" s="45" t="s">
        <v>61</v>
      </c>
      <c r="B1" s="4"/>
      <c r="C1" s="5"/>
      <c r="D1" s="5"/>
    </row>
    <row r="2" spans="1:4" s="6" customFormat="1" ht="12.75">
      <c r="A2" s="45" t="s">
        <v>62</v>
      </c>
      <c r="B2" s="4"/>
      <c r="C2" s="5"/>
      <c r="D2" s="5"/>
    </row>
    <row r="3" spans="1:5" s="6" customFormat="1" ht="30">
      <c r="A3" s="50" t="s">
        <v>64</v>
      </c>
      <c r="B3" s="50"/>
      <c r="C3" s="50"/>
      <c r="D3" s="50"/>
      <c r="E3" s="50"/>
    </row>
    <row r="4" spans="1:4" s="6" customFormat="1" ht="20.25">
      <c r="A4" s="3"/>
      <c r="B4" s="7"/>
      <c r="C4" s="7"/>
      <c r="D4" s="7"/>
    </row>
    <row r="5" spans="1:8" s="6" customFormat="1" ht="19.5" customHeight="1">
      <c r="A5" s="13" t="s">
        <v>5</v>
      </c>
      <c r="B5" s="52" t="s">
        <v>65</v>
      </c>
      <c r="C5" s="52"/>
      <c r="D5" s="52"/>
      <c r="E5" s="52"/>
      <c r="H5" s="11"/>
    </row>
    <row r="6" spans="2:8" s="6" customFormat="1" ht="6.75" customHeight="1">
      <c r="B6" s="49"/>
      <c r="C6" s="49"/>
      <c r="D6" s="49"/>
      <c r="E6" s="49"/>
      <c r="H6" s="12"/>
    </row>
    <row r="7" spans="1:5" s="6" customFormat="1" ht="18">
      <c r="A7" s="8"/>
      <c r="B7" s="49" t="s">
        <v>66</v>
      </c>
      <c r="C7" s="49"/>
      <c r="D7" s="49"/>
      <c r="E7" s="49"/>
    </row>
    <row r="8" spans="1:5" s="6" customFormat="1" ht="21.75" customHeight="1">
      <c r="A8" s="8"/>
      <c r="B8" s="51"/>
      <c r="C8" s="51"/>
      <c r="D8" s="51"/>
      <c r="E8" s="51"/>
    </row>
    <row r="9" spans="1:5" s="6" customFormat="1" ht="15.75">
      <c r="A9" s="8" t="s">
        <v>1</v>
      </c>
      <c r="B9" s="48" t="s">
        <v>67</v>
      </c>
      <c r="C9" s="48"/>
      <c r="D9" s="48"/>
      <c r="E9" s="48"/>
    </row>
    <row r="10" spans="1:5" s="6" customFormat="1" ht="15.75">
      <c r="A10" s="8"/>
      <c r="B10" s="48"/>
      <c r="C10" s="48"/>
      <c r="D10" s="48"/>
      <c r="E10" s="9"/>
    </row>
    <row r="11" spans="1:5" s="6" customFormat="1" ht="15">
      <c r="A11" s="8" t="s">
        <v>63</v>
      </c>
      <c r="B11" s="46"/>
      <c r="C11" s="46"/>
      <c r="D11" s="46"/>
      <c r="E11" s="46"/>
    </row>
    <row r="14" spans="2:4" ht="12.75">
      <c r="B14" s="42" t="s">
        <v>12</v>
      </c>
      <c r="C14" s="43"/>
      <c r="D14" s="43"/>
    </row>
    <row r="15" spans="1:4" ht="12.75">
      <c r="A15" s="10" t="str">
        <f>Rozpočet!B4</f>
        <v>1.</v>
      </c>
      <c r="B15" s="1" t="str">
        <f>Rozpočet!C4</f>
        <v>ZEMNÍ PRÁCE</v>
      </c>
      <c r="D15" s="2">
        <f>Rozpočet!G14</f>
        <v>0</v>
      </c>
    </row>
    <row r="16" spans="1:4" ht="12.75">
      <c r="A16" s="10" t="str">
        <f>Rozpočet!B16</f>
        <v>9.</v>
      </c>
      <c r="B16" s="1" t="str">
        <f>Rozpočet!C16</f>
        <v>DOKONČOVACÍ PRÁCE, BOURÁNÍ</v>
      </c>
      <c r="D16" s="2">
        <f>Rozpočet!G25</f>
        <v>0</v>
      </c>
    </row>
    <row r="17" spans="1:4" ht="12.75">
      <c r="A17" s="10" t="str">
        <f>Rozpočet!B27</f>
        <v>4.</v>
      </c>
      <c r="B17" s="1" t="str">
        <f>Rozpočet!C27</f>
        <v>VODOROVNÉ KONTRUKCE</v>
      </c>
      <c r="D17" s="2">
        <f>Rozpočet!G29</f>
        <v>0</v>
      </c>
    </row>
    <row r="18" spans="1:4" ht="12.75">
      <c r="A18" s="10" t="str">
        <f>Rozpočet!B31</f>
        <v>5.</v>
      </c>
      <c r="B18" s="4" t="str">
        <f>Rozpočet!C31</f>
        <v>KOMUNIKACE</v>
      </c>
      <c r="C18" s="5"/>
      <c r="D18" s="5">
        <f>Rozpočet!G35</f>
        <v>0</v>
      </c>
    </row>
    <row r="19" spans="1:4" ht="12.75">
      <c r="A19" s="10" t="str">
        <f>Rozpočet!B37</f>
        <v>8.</v>
      </c>
      <c r="B19" s="1" t="str">
        <f>Rozpočet!C37</f>
        <v>PODZEMNÍ VEDENÍ</v>
      </c>
      <c r="D19" s="2">
        <f>Rozpočet!G45</f>
        <v>0</v>
      </c>
    </row>
    <row r="20" spans="1:4" ht="12.75">
      <c r="A20" s="10" t="str">
        <f>Rozpočet!B47</f>
        <v>9.</v>
      </c>
      <c r="B20" s="42" t="str">
        <f>Rozpočet!C47</f>
        <v>PŘESUN HMOT HSV</v>
      </c>
      <c r="C20" s="43"/>
      <c r="D20" s="43">
        <f>Rozpočet!G49</f>
        <v>0</v>
      </c>
    </row>
    <row r="21" spans="1:4" ht="12.75">
      <c r="A21" s="10"/>
      <c r="B21" s="1" t="s">
        <v>13</v>
      </c>
      <c r="D21" s="2">
        <f>SUM(D15:D20)</f>
        <v>0</v>
      </c>
    </row>
    <row r="22" ht="12.75">
      <c r="A22" s="10"/>
    </row>
    <row r="23" ht="12.75">
      <c r="A23" s="10"/>
    </row>
    <row r="28" spans="2:4" ht="12.75">
      <c r="B28" s="1" t="s">
        <v>14</v>
      </c>
      <c r="D28" s="2">
        <f>D21</f>
        <v>0</v>
      </c>
    </row>
    <row r="30" spans="2:4" ht="12.75">
      <c r="B30" s="1" t="s">
        <v>15</v>
      </c>
      <c r="D30" s="2">
        <f>ROUND(D28*0.21,1)</f>
        <v>0</v>
      </c>
    </row>
    <row r="32" spans="1:5" ht="13.5" thickBot="1">
      <c r="A32" s="14"/>
      <c r="B32" s="15" t="s">
        <v>16</v>
      </c>
      <c r="C32" s="16"/>
      <c r="D32" s="17">
        <f>D30+D28</f>
        <v>0</v>
      </c>
      <c r="E32" s="14"/>
    </row>
    <row r="33" ht="13.5" thickTop="1"/>
    <row r="37" ht="12.75">
      <c r="B37" s="1" t="s">
        <v>60</v>
      </c>
    </row>
  </sheetData>
  <mergeCells count="7">
    <mergeCell ref="B9:E9"/>
    <mergeCell ref="B10:D10"/>
    <mergeCell ref="B7:E7"/>
    <mergeCell ref="A3:E3"/>
    <mergeCell ref="B6:E6"/>
    <mergeCell ref="B8:E8"/>
    <mergeCell ref="B5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120" zoomScaleSheetLayoutView="120" workbookViewId="0" topLeftCell="A1">
      <selection activeCell="F5" sqref="F5"/>
    </sheetView>
  </sheetViews>
  <sheetFormatPr defaultColWidth="9.00390625" defaultRowHeight="12.75"/>
  <cols>
    <col min="1" max="1" width="4.625" style="37" customWidth="1"/>
    <col min="2" max="2" width="12.25390625" style="37" customWidth="1"/>
    <col min="3" max="3" width="35.125" style="39" customWidth="1"/>
    <col min="4" max="4" width="6.875" style="40" customWidth="1"/>
    <col min="5" max="5" width="9.125" style="41" customWidth="1"/>
    <col min="6" max="6" width="10.625" style="41" customWidth="1"/>
    <col min="7" max="7" width="16.375" style="41" customWidth="1"/>
    <col min="8" max="9" width="19.375" style="36" customWidth="1"/>
    <col min="10" max="16384" width="9.125" style="36" customWidth="1"/>
  </cols>
  <sheetData>
    <row r="1" spans="1:4" s="6" customFormat="1" ht="12.75">
      <c r="A1" s="45" t="s">
        <v>61</v>
      </c>
      <c r="B1" s="4"/>
      <c r="C1" s="5"/>
      <c r="D1" s="5"/>
    </row>
    <row r="2" spans="1:4" s="6" customFormat="1" ht="12.75">
      <c r="A2" s="45" t="s">
        <v>62</v>
      </c>
      <c r="B2" s="4"/>
      <c r="C2" s="5"/>
      <c r="D2" s="5"/>
    </row>
    <row r="3" spans="1:7" s="21" customFormat="1" ht="21.75">
      <c r="A3" s="18" t="s">
        <v>6</v>
      </c>
      <c r="B3" s="18"/>
      <c r="C3" s="18" t="s">
        <v>0</v>
      </c>
      <c r="D3" s="19" t="s">
        <v>3</v>
      </c>
      <c r="E3" s="20" t="s">
        <v>10</v>
      </c>
      <c r="F3" s="20" t="s">
        <v>11</v>
      </c>
      <c r="G3" s="20" t="s">
        <v>4</v>
      </c>
    </row>
    <row r="4" spans="1:7" s="27" customFormat="1" ht="12.75">
      <c r="A4" s="22"/>
      <c r="B4" s="23" t="s">
        <v>19</v>
      </c>
      <c r="C4" s="24" t="s">
        <v>20</v>
      </c>
      <c r="D4" s="25" t="s">
        <v>2</v>
      </c>
      <c r="E4" s="26"/>
      <c r="F4" s="26"/>
      <c r="G4" s="26"/>
    </row>
    <row r="5" spans="1:7" s="33" customFormat="1" ht="12.75">
      <c r="A5" s="53">
        <v>1</v>
      </c>
      <c r="B5" s="53">
        <v>132251254</v>
      </c>
      <c r="C5" s="29" t="s">
        <v>35</v>
      </c>
      <c r="D5" s="30" t="s">
        <v>21</v>
      </c>
      <c r="E5" s="44">
        <v>155.3</v>
      </c>
      <c r="F5" s="47"/>
      <c r="G5" s="32">
        <f aca="true" t="shared" si="0" ref="G5:G13">ROUND(E5*F5,1)</f>
        <v>0</v>
      </c>
    </row>
    <row r="6" spans="1:7" s="33" customFormat="1" ht="12.75">
      <c r="A6" s="53">
        <v>2</v>
      </c>
      <c r="B6" s="53">
        <v>113107342</v>
      </c>
      <c r="C6" s="29" t="s">
        <v>28</v>
      </c>
      <c r="D6" s="30" t="s">
        <v>7</v>
      </c>
      <c r="E6" s="44">
        <v>156.7</v>
      </c>
      <c r="F6" s="47"/>
      <c r="G6" s="32">
        <f t="shared" si="0"/>
        <v>0</v>
      </c>
    </row>
    <row r="7" spans="1:7" s="33" customFormat="1" ht="12.75">
      <c r="A7" s="53">
        <v>3</v>
      </c>
      <c r="B7" s="53">
        <v>113106121</v>
      </c>
      <c r="C7" s="29" t="s">
        <v>36</v>
      </c>
      <c r="D7" s="30" t="s">
        <v>7</v>
      </c>
      <c r="E7" s="44">
        <v>0.54</v>
      </c>
      <c r="F7" s="47"/>
      <c r="G7" s="32">
        <f t="shared" si="0"/>
        <v>0</v>
      </c>
    </row>
    <row r="8" spans="1:7" s="33" customFormat="1" ht="12.75">
      <c r="A8" s="53">
        <v>4</v>
      </c>
      <c r="B8" s="53">
        <v>175151101</v>
      </c>
      <c r="C8" s="29" t="s">
        <v>37</v>
      </c>
      <c r="D8" s="30" t="s">
        <v>21</v>
      </c>
      <c r="E8" s="44">
        <v>11.97</v>
      </c>
      <c r="F8" s="47"/>
      <c r="G8" s="32">
        <f t="shared" si="0"/>
        <v>0</v>
      </c>
    </row>
    <row r="9" spans="1:7" s="33" customFormat="1" ht="12.75">
      <c r="A9" s="53">
        <v>5</v>
      </c>
      <c r="B9" s="53" t="s">
        <v>22</v>
      </c>
      <c r="C9" s="29" t="s">
        <v>23</v>
      </c>
      <c r="D9" s="30" t="s">
        <v>9</v>
      </c>
      <c r="E9" s="44">
        <v>11.97</v>
      </c>
      <c r="F9" s="47"/>
      <c r="G9" s="32">
        <f t="shared" si="0"/>
        <v>0</v>
      </c>
    </row>
    <row r="10" spans="1:7" s="33" customFormat="1" ht="12.75">
      <c r="A10" s="53">
        <v>6</v>
      </c>
      <c r="B10" s="53">
        <v>174151101</v>
      </c>
      <c r="C10" s="29" t="s">
        <v>29</v>
      </c>
      <c r="D10" s="30" t="s">
        <v>21</v>
      </c>
      <c r="E10" s="44">
        <v>72.1</v>
      </c>
      <c r="F10" s="47"/>
      <c r="G10" s="32">
        <f t="shared" si="0"/>
        <v>0</v>
      </c>
    </row>
    <row r="11" spans="1:7" s="33" customFormat="1" ht="12.75">
      <c r="A11" s="53">
        <v>7</v>
      </c>
      <c r="B11" s="53">
        <v>162751107</v>
      </c>
      <c r="C11" s="29" t="s">
        <v>38</v>
      </c>
      <c r="D11" s="30" t="s">
        <v>21</v>
      </c>
      <c r="E11" s="44">
        <v>83.19</v>
      </c>
      <c r="F11" s="47"/>
      <c r="G11" s="32">
        <f>ROUND(E11*F11,1)</f>
        <v>0</v>
      </c>
    </row>
    <row r="12" spans="1:7" s="33" customFormat="1" ht="12.75">
      <c r="A12" s="53">
        <v>8</v>
      </c>
      <c r="B12" s="53">
        <v>162751109</v>
      </c>
      <c r="C12" s="29" t="s">
        <v>39</v>
      </c>
      <c r="D12" s="30" t="s">
        <v>21</v>
      </c>
      <c r="E12" s="44">
        <v>1163.8</v>
      </c>
      <c r="F12" s="47"/>
      <c r="G12" s="32">
        <f t="shared" si="0"/>
        <v>0</v>
      </c>
    </row>
    <row r="13" spans="1:7" s="33" customFormat="1" ht="12.75">
      <c r="A13" s="53">
        <v>9</v>
      </c>
      <c r="B13" s="53" t="s">
        <v>22</v>
      </c>
      <c r="C13" s="29" t="s">
        <v>40</v>
      </c>
      <c r="D13" s="30" t="s">
        <v>9</v>
      </c>
      <c r="E13" s="44">
        <v>83.19</v>
      </c>
      <c r="F13" s="47"/>
      <c r="G13" s="32">
        <f t="shared" si="0"/>
        <v>0</v>
      </c>
    </row>
    <row r="14" spans="1:7" ht="12.75">
      <c r="A14" s="22"/>
      <c r="B14" s="23" t="str">
        <f>B4</f>
        <v>1.</v>
      </c>
      <c r="C14" s="24" t="str">
        <f>C4</f>
        <v>ZEMNÍ PRÁCE</v>
      </c>
      <c r="D14" s="25" t="s">
        <v>2</v>
      </c>
      <c r="E14" s="26" t="s">
        <v>17</v>
      </c>
      <c r="F14" s="26"/>
      <c r="G14" s="35">
        <f>SUM(G5:G13)</f>
        <v>0</v>
      </c>
    </row>
    <row r="15" spans="1:7" s="38" customFormat="1" ht="12.75">
      <c r="A15" s="37"/>
      <c r="B15" s="37"/>
      <c r="C15" s="29" t="s">
        <v>2</v>
      </c>
      <c r="D15" s="30" t="s">
        <v>2</v>
      </c>
      <c r="E15" s="31"/>
      <c r="F15" s="31"/>
      <c r="G15" s="31"/>
    </row>
    <row r="16" spans="1:7" s="27" customFormat="1" ht="12.75">
      <c r="A16" s="22"/>
      <c r="B16" s="23" t="s">
        <v>18</v>
      </c>
      <c r="C16" s="24" t="s">
        <v>30</v>
      </c>
      <c r="D16" s="25" t="s">
        <v>2</v>
      </c>
      <c r="E16" s="26"/>
      <c r="F16" s="26"/>
      <c r="G16" s="26"/>
    </row>
    <row r="17" spans="1:7" s="33" customFormat="1" ht="12.75">
      <c r="A17" s="53">
        <v>1</v>
      </c>
      <c r="B17" s="53">
        <v>919755112</v>
      </c>
      <c r="C17" s="29" t="s">
        <v>42</v>
      </c>
      <c r="D17" s="30" t="s">
        <v>41</v>
      </c>
      <c r="E17" s="44">
        <v>184.3</v>
      </c>
      <c r="F17" s="47"/>
      <c r="G17" s="32">
        <f>ROUND(E17*F17,1)</f>
        <v>0</v>
      </c>
    </row>
    <row r="18" spans="1:7" s="33" customFormat="1" ht="12.75">
      <c r="A18" s="53">
        <v>2</v>
      </c>
      <c r="B18" s="53">
        <v>971042361</v>
      </c>
      <c r="C18" s="29" t="s">
        <v>43</v>
      </c>
      <c r="D18" s="30" t="s">
        <v>8</v>
      </c>
      <c r="E18" s="44">
        <v>1</v>
      </c>
      <c r="F18" s="47"/>
      <c r="G18" s="32">
        <f aca="true" t="shared" si="1" ref="G18:G24">ROUND(E18*F18,1)</f>
        <v>0</v>
      </c>
    </row>
    <row r="19" spans="1:7" s="33" customFormat="1" ht="12.75">
      <c r="A19" s="53">
        <v>3</v>
      </c>
      <c r="B19" s="53">
        <v>971042341</v>
      </c>
      <c r="C19" s="29" t="s">
        <v>68</v>
      </c>
      <c r="D19" s="30" t="s">
        <v>8</v>
      </c>
      <c r="E19" s="44">
        <v>1</v>
      </c>
      <c r="F19" s="47"/>
      <c r="G19" s="32">
        <f t="shared" si="1"/>
        <v>0</v>
      </c>
    </row>
    <row r="20" spans="1:7" s="33" customFormat="1" ht="12.75">
      <c r="A20" s="53">
        <v>4</v>
      </c>
      <c r="B20" s="53" t="s">
        <v>44</v>
      </c>
      <c r="C20" s="29" t="s">
        <v>69</v>
      </c>
      <c r="D20" s="30" t="s">
        <v>70</v>
      </c>
      <c r="E20" s="44">
        <v>1</v>
      </c>
      <c r="F20" s="47"/>
      <c r="G20" s="32">
        <f t="shared" si="1"/>
        <v>0</v>
      </c>
    </row>
    <row r="21" spans="1:7" s="33" customFormat="1" ht="12.75">
      <c r="A21" s="53">
        <v>5</v>
      </c>
      <c r="B21" s="53">
        <v>997013501</v>
      </c>
      <c r="C21" s="29" t="s">
        <v>45</v>
      </c>
      <c r="D21" s="30" t="s">
        <v>9</v>
      </c>
      <c r="E21" s="44">
        <v>28.68</v>
      </c>
      <c r="F21" s="47"/>
      <c r="G21" s="32">
        <f t="shared" si="1"/>
        <v>0</v>
      </c>
    </row>
    <row r="22" spans="1:7" s="33" customFormat="1" ht="12.75">
      <c r="A22" s="53">
        <v>6</v>
      </c>
      <c r="B22" s="53">
        <v>997013509</v>
      </c>
      <c r="C22" s="29" t="s">
        <v>46</v>
      </c>
      <c r="D22" s="30" t="s">
        <v>9</v>
      </c>
      <c r="E22" s="31">
        <v>745.68</v>
      </c>
      <c r="F22" s="47"/>
      <c r="G22" s="32">
        <f t="shared" si="1"/>
        <v>0</v>
      </c>
    </row>
    <row r="23" spans="1:7" s="33" customFormat="1" ht="12.75">
      <c r="A23" s="53">
        <v>7</v>
      </c>
      <c r="B23" s="53" t="s">
        <v>22</v>
      </c>
      <c r="C23" s="29" t="s">
        <v>47</v>
      </c>
      <c r="D23" s="30" t="s">
        <v>9</v>
      </c>
      <c r="E23" s="44">
        <v>28.68</v>
      </c>
      <c r="F23" s="47"/>
      <c r="G23" s="32">
        <f t="shared" si="1"/>
        <v>0</v>
      </c>
    </row>
    <row r="24" spans="1:7" s="33" customFormat="1" ht="12.75">
      <c r="A24" s="53">
        <v>8</v>
      </c>
      <c r="B24" s="53">
        <v>979054441</v>
      </c>
      <c r="C24" s="29" t="s">
        <v>48</v>
      </c>
      <c r="D24" s="30" t="s">
        <v>7</v>
      </c>
      <c r="E24" s="44">
        <v>0.54</v>
      </c>
      <c r="F24" s="47"/>
      <c r="G24" s="32">
        <f t="shared" si="1"/>
        <v>0</v>
      </c>
    </row>
    <row r="25" spans="1:7" ht="12.75">
      <c r="A25" s="22"/>
      <c r="B25" s="23" t="str">
        <f>B16</f>
        <v>9.</v>
      </c>
      <c r="C25" s="24" t="str">
        <f>C16</f>
        <v>DOKONČOVACÍ PRÁCE, BOURÁNÍ</v>
      </c>
      <c r="D25" s="25" t="s">
        <v>2</v>
      </c>
      <c r="E25" s="26" t="s">
        <v>17</v>
      </c>
      <c r="F25" s="26"/>
      <c r="G25" s="35">
        <f>SUM(G17:G24)</f>
        <v>0</v>
      </c>
    </row>
    <row r="27" spans="1:7" s="27" customFormat="1" ht="12.75">
      <c r="A27" s="22"/>
      <c r="B27" s="23" t="s">
        <v>26</v>
      </c>
      <c r="C27" s="24" t="s">
        <v>49</v>
      </c>
      <c r="D27" s="25" t="s">
        <v>2</v>
      </c>
      <c r="E27" s="26"/>
      <c r="F27" s="26"/>
      <c r="G27" s="26"/>
    </row>
    <row r="28" spans="1:7" s="33" customFormat="1" ht="12.75">
      <c r="A28" s="28">
        <v>1</v>
      </c>
      <c r="B28" s="28">
        <v>451572111</v>
      </c>
      <c r="C28" s="29" t="s">
        <v>27</v>
      </c>
      <c r="D28" s="30" t="s">
        <v>21</v>
      </c>
      <c r="E28" s="31">
        <v>8.44</v>
      </c>
      <c r="F28" s="47"/>
      <c r="G28" s="32">
        <f>ROUND(E28*F28,1)</f>
        <v>0</v>
      </c>
    </row>
    <row r="29" spans="1:7" ht="12.75">
      <c r="A29" s="22"/>
      <c r="B29" s="23" t="str">
        <f>B27</f>
        <v>4.</v>
      </c>
      <c r="C29" s="24" t="str">
        <f>C27</f>
        <v>VODOROVNÉ KONTRUKCE</v>
      </c>
      <c r="D29" s="25" t="s">
        <v>2</v>
      </c>
      <c r="E29" s="26" t="s">
        <v>17</v>
      </c>
      <c r="F29" s="26"/>
      <c r="G29" s="35">
        <f>SUM(G28:G28)</f>
        <v>0</v>
      </c>
    </row>
    <row r="31" spans="1:7" s="27" customFormat="1" ht="12.75">
      <c r="A31" s="22"/>
      <c r="B31" s="23" t="s">
        <v>24</v>
      </c>
      <c r="C31" s="24" t="s">
        <v>25</v>
      </c>
      <c r="D31" s="25" t="s">
        <v>2</v>
      </c>
      <c r="E31" s="26"/>
      <c r="F31" s="26"/>
      <c r="G31" s="26"/>
    </row>
    <row r="32" spans="1:7" s="33" customFormat="1" ht="12.75">
      <c r="A32" s="53">
        <v>1</v>
      </c>
      <c r="B32" s="53">
        <v>572211111</v>
      </c>
      <c r="C32" s="29" t="s">
        <v>50</v>
      </c>
      <c r="D32" s="30" t="s">
        <v>21</v>
      </c>
      <c r="E32" s="31">
        <v>59.06</v>
      </c>
      <c r="F32" s="47"/>
      <c r="G32" s="32">
        <f>ROUND(E32*F32,1)</f>
        <v>0</v>
      </c>
    </row>
    <row r="33" spans="1:7" s="33" customFormat="1" ht="12.75">
      <c r="A33" s="53">
        <v>2</v>
      </c>
      <c r="B33" s="53">
        <v>596211110</v>
      </c>
      <c r="C33" s="29" t="s">
        <v>51</v>
      </c>
      <c r="D33" s="30" t="s">
        <v>7</v>
      </c>
      <c r="E33" s="31">
        <v>0.54</v>
      </c>
      <c r="F33" s="47"/>
      <c r="G33" s="32">
        <f>ROUND(E33*F33,1)</f>
        <v>0</v>
      </c>
    </row>
    <row r="34" spans="1:7" s="33" customFormat="1" ht="12.75">
      <c r="A34" s="53">
        <v>3</v>
      </c>
      <c r="B34" s="53">
        <v>572340113</v>
      </c>
      <c r="C34" s="29" t="s">
        <v>52</v>
      </c>
      <c r="D34" s="30" t="s">
        <v>7</v>
      </c>
      <c r="E34" s="31">
        <v>156.7</v>
      </c>
      <c r="F34" s="47"/>
      <c r="G34" s="32">
        <f>ROUND(E34*F34,1)</f>
        <v>0</v>
      </c>
    </row>
    <row r="35" spans="1:7" ht="12.75">
      <c r="A35" s="22"/>
      <c r="B35" s="23" t="str">
        <f>B31</f>
        <v>5.</v>
      </c>
      <c r="C35" s="24" t="str">
        <f>C31</f>
        <v>KOMUNIKACE</v>
      </c>
      <c r="D35" s="25" t="s">
        <v>2</v>
      </c>
      <c r="E35" s="26" t="s">
        <v>17</v>
      </c>
      <c r="F35" s="26"/>
      <c r="G35" s="35">
        <f>SUM(G32:G34)</f>
        <v>0</v>
      </c>
    </row>
    <row r="37" spans="1:7" s="27" customFormat="1" ht="12.75">
      <c r="A37" s="22"/>
      <c r="B37" s="23" t="s">
        <v>33</v>
      </c>
      <c r="C37" s="24" t="s">
        <v>34</v>
      </c>
      <c r="D37" s="25" t="s">
        <v>2</v>
      </c>
      <c r="E37" s="26"/>
      <c r="F37" s="26"/>
      <c r="G37" s="26"/>
    </row>
    <row r="38" spans="1:7" s="33" customFormat="1" ht="12.75">
      <c r="A38" s="53">
        <v>1</v>
      </c>
      <c r="B38" s="53">
        <v>871161141</v>
      </c>
      <c r="C38" s="29" t="s">
        <v>54</v>
      </c>
      <c r="D38" s="30" t="s">
        <v>41</v>
      </c>
      <c r="E38" s="31">
        <v>102.34</v>
      </c>
      <c r="F38" s="47"/>
      <c r="G38" s="32">
        <f aca="true" t="shared" si="2" ref="G38:G44">ROUND(E38*F38,1)</f>
        <v>0</v>
      </c>
    </row>
    <row r="39" spans="1:7" s="33" customFormat="1" ht="12.75">
      <c r="A39" s="53">
        <v>2</v>
      </c>
      <c r="B39" s="53" t="s">
        <v>53</v>
      </c>
      <c r="C39" s="29" t="s">
        <v>55</v>
      </c>
      <c r="D39" s="30" t="s">
        <v>41</v>
      </c>
      <c r="E39" s="31">
        <v>104.4</v>
      </c>
      <c r="F39" s="47"/>
      <c r="G39" s="32">
        <f t="shared" si="2"/>
        <v>0</v>
      </c>
    </row>
    <row r="40" spans="1:7" s="33" customFormat="1" ht="12.75">
      <c r="A40" s="53">
        <v>3</v>
      </c>
      <c r="B40" s="53" t="s">
        <v>56</v>
      </c>
      <c r="C40" s="29" t="s">
        <v>71</v>
      </c>
      <c r="D40" s="30" t="s">
        <v>41</v>
      </c>
      <c r="E40" s="31">
        <v>102.34</v>
      </c>
      <c r="F40" s="47"/>
      <c r="G40" s="32">
        <f t="shared" si="2"/>
        <v>0</v>
      </c>
    </row>
    <row r="41" spans="1:7" s="33" customFormat="1" ht="12.75">
      <c r="A41" s="53">
        <v>4</v>
      </c>
      <c r="B41" s="53" t="s">
        <v>56</v>
      </c>
      <c r="C41" s="29" t="s">
        <v>72</v>
      </c>
      <c r="D41" s="30" t="s">
        <v>8</v>
      </c>
      <c r="E41" s="31">
        <v>2</v>
      </c>
      <c r="F41" s="47"/>
      <c r="G41" s="32">
        <f t="shared" si="2"/>
        <v>0</v>
      </c>
    </row>
    <row r="42" spans="1:7" s="33" customFormat="1" ht="12.75">
      <c r="A42" s="53">
        <v>5</v>
      </c>
      <c r="B42" s="53">
        <v>899722113</v>
      </c>
      <c r="C42" s="29" t="s">
        <v>57</v>
      </c>
      <c r="D42" s="30" t="s">
        <v>41</v>
      </c>
      <c r="E42" s="31">
        <v>102.34</v>
      </c>
      <c r="F42" s="47"/>
      <c r="G42" s="32">
        <f t="shared" si="2"/>
        <v>0</v>
      </c>
    </row>
    <row r="43" spans="1:7" s="33" customFormat="1" ht="12.75">
      <c r="A43" s="53">
        <v>6</v>
      </c>
      <c r="B43" s="53">
        <v>899722111</v>
      </c>
      <c r="C43" s="29" t="s">
        <v>58</v>
      </c>
      <c r="D43" s="30" t="s">
        <v>41</v>
      </c>
      <c r="E43" s="31">
        <v>102.34</v>
      </c>
      <c r="F43" s="47"/>
      <c r="G43" s="32">
        <f t="shared" si="2"/>
        <v>0</v>
      </c>
    </row>
    <row r="44" spans="1:7" s="33" customFormat="1" ht="12.75">
      <c r="A44" s="53">
        <v>7</v>
      </c>
      <c r="B44" s="53">
        <v>892233122</v>
      </c>
      <c r="C44" s="29" t="s">
        <v>59</v>
      </c>
      <c r="D44" s="30" t="s">
        <v>41</v>
      </c>
      <c r="E44" s="31">
        <v>102.34</v>
      </c>
      <c r="F44" s="47"/>
      <c r="G44" s="32">
        <f t="shared" si="2"/>
        <v>0</v>
      </c>
    </row>
    <row r="45" spans="1:7" ht="12.75">
      <c r="A45" s="22"/>
      <c r="B45" s="23" t="str">
        <f>B37</f>
        <v>8.</v>
      </c>
      <c r="C45" s="24" t="str">
        <f>C37</f>
        <v>PODZEMNÍ VEDENÍ</v>
      </c>
      <c r="D45" s="25" t="s">
        <v>2</v>
      </c>
      <c r="E45" s="26" t="s">
        <v>17</v>
      </c>
      <c r="F45" s="26"/>
      <c r="G45" s="35">
        <f>SUM(G38:G44)</f>
        <v>0</v>
      </c>
    </row>
    <row r="47" spans="1:7" s="27" customFormat="1" ht="12.75">
      <c r="A47" s="22"/>
      <c r="B47" s="23" t="s">
        <v>18</v>
      </c>
      <c r="C47" s="24" t="s">
        <v>31</v>
      </c>
      <c r="D47" s="25" t="s">
        <v>2</v>
      </c>
      <c r="E47" s="26"/>
      <c r="F47" s="26"/>
      <c r="G47" s="26"/>
    </row>
    <row r="48" spans="1:7" s="33" customFormat="1" ht="12.75">
      <c r="A48" s="28">
        <v>1</v>
      </c>
      <c r="B48" s="28">
        <v>998276101</v>
      </c>
      <c r="C48" s="29" t="s">
        <v>32</v>
      </c>
      <c r="D48" s="30" t="s">
        <v>9</v>
      </c>
      <c r="E48" s="34">
        <v>183.89</v>
      </c>
      <c r="F48" s="47"/>
      <c r="G48" s="32">
        <f>ROUND(E48*F48,1)</f>
        <v>0</v>
      </c>
    </row>
    <row r="49" spans="1:7" ht="12.75">
      <c r="A49" s="22"/>
      <c r="B49" s="23" t="str">
        <f>B47</f>
        <v>9.</v>
      </c>
      <c r="C49" s="24" t="str">
        <f>C47</f>
        <v>PŘESUN HMOT HSV</v>
      </c>
      <c r="D49" s="25" t="s">
        <v>2</v>
      </c>
      <c r="E49" s="26" t="s">
        <v>17</v>
      </c>
      <c r="F49" s="26"/>
      <c r="G49" s="35">
        <f>SUM(G48:G48)</f>
        <v>0</v>
      </c>
    </row>
  </sheetData>
  <printOptions/>
  <pageMargins left="0.42" right="0.28" top="0.71" bottom="0.63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Beneš - 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Květoslav Beneš</dc:creator>
  <cp:keywords/>
  <dc:description/>
  <cp:lastModifiedBy>Marcela</cp:lastModifiedBy>
  <cp:lastPrinted>2024-04-19T05:32:46Z</cp:lastPrinted>
  <dcterms:created xsi:type="dcterms:W3CDTF">2010-05-19T07:20:18Z</dcterms:created>
  <dcterms:modified xsi:type="dcterms:W3CDTF">2024-04-19T05:32:48Z</dcterms:modified>
  <cp:category/>
  <cp:version/>
  <cp:contentType/>
  <cp:contentStatus/>
</cp:coreProperties>
</file>