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kce 2024\Kotelna budově radnice v čp. 35\"/>
    </mc:Choice>
  </mc:AlternateContent>
  <bookViews>
    <workbookView xWindow="0" yWindow="0" windowWidth="16905" windowHeight="738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Pol'!$A$1:$U$16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2" l="1"/>
  <c r="M13" i="12" s="1"/>
  <c r="G10" i="12"/>
  <c r="M10" i="12" s="1"/>
  <c r="G11" i="12"/>
  <c r="M11" i="12" s="1"/>
  <c r="G12" i="12"/>
  <c r="M12" i="12" s="1"/>
  <c r="M9" i="12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4" i="12"/>
  <c r="I13" i="12" s="1"/>
  <c r="K14" i="12"/>
  <c r="K13" i="12" s="1"/>
  <c r="O14" i="12"/>
  <c r="O13" i="12" s="1"/>
  <c r="Q14" i="12"/>
  <c r="Q13" i="12" s="1"/>
  <c r="U14" i="12"/>
  <c r="U13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6" i="1"/>
  <c r="G13" i="12" l="1"/>
  <c r="I48" i="1" s="1"/>
  <c r="G8" i="12"/>
  <c r="O8" i="12"/>
  <c r="U8" i="12"/>
  <c r="Q8" i="12"/>
  <c r="M8" i="12"/>
  <c r="K8" i="12"/>
  <c r="I8" i="12"/>
  <c r="G15" i="12" l="1"/>
  <c r="I16" i="1" s="1"/>
  <c r="I21" i="1" s="1"/>
  <c r="G25" i="1" s="1"/>
  <c r="G26" i="1" s="1"/>
  <c r="G29" i="1" s="1"/>
  <c r="I47" i="1"/>
  <c r="I49" i="1" s="1"/>
  <c r="G27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<sst xmlns="http://schemas.openxmlformats.org/spreadsheetml/2006/main" count="136" uniqueCount="100">
  <si>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</si>
  <si>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</si>
  <si>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</si>
  <si>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</si>
  <si>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</si>
  <si>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</si>
  <si>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</si>
  <si>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</si>
  <si>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</si>
  <si>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</si>
  <si>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</si>
  <si>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</si>
  <si>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</si>
  <si>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</si>
  <si>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</si>
  <si>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</si>
  <si>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</si>
  <si>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</si>
  <si>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</si>
  <si>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</si>
  <si>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</si>
  <si>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</si>
  <si>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</si>
  <si>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</si>
  <si>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</si>
  <si>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</si>
  <si>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</si>
  <si>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</si>
  <si>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</si>
  <si>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</si>
  <si>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</si>
  <si>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</si>
  <si>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</si>
  <si>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</si>
  <si>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</si>
  <si>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</si>
  <si>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</si>
  <si>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</si>
  <si>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</si>
  <si>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</si>
  <si>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</si>
  <si>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</si>
  <si>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</si>
  <si>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</si>
  <si>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</si>
  <si>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radnice</t>
  </si>
  <si>
    <t>Celkem za stavbu</t>
  </si>
  <si>
    <t>CZK</t>
  </si>
  <si>
    <t>Rekapitulace dílů</t>
  </si>
  <si>
    <t>Typ dílu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</si>
  <si>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</si>
  <si>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</si>
  <si>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</si>
  <si>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</si>
  <si>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</si>
  <si>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</si>
  <si>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</si>
  <si>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</si>
  <si>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</si>
  <si>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</si>
  <si>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</si>
  <si>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</si>
  <si>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</si>
  <si>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</si>
  <si>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</si>
  <si>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</si>
  <si>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</si>
  <si>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</si>
  <si>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</si>
  <si>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</si>
  <si>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</si>
  <si>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</si>
  <si>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</si>
  <si>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</si>
  <si>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</si>
  <si>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</si>
  <si>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</si>
  <si>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</si>
  <si>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</si>
  <si>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</si>
  <si>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</si>
  <si>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</si>
  <si>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</si>
  <si>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210200043R00</t>
  </si>
  <si>
    <t xml:space="preserve">Nouzové Led svítidlo s vlastním zdrojem, např., TREVOS 43618 HELIOS LED IP65 M1h </t>
  </si>
  <si>
    <t>kus</t>
  </si>
  <si>
    <t>POL1_0</t>
  </si>
  <si>
    <t>210290842R00</t>
  </si>
  <si>
    <t>Úprava rozvaděče vč. potřebného materiálu, dle zadávací dokumentece</t>
  </si>
  <si>
    <t>kpl</t>
  </si>
  <si>
    <t>35822111R</t>
  </si>
  <si>
    <t>Kombinovaný jistič s chráničem, např., EATON 263535 PFL7-16/1N/B/003-A 10 kA</t>
  </si>
  <si>
    <t>POL3_0</t>
  </si>
  <si>
    <t>210140741R00</t>
  </si>
  <si>
    <t>Montáž jističů kombinovaných</t>
  </si>
  <si>
    <t>222330856R00</t>
  </si>
  <si>
    <t>Napojení na GSM</t>
  </si>
  <si>
    <t/>
  </si>
  <si>
    <t>END</t>
  </si>
  <si>
    <t>plynová kotelna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</si>
</sst>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3" borderId="0" xfId="0" applyFont="1" applyFill="1" applyBorder="1" applyAlignment="1">
      <alignment vertical="center"/>
    </xf>
    <xf numFmtId="4" fontId="0" fillId="0" borderId="54" xfId="0" applyNumberForma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abSelected="1" topLeftCell="B20" zoomScaleSheetLayoutView="75" workbookViewId="0">
      <selection activeCell="I49" sqref="I49:J4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194" t="s">
        <v>99</v>
      </c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2"/>
      <c r="E11" s="232"/>
      <c r="F11" s="232"/>
      <c r="G11" s="232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2"/>
      <c r="E12" s="212"/>
      <c r="F12" s="212"/>
      <c r="G12" s="212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21"/>
      <c r="E13" s="221"/>
      <c r="F13" s="221"/>
      <c r="G13" s="221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1"/>
      <c r="F15" s="231"/>
      <c r="G15" s="233"/>
      <c r="H15" s="233"/>
      <c r="I15" s="233" t="s">
        <v>28</v>
      </c>
      <c r="J15" s="234"/>
    </row>
    <row r="16" spans="1:15" ht="23.25" customHeight="1" x14ac:dyDescent="0.2">
      <c r="A16" s="143" t="s">
        <v>23</v>
      </c>
      <c r="B16" s="144" t="s">
        <v>23</v>
      </c>
      <c r="C16" s="58"/>
      <c r="D16" s="59"/>
      <c r="E16" s="197"/>
      <c r="F16" s="198"/>
      <c r="G16" s="197"/>
      <c r="H16" s="198"/>
      <c r="I16" s="197">
        <f>SUM(' Pol'!G15)</f>
        <v>0</v>
      </c>
      <c r="J16" s="218"/>
    </row>
    <row r="17" spans="1:10" ht="23.25" customHeight="1" x14ac:dyDescent="0.2">
      <c r="A17" s="143" t="s">
        <v>24</v>
      </c>
      <c r="B17" s="144" t="s">
        <v>24</v>
      </c>
      <c r="C17" s="58"/>
      <c r="D17" s="59"/>
      <c r="E17" s="197"/>
      <c r="F17" s="198"/>
      <c r="G17" s="197"/>
      <c r="H17" s="198"/>
      <c r="I17" s="197">
        <v>0</v>
      </c>
      <c r="J17" s="218"/>
    </row>
    <row r="18" spans="1:10" ht="23.25" customHeight="1" x14ac:dyDescent="0.2">
      <c r="A18" s="143" t="s">
        <v>25</v>
      </c>
      <c r="B18" s="144" t="s">
        <v>25</v>
      </c>
      <c r="C18" s="58"/>
      <c r="D18" s="59"/>
      <c r="E18" s="197"/>
      <c r="F18" s="198"/>
      <c r="G18" s="197"/>
      <c r="H18" s="198"/>
      <c r="I18" s="197">
        <v>0</v>
      </c>
      <c r="J18" s="218"/>
    </row>
    <row r="19" spans="1:10" ht="23.25" customHeight="1" x14ac:dyDescent="0.2">
      <c r="A19" s="143" t="s">
        <v>54</v>
      </c>
      <c r="B19" s="144" t="s">
        <v>26</v>
      </c>
      <c r="C19" s="58"/>
      <c r="D19" s="59"/>
      <c r="E19" s="197"/>
      <c r="F19" s="198"/>
      <c r="G19" s="197"/>
      <c r="H19" s="198"/>
      <c r="I19" s="197">
        <v>0</v>
      </c>
      <c r="J19" s="218"/>
    </row>
    <row r="20" spans="1:10" ht="23.25" customHeight="1" x14ac:dyDescent="0.2">
      <c r="A20" s="143" t="s">
        <v>55</v>
      </c>
      <c r="B20" s="144" t="s">
        <v>27</v>
      </c>
      <c r="C20" s="58"/>
      <c r="D20" s="59"/>
      <c r="E20" s="197"/>
      <c r="F20" s="198"/>
      <c r="G20" s="197"/>
      <c r="H20" s="198"/>
      <c r="I20" s="197">
        <v>0</v>
      </c>
      <c r="J20" s="218"/>
    </row>
    <row r="21" spans="1:10" ht="23.25" customHeight="1" x14ac:dyDescent="0.2">
      <c r="A21" s="4"/>
      <c r="B21" s="74" t="s">
        <v>28</v>
      </c>
      <c r="C21" s="75"/>
      <c r="D21" s="76"/>
      <c r="E21" s="219"/>
      <c r="F21" s="229"/>
      <c r="G21" s="219"/>
      <c r="H21" s="229"/>
      <c r="I21" s="219">
        <f>SUM(I16:J20)</f>
        <v>0</v>
      </c>
      <c r="J21" s="22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/>
      <c r="F23" s="61" t="s">
        <v>0</v>
      </c>
      <c r="G23" s="216"/>
      <c r="H23" s="217"/>
      <c r="I23" s="21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/>
      <c r="F24" s="61" t="s">
        <v>0</v>
      </c>
      <c r="G24" s="214">
        <v>0</v>
      </c>
      <c r="H24" s="215"/>
      <c r="I24" s="21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6">
        <f>I21</f>
        <v>0</v>
      </c>
      <c r="H25" s="217"/>
      <c r="I25" s="21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f>ZakladDPHZakl*0.21</f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f>SUM(G25:I26)</f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28">
        <v>0</v>
      </c>
      <c r="H28" s="230"/>
      <c r="I28" s="230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28">
        <f>SUM(G25:I26)</f>
        <v>0</v>
      </c>
      <c r="H29" s="228"/>
      <c r="I29" s="228"/>
      <c r="J29" s="125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45496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3" t="s">
        <v>2</v>
      </c>
      <c r="E35" s="21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0"/>
      <c r="D39" s="201"/>
      <c r="E39" s="201"/>
      <c r="F39" s="114">
        <v>0</v>
      </c>
      <c r="G39" s="115">
        <v>0</v>
      </c>
      <c r="H39" s="116">
        <v>0</v>
      </c>
      <c r="I39" s="116">
        <v>0</v>
      </c>
      <c r="J39" s="110" t="str">
        <f>IF(CenaCelkemVypocet=0,"",I39/CenaCelkemVypocet*100)</f>
        <v/>
      </c>
    </row>
    <row r="40" spans="1:10" ht="25.5" hidden="1" customHeight="1" x14ac:dyDescent="0.2">
      <c r="A40" s="103"/>
      <c r="B40" s="202" t="s">
        <v>46</v>
      </c>
      <c r="C40" s="203"/>
      <c r="D40" s="203"/>
      <c r="E40" s="204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0</v>
      </c>
      <c r="J40" s="104">
        <f>SUMIF(A39:A39,"=1",J39:J39)</f>
        <v>0</v>
      </c>
    </row>
    <row r="44" spans="1:10" ht="15.75" x14ac:dyDescent="0.25">
      <c r="B44" s="126" t="s">
        <v>48</v>
      </c>
    </row>
    <row r="46" spans="1:10" ht="25.5" customHeight="1" x14ac:dyDescent="0.2">
      <c r="A46" s="127"/>
      <c r="B46" s="130" t="s">
        <v>16</v>
      </c>
      <c r="C46" s="130" t="s">
        <v>5</v>
      </c>
      <c r="D46" s="131"/>
      <c r="E46" s="131"/>
      <c r="F46" s="134" t="s">
        <v>49</v>
      </c>
      <c r="G46" s="134"/>
      <c r="H46" s="134"/>
      <c r="I46" s="205" t="s">
        <v>28</v>
      </c>
      <c r="J46" s="205"/>
    </row>
    <row r="47" spans="1:10" ht="25.5" customHeight="1" x14ac:dyDescent="0.2">
      <c r="A47" s="128"/>
      <c r="B47" s="135" t="s">
        <v>50</v>
      </c>
      <c r="C47" s="207" t="s">
        <v>51</v>
      </c>
      <c r="D47" s="208"/>
      <c r="E47" s="208"/>
      <c r="F47" s="137" t="s">
        <v>25</v>
      </c>
      <c r="G47" s="138"/>
      <c r="H47" s="138"/>
      <c r="I47" s="206">
        <f>SUM(' Pol'!G8)</f>
        <v>0</v>
      </c>
      <c r="J47" s="206"/>
    </row>
    <row r="48" spans="1:10" ht="25.5" customHeight="1" x14ac:dyDescent="0.2">
      <c r="A48" s="128"/>
      <c r="B48" s="136" t="s">
        <v>52</v>
      </c>
      <c r="C48" s="210" t="s">
        <v>53</v>
      </c>
      <c r="D48" s="211"/>
      <c r="E48" s="211"/>
      <c r="F48" s="139" t="s">
        <v>25</v>
      </c>
      <c r="G48" s="140"/>
      <c r="H48" s="140"/>
      <c r="I48" s="209">
        <f>SUM(' Pol'!G13)</f>
        <v>0</v>
      </c>
      <c r="J48" s="209"/>
    </row>
    <row r="49" spans="1:10" ht="25.5" customHeight="1" x14ac:dyDescent="0.2">
      <c r="A49" s="129"/>
      <c r="B49" s="132" t="s">
        <v>1</v>
      </c>
      <c r="C49" s="132"/>
      <c r="D49" s="133"/>
      <c r="E49" s="133"/>
      <c r="F49" s="141"/>
      <c r="G49" s="142"/>
      <c r="H49" s="142"/>
      <c r="I49" s="199">
        <f>SUM(I47:I48)</f>
        <v>0</v>
      </c>
      <c r="J49" s="199"/>
    </row>
    <row r="50" spans="1:10" x14ac:dyDescent="0.2">
      <c r="F50" s="101"/>
      <c r="G50" s="102"/>
      <c r="H50" s="101"/>
      <c r="I50" s="102"/>
      <c r="J50" s="102"/>
    </row>
    <row r="51" spans="1:10" x14ac:dyDescent="0.2">
      <c r="F51" s="101"/>
      <c r="G51" s="102"/>
      <c r="H51" s="101"/>
      <c r="I51" s="102"/>
      <c r="J51" s="102"/>
    </row>
    <row r="52" spans="1:10" x14ac:dyDescent="0.2">
      <c r="F52" s="101"/>
      <c r="G52" s="102"/>
      <c r="H52" s="101"/>
      <c r="I52" s="102"/>
      <c r="J52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9" t="s">
        <v>41</v>
      </c>
      <c r="B2" s="78"/>
      <c r="C2" s="237"/>
      <c r="D2" s="237"/>
      <c r="E2" s="237"/>
      <c r="F2" s="237"/>
      <c r="G2" s="238"/>
    </row>
    <row r="3" spans="1:7" ht="24.95" hidden="1" customHeight="1" x14ac:dyDescent="0.2">
      <c r="A3" s="79" t="s">
        <v>7</v>
      </c>
      <c r="B3" s="78"/>
      <c r="C3" s="237"/>
      <c r="D3" s="237"/>
      <c r="E3" s="237"/>
      <c r="F3" s="237"/>
      <c r="G3" s="238"/>
    </row>
    <row r="4" spans="1:7" ht="24.95" hidden="1" customHeight="1" x14ac:dyDescent="0.2">
      <c r="A4" s="79" t="s">
        <v>8</v>
      </c>
      <c r="B4" s="78"/>
      <c r="C4" s="237"/>
      <c r="D4" s="237"/>
      <c r="E4" s="237"/>
      <c r="F4" s="237"/>
      <c r="G4" s="23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21" sqref="G21"/>
    </sheetView>
  </sheetViews>
  <sheetFormatPr defaultRowHeight="12.75" outlineLevelRow="1" x14ac:dyDescent="0.2"/>
  <cols>
    <col min="1" max="1" width="4.140625" customWidth="1"/>
    <col min="2" max="2" width="14.42578125" style="100" customWidth="1"/>
    <col min="3" max="3" width="38.140625" style="100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39" t="s">
        <v>6</v>
      </c>
      <c r="B1" s="239"/>
      <c r="C1" s="239"/>
      <c r="D1" s="239"/>
      <c r="E1" s="239"/>
      <c r="F1" s="239"/>
      <c r="G1" s="239"/>
      <c r="AE1" t="s">
        <v>57</v>
      </c>
    </row>
    <row r="2" spans="1:60" ht="24.95" customHeight="1" x14ac:dyDescent="0.2">
      <c r="A2" s="148" t="s">
        <v>56</v>
      </c>
      <c r="B2" s="146"/>
      <c r="C2" s="240" t="s">
        <v>45</v>
      </c>
      <c r="D2" s="241"/>
      <c r="E2" s="241"/>
      <c r="F2" s="241"/>
      <c r="G2" s="242"/>
      <c r="AE2" t="s">
        <v>58</v>
      </c>
    </row>
    <row r="3" spans="1:60" ht="24.95" hidden="1" customHeight="1" x14ac:dyDescent="0.2">
      <c r="A3" s="149" t="s">
        <v>7</v>
      </c>
      <c r="B3" s="147"/>
      <c r="C3" s="243"/>
      <c r="D3" s="243"/>
      <c r="E3" s="243"/>
      <c r="F3" s="243"/>
      <c r="G3" s="244"/>
      <c r="AE3" t="s">
        <v>59</v>
      </c>
    </row>
    <row r="4" spans="1:60" ht="24.95" hidden="1" customHeight="1" x14ac:dyDescent="0.2">
      <c r="A4" s="149" t="s">
        <v>8</v>
      </c>
      <c r="B4" s="147"/>
      <c r="C4" s="245"/>
      <c r="D4" s="243"/>
      <c r="E4" s="243"/>
      <c r="F4" s="243"/>
      <c r="G4" s="244"/>
      <c r="AE4" t="s">
        <v>60</v>
      </c>
    </row>
    <row r="5" spans="1:60" hidden="1" x14ac:dyDescent="0.2">
      <c r="A5" s="150" t="s">
        <v>61</v>
      </c>
      <c r="B5" s="151"/>
      <c r="C5" s="152"/>
      <c r="D5" s="153"/>
      <c r="E5" s="154"/>
      <c r="F5" s="154"/>
      <c r="G5" s="155"/>
      <c r="AE5" t="s">
        <v>62</v>
      </c>
    </row>
    <row r="6" spans="1:60" x14ac:dyDescent="0.2">
      <c r="D6" s="145"/>
    </row>
    <row r="7" spans="1:60" ht="38.25" x14ac:dyDescent="0.2">
      <c r="A7" s="160" t="s">
        <v>63</v>
      </c>
      <c r="B7" s="161" t="s">
        <v>64</v>
      </c>
      <c r="C7" s="161" t="s">
        <v>65</v>
      </c>
      <c r="D7" s="174" t="s">
        <v>66</v>
      </c>
      <c r="E7" s="160" t="s">
        <v>67</v>
      </c>
      <c r="F7" s="156" t="s">
        <v>68</v>
      </c>
      <c r="G7" s="175" t="s">
        <v>28</v>
      </c>
      <c r="H7" s="176" t="s">
        <v>29</v>
      </c>
      <c r="I7" s="176" t="s">
        <v>69</v>
      </c>
      <c r="J7" s="176" t="s">
        <v>30</v>
      </c>
      <c r="K7" s="176" t="s">
        <v>70</v>
      </c>
      <c r="L7" s="176" t="s">
        <v>71</v>
      </c>
      <c r="M7" s="176" t="s">
        <v>72</v>
      </c>
      <c r="N7" s="176" t="s">
        <v>73</v>
      </c>
      <c r="O7" s="176" t="s">
        <v>74</v>
      </c>
      <c r="P7" s="176" t="s">
        <v>75</v>
      </c>
      <c r="Q7" s="176" t="s">
        <v>76</v>
      </c>
      <c r="R7" s="176" t="s">
        <v>77</v>
      </c>
      <c r="S7" s="176" t="s">
        <v>78</v>
      </c>
      <c r="T7" s="176" t="s">
        <v>79</v>
      </c>
      <c r="U7" s="162" t="s">
        <v>80</v>
      </c>
    </row>
    <row r="8" spans="1:60" x14ac:dyDescent="0.2">
      <c r="A8" s="177" t="s">
        <v>81</v>
      </c>
      <c r="B8" s="178" t="s">
        <v>50</v>
      </c>
      <c r="C8" s="179" t="s">
        <v>51</v>
      </c>
      <c r="D8" s="180"/>
      <c r="E8" s="181"/>
      <c r="F8" s="169"/>
      <c r="G8" s="169">
        <f>G9+G10+G11+G12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9"/>
      <c r="O8" s="169">
        <f>SUM(O9:O12)</f>
        <v>0</v>
      </c>
      <c r="P8" s="169"/>
      <c r="Q8" s="169">
        <f>SUM(Q9:Q12)</f>
        <v>0</v>
      </c>
      <c r="R8" s="169"/>
      <c r="S8" s="169"/>
      <c r="T8" s="182"/>
      <c r="U8" s="169">
        <f>SUM(U9:U12)</f>
        <v>0.98000000000000009</v>
      </c>
      <c r="AE8" t="s">
        <v>82</v>
      </c>
    </row>
    <row r="9" spans="1:60" ht="22.5" outlineLevel="1" x14ac:dyDescent="0.2">
      <c r="A9" s="158">
        <v>1</v>
      </c>
      <c r="B9" s="163" t="s">
        <v>83</v>
      </c>
      <c r="C9" s="189" t="s">
        <v>84</v>
      </c>
      <c r="D9" s="165" t="s">
        <v>85</v>
      </c>
      <c r="E9" s="167">
        <v>1</v>
      </c>
      <c r="F9" s="170">
        <v>0</v>
      </c>
      <c r="G9" s="170">
        <v>0</v>
      </c>
      <c r="H9" s="170">
        <v>0</v>
      </c>
      <c r="I9" s="170">
        <f>ROUND(E9*H9,2)</f>
        <v>0</v>
      </c>
      <c r="J9" s="170">
        <v>0</v>
      </c>
      <c r="K9" s="170">
        <f>ROUND(E9*J9,2)</f>
        <v>0</v>
      </c>
      <c r="L9" s="170">
        <v>0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/>
      <c r="T9" s="171">
        <v>0.54817000000000005</v>
      </c>
      <c r="U9" s="170">
        <f>ROUND(E9*T9,2)</f>
        <v>0.55000000000000004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86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ht="22.5" outlineLevel="1" x14ac:dyDescent="0.2">
      <c r="A10" s="158">
        <v>2</v>
      </c>
      <c r="B10" s="163" t="s">
        <v>87</v>
      </c>
      <c r="C10" s="189" t="s">
        <v>88</v>
      </c>
      <c r="D10" s="165" t="s">
        <v>89</v>
      </c>
      <c r="E10" s="167">
        <v>1</v>
      </c>
      <c r="F10" s="170">
        <v>0</v>
      </c>
      <c r="G10" s="170">
        <f t="shared" ref="G10:G12" si="0">F10*E10</f>
        <v>0</v>
      </c>
      <c r="H10" s="170">
        <v>0</v>
      </c>
      <c r="I10" s="170">
        <f>ROUND(E10*H10,2)</f>
        <v>0</v>
      </c>
      <c r="J10" s="170">
        <v>0</v>
      </c>
      <c r="K10" s="170">
        <f>ROUND(E10*J10,2)</f>
        <v>0</v>
      </c>
      <c r="L10" s="170">
        <v>0</v>
      </c>
      <c r="M10" s="170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0"/>
      <c r="S10" s="170"/>
      <c r="T10" s="171">
        <v>0.17</v>
      </c>
      <c r="U10" s="170">
        <f>ROUND(E10*T10,2)</f>
        <v>0.17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86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ht="22.5" outlineLevel="1" x14ac:dyDescent="0.2">
      <c r="A11" s="158">
        <v>3</v>
      </c>
      <c r="B11" s="163" t="s">
        <v>90</v>
      </c>
      <c r="C11" s="189" t="s">
        <v>91</v>
      </c>
      <c r="D11" s="165" t="s">
        <v>85</v>
      </c>
      <c r="E11" s="167">
        <v>6</v>
      </c>
      <c r="F11" s="170">
        <v>0</v>
      </c>
      <c r="G11" s="170">
        <f t="shared" si="0"/>
        <v>0</v>
      </c>
      <c r="H11" s="170">
        <v>0</v>
      </c>
      <c r="I11" s="170">
        <f>ROUND(E11*H11,2)</f>
        <v>0</v>
      </c>
      <c r="J11" s="170">
        <v>0</v>
      </c>
      <c r="K11" s="170">
        <f>ROUND(E11*J11,2)</f>
        <v>0</v>
      </c>
      <c r="L11" s="170">
        <v>0</v>
      </c>
      <c r="M11" s="170">
        <f>G11*(1+L11/100)</f>
        <v>0</v>
      </c>
      <c r="N11" s="170">
        <v>1.4999999999999999E-4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/>
      <c r="T11" s="171">
        <v>0</v>
      </c>
      <c r="U11" s="170">
        <f>ROUND(E11*T11,2)</f>
        <v>0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92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outlineLevel="1" x14ac:dyDescent="0.2">
      <c r="A12" s="158">
        <v>4</v>
      </c>
      <c r="B12" s="163" t="s">
        <v>93</v>
      </c>
      <c r="C12" s="189" t="s">
        <v>94</v>
      </c>
      <c r="D12" s="165" t="s">
        <v>85</v>
      </c>
      <c r="E12" s="167">
        <v>6</v>
      </c>
      <c r="F12" s="170">
        <v>0</v>
      </c>
      <c r="G12" s="170">
        <f t="shared" si="0"/>
        <v>0</v>
      </c>
      <c r="H12" s="170">
        <v>0</v>
      </c>
      <c r="I12" s="170">
        <f>ROUND(E12*H12,2)</f>
        <v>0</v>
      </c>
      <c r="J12" s="170">
        <v>0</v>
      </c>
      <c r="K12" s="170">
        <f>ROUND(E12*J12,2)</f>
        <v>0</v>
      </c>
      <c r="L12" s="170">
        <v>0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/>
      <c r="S12" s="170"/>
      <c r="T12" s="171">
        <v>4.2999999999999997E-2</v>
      </c>
      <c r="U12" s="170">
        <f>ROUND(E12*T12,2)</f>
        <v>0.26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86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x14ac:dyDescent="0.2">
      <c r="A13" s="159" t="s">
        <v>81</v>
      </c>
      <c r="B13" s="164" t="s">
        <v>52</v>
      </c>
      <c r="C13" s="190" t="s">
        <v>53</v>
      </c>
      <c r="D13" s="166"/>
      <c r="E13" s="168"/>
      <c r="F13" s="172"/>
      <c r="G13" s="172">
        <f>G14</f>
        <v>0</v>
      </c>
      <c r="H13" s="172"/>
      <c r="I13" s="172">
        <f>SUM(I14:I14)</f>
        <v>0</v>
      </c>
      <c r="J13" s="172"/>
      <c r="K13" s="172">
        <f>SUM(K14:K14)</f>
        <v>0</v>
      </c>
      <c r="L13" s="172"/>
      <c r="M13" s="172">
        <f>SUM(M14:M14)</f>
        <v>0</v>
      </c>
      <c r="N13" s="172"/>
      <c r="O13" s="172">
        <f>SUM(O14:O14)</f>
        <v>0</v>
      </c>
      <c r="P13" s="172"/>
      <c r="Q13" s="172">
        <f>SUM(Q14:Q14)</f>
        <v>0</v>
      </c>
      <c r="R13" s="172"/>
      <c r="S13" s="172"/>
      <c r="T13" s="173"/>
      <c r="U13" s="172">
        <f>SUM(U14:U14)</f>
        <v>0</v>
      </c>
      <c r="AE13" t="s">
        <v>82</v>
      </c>
    </row>
    <row r="14" spans="1:60" ht="13.5" outlineLevel="1" thickBot="1" x14ac:dyDescent="0.25">
      <c r="A14" s="183">
        <v>5</v>
      </c>
      <c r="B14" s="184" t="s">
        <v>95</v>
      </c>
      <c r="C14" s="191" t="s">
        <v>96</v>
      </c>
      <c r="D14" s="185" t="s">
        <v>85</v>
      </c>
      <c r="E14" s="186">
        <v>1</v>
      </c>
      <c r="F14" s="187">
        <v>0</v>
      </c>
      <c r="G14" s="170">
        <v>0</v>
      </c>
      <c r="H14" s="187">
        <v>0</v>
      </c>
      <c r="I14" s="187">
        <f>ROUND(E14*H14,2)</f>
        <v>0</v>
      </c>
      <c r="J14" s="187">
        <v>0</v>
      </c>
      <c r="K14" s="187">
        <f>ROUND(E14*J14,2)</f>
        <v>0</v>
      </c>
      <c r="L14" s="187">
        <v>0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/>
      <c r="T14" s="188">
        <v>0</v>
      </c>
      <c r="U14" s="187">
        <f>ROUND(E14*T14,2)</f>
        <v>0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86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ht="13.5" thickBot="1" x14ac:dyDescent="0.25">
      <c r="A15" s="6"/>
      <c r="B15" s="7" t="s">
        <v>97</v>
      </c>
      <c r="C15" s="192" t="s">
        <v>97</v>
      </c>
      <c r="D15" s="9"/>
      <c r="E15" s="6"/>
      <c r="F15" s="6"/>
      <c r="G15" s="195">
        <f>G8+G13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AC15">
        <v>15</v>
      </c>
      <c r="AD15">
        <v>21</v>
      </c>
    </row>
    <row r="16" spans="1:60" x14ac:dyDescent="0.2">
      <c r="C16" s="193"/>
      <c r="D16" s="145"/>
      <c r="AE16" t="s">
        <v>98</v>
      </c>
    </row>
    <row r="17" spans="4:4" x14ac:dyDescent="0.2">
      <c r="D17" s="145"/>
    </row>
    <row r="18" spans="4:4" x14ac:dyDescent="0.2">
      <c r="D18" s="145"/>
    </row>
    <row r="19" spans="4:4" x14ac:dyDescent="0.2">
      <c r="D19" s="145"/>
    </row>
    <row r="20" spans="4:4" x14ac:dyDescent="0.2">
      <c r="D20" s="145"/>
    </row>
    <row r="21" spans="4:4" x14ac:dyDescent="0.2">
      <c r="D21" s="145"/>
    </row>
    <row r="22" spans="4:4" x14ac:dyDescent="0.2">
      <c r="D22" s="145"/>
    </row>
    <row r="23" spans="4:4" x14ac:dyDescent="0.2">
      <c r="D23" s="145"/>
    </row>
    <row r="24" spans="4:4" x14ac:dyDescent="0.2">
      <c r="D24" s="145"/>
    </row>
    <row r="25" spans="4:4" x14ac:dyDescent="0.2">
      <c r="D25" s="145"/>
    </row>
    <row r="26" spans="4:4" x14ac:dyDescent="0.2">
      <c r="D26" s="145"/>
    </row>
    <row r="27" spans="4:4" x14ac:dyDescent="0.2">
      <c r="D27" s="145"/>
    </row>
    <row r="28" spans="4:4" x14ac:dyDescent="0.2">
      <c r="D28" s="145"/>
    </row>
    <row r="29" spans="4:4" x14ac:dyDescent="0.2">
      <c r="D29" s="145"/>
    </row>
    <row r="30" spans="4:4" x14ac:dyDescent="0.2">
      <c r="D30" s="145"/>
    </row>
    <row r="31" spans="4:4" x14ac:dyDescent="0.2">
      <c r="D31" s="145"/>
    </row>
    <row r="32" spans="4:4" x14ac:dyDescent="0.2">
      <c r="D32" s="145"/>
    </row>
    <row r="33" spans="4:4" x14ac:dyDescent="0.2">
      <c r="D33" s="145"/>
    </row>
    <row r="34" spans="4:4" x14ac:dyDescent="0.2">
      <c r="D34" s="145"/>
    </row>
    <row r="35" spans="4:4" x14ac:dyDescent="0.2">
      <c r="D35" s="145"/>
    </row>
    <row r="36" spans="4:4" x14ac:dyDescent="0.2">
      <c r="D36" s="145"/>
    </row>
    <row r="37" spans="4:4" x14ac:dyDescent="0.2">
      <c r="D37" s="145"/>
    </row>
    <row r="38" spans="4:4" x14ac:dyDescent="0.2">
      <c r="D38" s="145"/>
    </row>
    <row r="39" spans="4:4" x14ac:dyDescent="0.2">
      <c r="D39" s="145"/>
    </row>
    <row r="40" spans="4:4" x14ac:dyDescent="0.2">
      <c r="D40" s="145"/>
    </row>
    <row r="41" spans="4:4" x14ac:dyDescent="0.2">
      <c r="D41" s="145"/>
    </row>
    <row r="42" spans="4:4" x14ac:dyDescent="0.2">
      <c r="D42" s="145"/>
    </row>
    <row r="43" spans="4:4" x14ac:dyDescent="0.2">
      <c r="D43" s="145"/>
    </row>
    <row r="44" spans="4:4" x14ac:dyDescent="0.2">
      <c r="D44" s="145"/>
    </row>
    <row r="45" spans="4:4" x14ac:dyDescent="0.2">
      <c r="D45" s="145"/>
    </row>
    <row r="46" spans="4:4" x14ac:dyDescent="0.2">
      <c r="D46" s="145"/>
    </row>
    <row r="47" spans="4:4" x14ac:dyDescent="0.2">
      <c r="D47" s="145"/>
    </row>
    <row r="48" spans="4:4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Drncová Gabriela</cp:lastModifiedBy>
  <cp:lastPrinted>2014-02-28T09:52:57Z</cp:lastPrinted>
  <dcterms:created xsi:type="dcterms:W3CDTF">2009-04-08T07:15:50Z</dcterms:created>
  <dcterms:modified xsi:type="dcterms:W3CDTF">2024-07-23T10:33:32Z</dcterms:modified>
</cp:coreProperties>
</file>