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- Komunikace a zpe..." sheetId="2" r:id="rId2"/>
    <sheet name="SO 101s - Sanace aktivní ..." sheetId="3" r:id="rId3"/>
    <sheet name="SO 401 - Veřejné osvětlení" sheetId="4" r:id="rId4"/>
    <sheet name="SO 801 - Vegetační úpravy" sheetId="5" r:id="rId5"/>
    <sheet name="SO 901 - Mobiliář" sheetId="6" r:id="rId6"/>
    <sheet name="VRN - Vedlejší rozpočtové...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'SO 101 - Komunikace a zpe...'!$C$99:$K$1331</definedName>
    <definedName name="_xlnm.Print_Area" localSheetId="1">'SO 101 - Komunikace a zpe...'!$C$4:$J$39,'SO 101 - Komunikace a zpe...'!$C$45:$J$81,'SO 101 - Komunikace a zpe...'!$C$87:$K$1331</definedName>
    <definedName name="_xlnm.Print_Titles" localSheetId="1">'SO 101 - Komunikace a zpe...'!$99:$99</definedName>
    <definedName name="_xlnm._FilterDatabase" localSheetId="2" hidden="1">'SO 101s - Sanace aktivní ...'!$C$83:$K$123</definedName>
    <definedName name="_xlnm.Print_Area" localSheetId="2">'SO 101s - Sanace aktivní ...'!$C$4:$J$39,'SO 101s - Sanace aktivní ...'!$C$45:$J$65,'SO 101s - Sanace aktivní ...'!$C$71:$K$123</definedName>
    <definedName name="_xlnm.Print_Titles" localSheetId="2">'SO 101s - Sanace aktivní ...'!$83:$83</definedName>
    <definedName name="_xlnm._FilterDatabase" localSheetId="3" hidden="1">'SO 401 - Veřejné osvětlení'!$C$89:$K$400</definedName>
    <definedName name="_xlnm.Print_Area" localSheetId="3">'SO 401 - Veřejné osvětlení'!$C$4:$J$39,'SO 401 - Veřejné osvětlení'!$C$45:$J$71,'SO 401 - Veřejné osvětlení'!$C$77:$K$400</definedName>
    <definedName name="_xlnm.Print_Titles" localSheetId="3">'SO 401 - Veřejné osvětlení'!$89:$89</definedName>
    <definedName name="_xlnm._FilterDatabase" localSheetId="4" hidden="1">'SO 801 - Vegetační úpravy'!$C$91:$K$528</definedName>
    <definedName name="_xlnm.Print_Area" localSheetId="4">'SO 801 - Vegetační úpravy'!$C$4:$J$39,'SO 801 - Vegetační úpravy'!$C$45:$J$73,'SO 801 - Vegetační úpravy'!$C$79:$K$528</definedName>
    <definedName name="_xlnm.Print_Titles" localSheetId="4">'SO 801 - Vegetační úpravy'!$91:$91</definedName>
    <definedName name="_xlnm._FilterDatabase" localSheetId="5" hidden="1">'SO 901 - Mobiliář'!$C$88:$K$223</definedName>
    <definedName name="_xlnm.Print_Area" localSheetId="5">'SO 901 - Mobiliář'!$C$4:$J$39,'SO 901 - Mobiliář'!$C$45:$J$70,'SO 901 - Mobiliář'!$C$76:$K$223</definedName>
    <definedName name="_xlnm.Print_Titles" localSheetId="5">'SO 901 - Mobiliář'!$88:$88</definedName>
    <definedName name="_xlnm._FilterDatabase" localSheetId="6" hidden="1">'VRN - Vedlejší rozpočtové...'!$C$82:$K$120</definedName>
    <definedName name="_xlnm.Print_Area" localSheetId="6">'VRN - Vedlejší rozpočtové...'!$C$4:$J$39,'VRN - Vedlejší rozpočtové...'!$C$45:$J$64,'VRN - Vedlejší rozpočtové...'!$C$70:$K$120</definedName>
    <definedName name="_xlnm.Print_Titles" localSheetId="6">'VRN - Vedlejší rozpočtové...'!$82:$82</definedName>
    <definedName name="_xlnm.Print_Area" localSheetId="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7" l="1" r="J37"/>
  <c r="J36"/>
  <c i="1" r="AY60"/>
  <c i="7" r="J35"/>
  <c i="1" r="AX60"/>
  <c i="7"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6"/>
  <c r="BH86"/>
  <c r="BG86"/>
  <c r="BF86"/>
  <c r="T86"/>
  <c r="R86"/>
  <c r="P86"/>
  <c r="J79"/>
  <c r="F77"/>
  <c r="E75"/>
  <c r="J54"/>
  <c r="F52"/>
  <c r="E50"/>
  <c r="J24"/>
  <c r="E24"/>
  <c r="J80"/>
  <c r="J23"/>
  <c r="J18"/>
  <c r="E18"/>
  <c r="F55"/>
  <c r="J17"/>
  <c r="J15"/>
  <c r="E15"/>
  <c r="F79"/>
  <c r="J14"/>
  <c r="J12"/>
  <c r="J77"/>
  <c r="E7"/>
  <c r="E48"/>
  <c i="6" r="J37"/>
  <c r="J36"/>
  <c i="1" r="AY59"/>
  <c i="6" r="J35"/>
  <c i="1" r="AX59"/>
  <c i="6" r="BI219"/>
  <c r="BH219"/>
  <c r="BG219"/>
  <c r="BF219"/>
  <c r="T219"/>
  <c r="T218"/>
  <c r="T217"/>
  <c r="R219"/>
  <c r="R218"/>
  <c r="R217"/>
  <c r="P219"/>
  <c r="P218"/>
  <c r="P217"/>
  <c r="BI214"/>
  <c r="BH214"/>
  <c r="BG214"/>
  <c r="BF214"/>
  <c r="T214"/>
  <c r="T213"/>
  <c r="R214"/>
  <c r="R213"/>
  <c r="P214"/>
  <c r="P213"/>
  <c r="BI209"/>
  <c r="BH209"/>
  <c r="BG209"/>
  <c r="BF209"/>
  <c r="T209"/>
  <c r="R209"/>
  <c r="P209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91"/>
  <c r="BH191"/>
  <c r="BG191"/>
  <c r="BF191"/>
  <c r="T191"/>
  <c r="R191"/>
  <c r="P191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26"/>
  <c r="BH126"/>
  <c r="BG126"/>
  <c r="BF126"/>
  <c r="T126"/>
  <c r="T125"/>
  <c r="R126"/>
  <c r="R125"/>
  <c r="P126"/>
  <c r="P125"/>
  <c r="BI121"/>
  <c r="BH121"/>
  <c r="BG121"/>
  <c r="BF121"/>
  <c r="T121"/>
  <c r="R121"/>
  <c r="P121"/>
  <c r="BI116"/>
  <c r="BH116"/>
  <c r="BG116"/>
  <c r="BF116"/>
  <c r="T116"/>
  <c r="R116"/>
  <c r="P116"/>
  <c r="BI112"/>
  <c r="BH112"/>
  <c r="BG112"/>
  <c r="BF112"/>
  <c r="T112"/>
  <c r="R112"/>
  <c r="P112"/>
  <c r="BI107"/>
  <c r="BH107"/>
  <c r="BG107"/>
  <c r="BF107"/>
  <c r="T107"/>
  <c r="R107"/>
  <c r="P107"/>
  <c r="BI96"/>
  <c r="BH96"/>
  <c r="BG96"/>
  <c r="BF96"/>
  <c r="T96"/>
  <c r="R96"/>
  <c r="P96"/>
  <c r="BI92"/>
  <c r="BH92"/>
  <c r="BG92"/>
  <c r="BF92"/>
  <c r="T92"/>
  <c r="R92"/>
  <c r="P92"/>
  <c r="J85"/>
  <c r="F83"/>
  <c r="E81"/>
  <c r="J54"/>
  <c r="F52"/>
  <c r="E50"/>
  <c r="J24"/>
  <c r="E24"/>
  <c r="J86"/>
  <c r="J23"/>
  <c r="J18"/>
  <c r="E18"/>
  <c r="F55"/>
  <c r="J17"/>
  <c r="J15"/>
  <c r="E15"/>
  <c r="F85"/>
  <c r="J14"/>
  <c r="J12"/>
  <c r="J52"/>
  <c r="E7"/>
  <c r="E79"/>
  <c i="5" r="J37"/>
  <c r="J36"/>
  <c i="1" r="AY58"/>
  <c i="5" r="J35"/>
  <c i="1" r="AX58"/>
  <c i="5" r="BI526"/>
  <c r="BH526"/>
  <c r="BG526"/>
  <c r="BF526"/>
  <c r="T526"/>
  <c r="R526"/>
  <c r="P526"/>
  <c r="BI521"/>
  <c r="BH521"/>
  <c r="BG521"/>
  <c r="BF521"/>
  <c r="T521"/>
  <c r="R521"/>
  <c r="P521"/>
  <c r="BI515"/>
  <c r="BH515"/>
  <c r="BG515"/>
  <c r="BF515"/>
  <c r="T515"/>
  <c r="R515"/>
  <c r="P515"/>
  <c r="BI508"/>
  <c r="BH508"/>
  <c r="BG508"/>
  <c r="BF508"/>
  <c r="T508"/>
  <c r="R508"/>
  <c r="P508"/>
  <c r="BI503"/>
  <c r="BH503"/>
  <c r="BG503"/>
  <c r="BF503"/>
  <c r="T503"/>
  <c r="T502"/>
  <c r="R503"/>
  <c r="R502"/>
  <c r="P503"/>
  <c r="P502"/>
  <c r="BI498"/>
  <c r="BH498"/>
  <c r="BG498"/>
  <c r="BF498"/>
  <c r="T498"/>
  <c r="T497"/>
  <c r="R498"/>
  <c r="R497"/>
  <c r="P498"/>
  <c r="P497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7"/>
  <c r="BH447"/>
  <c r="BG447"/>
  <c r="BF447"/>
  <c r="T447"/>
  <c r="T446"/>
  <c r="R447"/>
  <c r="R446"/>
  <c r="P447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5"/>
  <c r="BH405"/>
  <c r="BG405"/>
  <c r="BF405"/>
  <c r="T405"/>
  <c r="T404"/>
  <c r="R405"/>
  <c r="R404"/>
  <c r="P405"/>
  <c r="P404"/>
  <c r="BI397"/>
  <c r="BH397"/>
  <c r="BG397"/>
  <c r="BF397"/>
  <c r="T397"/>
  <c r="R397"/>
  <c r="P397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3"/>
  <c r="BH383"/>
  <c r="BG383"/>
  <c r="BF383"/>
  <c r="T383"/>
  <c r="R383"/>
  <c r="P383"/>
  <c r="BI375"/>
  <c r="BH375"/>
  <c r="BG375"/>
  <c r="BF375"/>
  <c r="T375"/>
  <c r="R375"/>
  <c r="P375"/>
  <c r="BI371"/>
  <c r="BH371"/>
  <c r="BG371"/>
  <c r="BF371"/>
  <c r="T371"/>
  <c r="R371"/>
  <c r="P371"/>
  <c r="BI364"/>
  <c r="BH364"/>
  <c r="BG364"/>
  <c r="BF364"/>
  <c r="T364"/>
  <c r="R364"/>
  <c r="P364"/>
  <c r="BI358"/>
  <c r="BH358"/>
  <c r="BG358"/>
  <c r="BF358"/>
  <c r="T358"/>
  <c r="R358"/>
  <c r="P358"/>
  <c r="BI353"/>
  <c r="BH353"/>
  <c r="BG353"/>
  <c r="BF353"/>
  <c r="T353"/>
  <c r="R353"/>
  <c r="P353"/>
  <c r="BI347"/>
  <c r="BH347"/>
  <c r="BG347"/>
  <c r="BF347"/>
  <c r="T347"/>
  <c r="R347"/>
  <c r="P347"/>
  <c r="BI342"/>
  <c r="BH342"/>
  <c r="BG342"/>
  <c r="BF342"/>
  <c r="T342"/>
  <c r="R342"/>
  <c r="P342"/>
  <c r="BI334"/>
  <c r="BH334"/>
  <c r="BG334"/>
  <c r="BF334"/>
  <c r="T334"/>
  <c r="R334"/>
  <c r="P334"/>
  <c r="BI326"/>
  <c r="BH326"/>
  <c r="BG326"/>
  <c r="BF326"/>
  <c r="T326"/>
  <c r="R326"/>
  <c r="P326"/>
  <c r="BI316"/>
  <c r="BH316"/>
  <c r="BG316"/>
  <c r="BF316"/>
  <c r="T316"/>
  <c r="R316"/>
  <c r="P316"/>
  <c r="BI309"/>
  <c r="BH309"/>
  <c r="BG309"/>
  <c r="BF309"/>
  <c r="T309"/>
  <c r="R309"/>
  <c r="P309"/>
  <c r="BI305"/>
  <c r="BH305"/>
  <c r="BG305"/>
  <c r="BF305"/>
  <c r="T305"/>
  <c r="R305"/>
  <c r="P305"/>
  <c r="BI297"/>
  <c r="BH297"/>
  <c r="BG297"/>
  <c r="BF297"/>
  <c r="T297"/>
  <c r="R297"/>
  <c r="P297"/>
  <c r="BI291"/>
  <c r="BH291"/>
  <c r="BG291"/>
  <c r="BF291"/>
  <c r="T291"/>
  <c r="R291"/>
  <c r="P291"/>
  <c r="BI285"/>
  <c r="BH285"/>
  <c r="BG285"/>
  <c r="BF285"/>
  <c r="T285"/>
  <c r="R285"/>
  <c r="P285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2"/>
  <c r="BH242"/>
  <c r="BG242"/>
  <c r="BF242"/>
  <c r="T242"/>
  <c r="R242"/>
  <c r="P242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2"/>
  <c r="BH172"/>
  <c r="BG172"/>
  <c r="BF172"/>
  <c r="T172"/>
  <c r="R172"/>
  <c r="P172"/>
  <c r="BI166"/>
  <c r="BH166"/>
  <c r="BG166"/>
  <c r="BF166"/>
  <c r="T166"/>
  <c r="R166"/>
  <c r="P166"/>
  <c r="BI160"/>
  <c r="BH160"/>
  <c r="BG160"/>
  <c r="BF160"/>
  <c r="T160"/>
  <c r="R160"/>
  <c r="P160"/>
  <c r="BI154"/>
  <c r="BH154"/>
  <c r="BG154"/>
  <c r="BF154"/>
  <c r="T154"/>
  <c r="R154"/>
  <c r="P154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08"/>
  <c r="BH108"/>
  <c r="BG108"/>
  <c r="BF108"/>
  <c r="T108"/>
  <c r="R108"/>
  <c r="P108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J88"/>
  <c r="F86"/>
  <c r="E84"/>
  <c r="J54"/>
  <c r="F52"/>
  <c r="E50"/>
  <c r="J24"/>
  <c r="E24"/>
  <c r="J55"/>
  <c r="J23"/>
  <c r="J18"/>
  <c r="E18"/>
  <c r="F55"/>
  <c r="J17"/>
  <c r="J15"/>
  <c r="E15"/>
  <c r="F88"/>
  <c r="J14"/>
  <c r="J12"/>
  <c r="J86"/>
  <c r="E7"/>
  <c r="E48"/>
  <c i="4" r="J37"/>
  <c r="J36"/>
  <c i="1" r="AY57"/>
  <c i="4" r="J35"/>
  <c i="1" r="AX57"/>
  <c i="4" r="BI397"/>
  <c r="BH397"/>
  <c r="BG397"/>
  <c r="BF397"/>
  <c r="T397"/>
  <c r="T396"/>
  <c r="R397"/>
  <c r="R396"/>
  <c r="P397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69"/>
  <c r="BH369"/>
  <c r="BG369"/>
  <c r="BF369"/>
  <c r="T369"/>
  <c r="R369"/>
  <c r="P369"/>
  <c r="BI365"/>
  <c r="BH365"/>
  <c r="BG365"/>
  <c r="BF365"/>
  <c r="T365"/>
  <c r="R365"/>
  <c r="P365"/>
  <c r="BI361"/>
  <c r="BH361"/>
  <c r="BG361"/>
  <c r="BF361"/>
  <c r="T361"/>
  <c r="R361"/>
  <c r="P361"/>
  <c r="BI357"/>
  <c r="BH357"/>
  <c r="BG357"/>
  <c r="BF357"/>
  <c r="T357"/>
  <c r="R357"/>
  <c r="P357"/>
  <c r="BI352"/>
  <c r="BH352"/>
  <c r="BG352"/>
  <c r="BF352"/>
  <c r="T352"/>
  <c r="R352"/>
  <c r="P352"/>
  <c r="BI348"/>
  <c r="BH348"/>
  <c r="BG348"/>
  <c r="BF348"/>
  <c r="T348"/>
  <c r="R348"/>
  <c r="P348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6"/>
  <c r="BH296"/>
  <c r="BG296"/>
  <c r="BF296"/>
  <c r="T296"/>
  <c r="R296"/>
  <c r="P296"/>
  <c r="BI291"/>
  <c r="BH291"/>
  <c r="BG291"/>
  <c r="BF291"/>
  <c r="T291"/>
  <c r="R291"/>
  <c r="P291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T92"/>
  <c r="R93"/>
  <c r="R92"/>
  <c r="P93"/>
  <c r="P92"/>
  <c r="J86"/>
  <c r="F84"/>
  <c r="E82"/>
  <c r="J54"/>
  <c r="F52"/>
  <c r="E50"/>
  <c r="J24"/>
  <c r="E24"/>
  <c r="J55"/>
  <c r="J23"/>
  <c r="J18"/>
  <c r="E18"/>
  <c r="F87"/>
  <c r="J17"/>
  <c r="J15"/>
  <c r="E15"/>
  <c r="F86"/>
  <c r="J14"/>
  <c r="J12"/>
  <c r="J52"/>
  <c r="E7"/>
  <c r="E80"/>
  <c i="3" r="J37"/>
  <c r="J36"/>
  <c i="1" r="AY56"/>
  <c i="3" r="J35"/>
  <c i="1" r="AX56"/>
  <c i="3" r="BI121"/>
  <c r="BH121"/>
  <c r="BG121"/>
  <c r="BF121"/>
  <c r="T121"/>
  <c r="T120"/>
  <c r="R121"/>
  <c r="R120"/>
  <c r="P121"/>
  <c r="P120"/>
  <c r="BI116"/>
  <c r="BH116"/>
  <c r="BG116"/>
  <c r="BF116"/>
  <c r="T116"/>
  <c r="T115"/>
  <c r="R116"/>
  <c r="R115"/>
  <c r="P116"/>
  <c r="P115"/>
  <c r="BI109"/>
  <c r="BH109"/>
  <c r="BG109"/>
  <c r="BF109"/>
  <c r="T109"/>
  <c r="T108"/>
  <c r="R109"/>
  <c r="R108"/>
  <c r="P109"/>
  <c r="P108"/>
  <c r="BI103"/>
  <c r="BH103"/>
  <c r="BG103"/>
  <c r="BF103"/>
  <c r="T103"/>
  <c r="R103"/>
  <c r="P103"/>
  <c r="BI97"/>
  <c r="BH97"/>
  <c r="BG97"/>
  <c r="BF97"/>
  <c r="T97"/>
  <c r="R97"/>
  <c r="P97"/>
  <c r="BI91"/>
  <c r="BH91"/>
  <c r="BG91"/>
  <c r="BF91"/>
  <c r="T91"/>
  <c r="R91"/>
  <c r="P91"/>
  <c r="BI87"/>
  <c r="BH87"/>
  <c r="BG87"/>
  <c r="BF87"/>
  <c r="T87"/>
  <c r="R87"/>
  <c r="P87"/>
  <c r="J80"/>
  <c r="F78"/>
  <c r="E76"/>
  <c r="J54"/>
  <c r="F52"/>
  <c r="E50"/>
  <c r="J24"/>
  <c r="E24"/>
  <c r="J81"/>
  <c r="J23"/>
  <c r="J18"/>
  <c r="E18"/>
  <c r="F81"/>
  <c r="J17"/>
  <c r="J15"/>
  <c r="E15"/>
  <c r="F80"/>
  <c r="J14"/>
  <c r="J12"/>
  <c r="J78"/>
  <c r="E7"/>
  <c r="E74"/>
  <c i="2" r="T1267"/>
  <c r="R1267"/>
  <c r="P1267"/>
  <c r="BK1267"/>
  <c r="J1267"/>
  <c r="J78"/>
  <c i="1" r="AY55"/>
  <c i="2" r="J37"/>
  <c r="J36"/>
  <c r="J35"/>
  <c i="1" r="AX55"/>
  <c i="2" r="BI1329"/>
  <c r="BH1329"/>
  <c r="BG1329"/>
  <c r="BF1329"/>
  <c r="T1329"/>
  <c r="R1329"/>
  <c r="P1329"/>
  <c r="BI1324"/>
  <c r="BH1324"/>
  <c r="BG1324"/>
  <c r="BF1324"/>
  <c r="T1324"/>
  <c r="R1324"/>
  <c r="P1324"/>
  <c r="BI1319"/>
  <c r="BH1319"/>
  <c r="BG1319"/>
  <c r="BF1319"/>
  <c r="T1319"/>
  <c r="R1319"/>
  <c r="P1319"/>
  <c r="BI1314"/>
  <c r="BH1314"/>
  <c r="BG1314"/>
  <c r="BF1314"/>
  <c r="T1314"/>
  <c r="R1314"/>
  <c r="P1314"/>
  <c r="BI1309"/>
  <c r="BH1309"/>
  <c r="BG1309"/>
  <c r="BF1309"/>
  <c r="T1309"/>
  <c r="R1309"/>
  <c r="P1309"/>
  <c r="BI1305"/>
  <c r="BH1305"/>
  <c r="BG1305"/>
  <c r="BF1305"/>
  <c r="T1305"/>
  <c r="R1305"/>
  <c r="P1305"/>
  <c r="BI1299"/>
  <c r="BH1299"/>
  <c r="BG1299"/>
  <c r="BF1299"/>
  <c r="T1299"/>
  <c r="R1299"/>
  <c r="P1299"/>
  <c r="BI1294"/>
  <c r="BH1294"/>
  <c r="BG1294"/>
  <c r="BF1294"/>
  <c r="T1294"/>
  <c r="R1294"/>
  <c r="P1294"/>
  <c r="BI1289"/>
  <c r="BH1289"/>
  <c r="BG1289"/>
  <c r="BF1289"/>
  <c r="T1289"/>
  <c r="R1289"/>
  <c r="P1289"/>
  <c r="BI1284"/>
  <c r="BH1284"/>
  <c r="BG1284"/>
  <c r="BF1284"/>
  <c r="T1284"/>
  <c r="R1284"/>
  <c r="P1284"/>
  <c r="BI1273"/>
  <c r="BH1273"/>
  <c r="BG1273"/>
  <c r="BF1273"/>
  <c r="T1273"/>
  <c r="R1273"/>
  <c r="P1273"/>
  <c r="BI1268"/>
  <c r="BH1268"/>
  <c r="BG1268"/>
  <c r="BF1268"/>
  <c r="T1268"/>
  <c r="R1268"/>
  <c r="P1268"/>
  <c r="BI1259"/>
  <c r="BH1259"/>
  <c r="BG1259"/>
  <c r="BF1259"/>
  <c r="T1259"/>
  <c r="R1259"/>
  <c r="P1259"/>
  <c r="BI1251"/>
  <c r="BH1251"/>
  <c r="BG1251"/>
  <c r="BF1251"/>
  <c r="T1251"/>
  <c r="R1251"/>
  <c r="P1251"/>
  <c r="BI1243"/>
  <c r="BH1243"/>
  <c r="BG1243"/>
  <c r="BF1243"/>
  <c r="T1243"/>
  <c r="R1243"/>
  <c r="P1243"/>
  <c r="BI1235"/>
  <c r="BH1235"/>
  <c r="BG1235"/>
  <c r="BF1235"/>
  <c r="T1235"/>
  <c r="R1235"/>
  <c r="P1235"/>
  <c r="BI1228"/>
  <c r="BH1228"/>
  <c r="BG1228"/>
  <c r="BF1228"/>
  <c r="T1228"/>
  <c r="R1228"/>
  <c r="P1228"/>
  <c r="BI1224"/>
  <c r="BH1224"/>
  <c r="BG1224"/>
  <c r="BF1224"/>
  <c r="T1224"/>
  <c r="R1224"/>
  <c r="P1224"/>
  <c r="BI1220"/>
  <c r="BH1220"/>
  <c r="BG1220"/>
  <c r="BF1220"/>
  <c r="T1220"/>
  <c r="R1220"/>
  <c r="P1220"/>
  <c r="BI1216"/>
  <c r="BH1216"/>
  <c r="BG1216"/>
  <c r="BF1216"/>
  <c r="T1216"/>
  <c r="R1216"/>
  <c r="P1216"/>
  <c r="BI1212"/>
  <c r="BH1212"/>
  <c r="BG1212"/>
  <c r="BF1212"/>
  <c r="T1212"/>
  <c r="R1212"/>
  <c r="P1212"/>
  <c r="BI1205"/>
  <c r="BH1205"/>
  <c r="BG1205"/>
  <c r="BF1205"/>
  <c r="T1205"/>
  <c r="R1205"/>
  <c r="P1205"/>
  <c r="BI1199"/>
  <c r="BH1199"/>
  <c r="BG1199"/>
  <c r="BF1199"/>
  <c r="T1199"/>
  <c r="T1198"/>
  <c r="R1199"/>
  <c r="R1198"/>
  <c r="P1199"/>
  <c r="P1198"/>
  <c r="BI1195"/>
  <c r="BH1195"/>
  <c r="BG1195"/>
  <c r="BF1195"/>
  <c r="T1195"/>
  <c r="R1195"/>
  <c r="P1195"/>
  <c r="BI1190"/>
  <c r="BH1190"/>
  <c r="BG1190"/>
  <c r="BF1190"/>
  <c r="T1190"/>
  <c r="R1190"/>
  <c r="P1190"/>
  <c r="BI1184"/>
  <c r="BH1184"/>
  <c r="BG1184"/>
  <c r="BF1184"/>
  <c r="T1184"/>
  <c r="R1184"/>
  <c r="P1184"/>
  <c r="BI1177"/>
  <c r="BH1177"/>
  <c r="BG1177"/>
  <c r="BF1177"/>
  <c r="T1177"/>
  <c r="R1177"/>
  <c r="P1177"/>
  <c r="BI1171"/>
  <c r="BH1171"/>
  <c r="BG1171"/>
  <c r="BF1171"/>
  <c r="T1171"/>
  <c r="R1171"/>
  <c r="P1171"/>
  <c r="BI1163"/>
  <c r="BH1163"/>
  <c r="BG1163"/>
  <c r="BF1163"/>
  <c r="T1163"/>
  <c r="R1163"/>
  <c r="P1163"/>
  <c r="BI1156"/>
  <c r="BH1156"/>
  <c r="BG1156"/>
  <c r="BF1156"/>
  <c r="T1156"/>
  <c r="R1156"/>
  <c r="P1156"/>
  <c r="BI1152"/>
  <c r="BH1152"/>
  <c r="BG1152"/>
  <c r="BF1152"/>
  <c r="T1152"/>
  <c r="R1152"/>
  <c r="P1152"/>
  <c r="BI1147"/>
  <c r="BH1147"/>
  <c r="BG1147"/>
  <c r="BF1147"/>
  <c r="T1147"/>
  <c r="R1147"/>
  <c r="P1147"/>
  <c r="BI1142"/>
  <c r="BH1142"/>
  <c r="BG1142"/>
  <c r="BF1142"/>
  <c r="T1142"/>
  <c r="R1142"/>
  <c r="P1142"/>
  <c r="BI1137"/>
  <c r="BH1137"/>
  <c r="BG1137"/>
  <c r="BF1137"/>
  <c r="T1137"/>
  <c r="T1136"/>
  <c r="R1137"/>
  <c r="R1136"/>
  <c r="P1137"/>
  <c r="P1136"/>
  <c r="BI1131"/>
  <c r="BH1131"/>
  <c r="BG1131"/>
  <c r="BF1131"/>
  <c r="T1131"/>
  <c r="R1131"/>
  <c r="P1131"/>
  <c r="BI1125"/>
  <c r="BH1125"/>
  <c r="BG1125"/>
  <c r="BF1125"/>
  <c r="T1125"/>
  <c r="R1125"/>
  <c r="P1125"/>
  <c r="BI1120"/>
  <c r="BH1120"/>
  <c r="BG1120"/>
  <c r="BF1120"/>
  <c r="T1120"/>
  <c r="R1120"/>
  <c r="P1120"/>
  <c r="BI1115"/>
  <c r="BH1115"/>
  <c r="BG1115"/>
  <c r="BF1115"/>
  <c r="T1115"/>
  <c r="R1115"/>
  <c r="P1115"/>
  <c r="BI1111"/>
  <c r="BH1111"/>
  <c r="BG1111"/>
  <c r="BF1111"/>
  <c r="T1111"/>
  <c r="R1111"/>
  <c r="P1111"/>
  <c r="BI1101"/>
  <c r="BH1101"/>
  <c r="BG1101"/>
  <c r="BF1101"/>
  <c r="T1101"/>
  <c r="R1101"/>
  <c r="P1101"/>
  <c r="BI1092"/>
  <c r="BH1092"/>
  <c r="BG1092"/>
  <c r="BF1092"/>
  <c r="T1092"/>
  <c r="R1092"/>
  <c r="P1092"/>
  <c r="BI1086"/>
  <c r="BH1086"/>
  <c r="BG1086"/>
  <c r="BF1086"/>
  <c r="T1086"/>
  <c r="R1086"/>
  <c r="P1086"/>
  <c r="BI1081"/>
  <c r="BH1081"/>
  <c r="BG1081"/>
  <c r="BF1081"/>
  <c r="T1081"/>
  <c r="R1081"/>
  <c r="P1081"/>
  <c r="BI1076"/>
  <c r="BH1076"/>
  <c r="BG1076"/>
  <c r="BF1076"/>
  <c r="T1076"/>
  <c r="R1076"/>
  <c r="P1076"/>
  <c r="BI1072"/>
  <c r="BH1072"/>
  <c r="BG1072"/>
  <c r="BF1072"/>
  <c r="T1072"/>
  <c r="R1072"/>
  <c r="P1072"/>
  <c r="BI1068"/>
  <c r="BH1068"/>
  <c r="BG1068"/>
  <c r="BF1068"/>
  <c r="T1068"/>
  <c r="R1068"/>
  <c r="P1068"/>
  <c r="BI1064"/>
  <c r="BH1064"/>
  <c r="BG1064"/>
  <c r="BF1064"/>
  <c r="T1064"/>
  <c r="R1064"/>
  <c r="P1064"/>
  <c r="BI1060"/>
  <c r="BH1060"/>
  <c r="BG1060"/>
  <c r="BF1060"/>
  <c r="T1060"/>
  <c r="R1060"/>
  <c r="P1060"/>
  <c r="BI1056"/>
  <c r="BH1056"/>
  <c r="BG1056"/>
  <c r="BF1056"/>
  <c r="T1056"/>
  <c r="R1056"/>
  <c r="P1056"/>
  <c r="BI1050"/>
  <c r="BH1050"/>
  <c r="BG1050"/>
  <c r="BF1050"/>
  <c r="T1050"/>
  <c r="R1050"/>
  <c r="P1050"/>
  <c r="BI1043"/>
  <c r="BH1043"/>
  <c r="BG1043"/>
  <c r="BF1043"/>
  <c r="T1043"/>
  <c r="R1043"/>
  <c r="P1043"/>
  <c r="BI1039"/>
  <c r="BH1039"/>
  <c r="BG1039"/>
  <c r="BF1039"/>
  <c r="T1039"/>
  <c r="R1039"/>
  <c r="P1039"/>
  <c r="BI1035"/>
  <c r="BH1035"/>
  <c r="BG1035"/>
  <c r="BF1035"/>
  <c r="T1035"/>
  <c r="R1035"/>
  <c r="P1035"/>
  <c r="BI1031"/>
  <c r="BH1031"/>
  <c r="BG1031"/>
  <c r="BF1031"/>
  <c r="T1031"/>
  <c r="R1031"/>
  <c r="P1031"/>
  <c r="BI1027"/>
  <c r="BH1027"/>
  <c r="BG1027"/>
  <c r="BF1027"/>
  <c r="T1027"/>
  <c r="R1027"/>
  <c r="P1027"/>
  <c r="BI1022"/>
  <c r="BH1022"/>
  <c r="BG1022"/>
  <c r="BF1022"/>
  <c r="T1022"/>
  <c r="R1022"/>
  <c r="P1022"/>
  <c r="BI1017"/>
  <c r="BH1017"/>
  <c r="BG1017"/>
  <c r="BF1017"/>
  <c r="T1017"/>
  <c r="R1017"/>
  <c r="P1017"/>
  <c r="BI1013"/>
  <c r="BH1013"/>
  <c r="BG1013"/>
  <c r="BF1013"/>
  <c r="T1013"/>
  <c r="R1013"/>
  <c r="P1013"/>
  <c r="BI1009"/>
  <c r="BH1009"/>
  <c r="BG1009"/>
  <c r="BF1009"/>
  <c r="T1009"/>
  <c r="R1009"/>
  <c r="P1009"/>
  <c r="BI1005"/>
  <c r="BH1005"/>
  <c r="BG1005"/>
  <c r="BF1005"/>
  <c r="T1005"/>
  <c r="R1005"/>
  <c r="P1005"/>
  <c r="BI1001"/>
  <c r="BH1001"/>
  <c r="BG1001"/>
  <c r="BF1001"/>
  <c r="T1001"/>
  <c r="R1001"/>
  <c r="P1001"/>
  <c r="BI997"/>
  <c r="BH997"/>
  <c r="BG997"/>
  <c r="BF997"/>
  <c r="T997"/>
  <c r="R997"/>
  <c r="P997"/>
  <c r="BI993"/>
  <c r="BH993"/>
  <c r="BG993"/>
  <c r="BF993"/>
  <c r="T993"/>
  <c r="R993"/>
  <c r="P993"/>
  <c r="BI989"/>
  <c r="BH989"/>
  <c r="BG989"/>
  <c r="BF989"/>
  <c r="T989"/>
  <c r="R989"/>
  <c r="P989"/>
  <c r="BI985"/>
  <c r="BH985"/>
  <c r="BG985"/>
  <c r="BF985"/>
  <c r="T985"/>
  <c r="R985"/>
  <c r="P985"/>
  <c r="BI981"/>
  <c r="BH981"/>
  <c r="BG981"/>
  <c r="BF981"/>
  <c r="T981"/>
  <c r="R981"/>
  <c r="P981"/>
  <c r="BI977"/>
  <c r="BH977"/>
  <c r="BG977"/>
  <c r="BF977"/>
  <c r="T977"/>
  <c r="R977"/>
  <c r="P977"/>
  <c r="BI971"/>
  <c r="BH971"/>
  <c r="BG971"/>
  <c r="BF971"/>
  <c r="T971"/>
  <c r="R971"/>
  <c r="P971"/>
  <c r="BI965"/>
  <c r="BH965"/>
  <c r="BG965"/>
  <c r="BF965"/>
  <c r="T965"/>
  <c r="R965"/>
  <c r="P965"/>
  <c r="BI962"/>
  <c r="BH962"/>
  <c r="BG962"/>
  <c r="BF962"/>
  <c r="T962"/>
  <c r="R962"/>
  <c r="P962"/>
  <c r="BI959"/>
  <c r="BH959"/>
  <c r="BG959"/>
  <c r="BF959"/>
  <c r="T959"/>
  <c r="R959"/>
  <c r="P959"/>
  <c r="BI956"/>
  <c r="BH956"/>
  <c r="BG956"/>
  <c r="BF956"/>
  <c r="T956"/>
  <c r="R956"/>
  <c r="P956"/>
  <c r="BI952"/>
  <c r="BH952"/>
  <c r="BG952"/>
  <c r="BF952"/>
  <c r="T952"/>
  <c r="R952"/>
  <c r="P952"/>
  <c r="BI949"/>
  <c r="BH949"/>
  <c r="BG949"/>
  <c r="BF949"/>
  <c r="T949"/>
  <c r="R949"/>
  <c r="P949"/>
  <c r="BI945"/>
  <c r="BH945"/>
  <c r="BG945"/>
  <c r="BF945"/>
  <c r="T945"/>
  <c r="R945"/>
  <c r="P945"/>
  <c r="BI942"/>
  <c r="BH942"/>
  <c r="BG942"/>
  <c r="BF942"/>
  <c r="T942"/>
  <c r="R942"/>
  <c r="P942"/>
  <c r="BI939"/>
  <c r="BH939"/>
  <c r="BG939"/>
  <c r="BF939"/>
  <c r="T939"/>
  <c r="R939"/>
  <c r="P939"/>
  <c r="BI936"/>
  <c r="BH936"/>
  <c r="BG936"/>
  <c r="BF936"/>
  <c r="T936"/>
  <c r="R936"/>
  <c r="P936"/>
  <c r="BI933"/>
  <c r="BH933"/>
  <c r="BG933"/>
  <c r="BF933"/>
  <c r="T933"/>
  <c r="R933"/>
  <c r="P933"/>
  <c r="BI930"/>
  <c r="BH930"/>
  <c r="BG930"/>
  <c r="BF930"/>
  <c r="T930"/>
  <c r="R930"/>
  <c r="P930"/>
  <c r="BI927"/>
  <c r="BH927"/>
  <c r="BG927"/>
  <c r="BF927"/>
  <c r="T927"/>
  <c r="R927"/>
  <c r="P927"/>
  <c r="BI924"/>
  <c r="BH924"/>
  <c r="BG924"/>
  <c r="BF924"/>
  <c r="T924"/>
  <c r="R924"/>
  <c r="P924"/>
  <c r="BI921"/>
  <c r="BH921"/>
  <c r="BG921"/>
  <c r="BF921"/>
  <c r="T921"/>
  <c r="R921"/>
  <c r="P921"/>
  <c r="BI917"/>
  <c r="BH917"/>
  <c r="BG917"/>
  <c r="BF917"/>
  <c r="T917"/>
  <c r="R917"/>
  <c r="P917"/>
  <c r="BI913"/>
  <c r="BH913"/>
  <c r="BG913"/>
  <c r="BF913"/>
  <c r="T913"/>
  <c r="R913"/>
  <c r="P913"/>
  <c r="BI909"/>
  <c r="BH909"/>
  <c r="BG909"/>
  <c r="BF909"/>
  <c r="T909"/>
  <c r="R909"/>
  <c r="P909"/>
  <c r="BI905"/>
  <c r="BH905"/>
  <c r="BG905"/>
  <c r="BF905"/>
  <c r="T905"/>
  <c r="R905"/>
  <c r="P905"/>
  <c r="BI901"/>
  <c r="BH901"/>
  <c r="BG901"/>
  <c r="BF901"/>
  <c r="T901"/>
  <c r="R901"/>
  <c r="P901"/>
  <c r="BI896"/>
  <c r="BH896"/>
  <c r="BG896"/>
  <c r="BF896"/>
  <c r="T896"/>
  <c r="R896"/>
  <c r="P896"/>
  <c r="BI892"/>
  <c r="BH892"/>
  <c r="BG892"/>
  <c r="BF892"/>
  <c r="T892"/>
  <c r="R892"/>
  <c r="P892"/>
  <c r="BI887"/>
  <c r="BH887"/>
  <c r="BG887"/>
  <c r="BF887"/>
  <c r="T887"/>
  <c r="R887"/>
  <c r="P887"/>
  <c r="BI882"/>
  <c r="BH882"/>
  <c r="BG882"/>
  <c r="BF882"/>
  <c r="T882"/>
  <c r="R882"/>
  <c r="P882"/>
  <c r="BI877"/>
  <c r="BH877"/>
  <c r="BG877"/>
  <c r="BF877"/>
  <c r="T877"/>
  <c r="R877"/>
  <c r="P877"/>
  <c r="BI872"/>
  <c r="BH872"/>
  <c r="BG872"/>
  <c r="BF872"/>
  <c r="T872"/>
  <c r="R872"/>
  <c r="P872"/>
  <c r="BI868"/>
  <c r="BH868"/>
  <c r="BG868"/>
  <c r="BF868"/>
  <c r="T868"/>
  <c r="R868"/>
  <c r="P868"/>
  <c r="BI862"/>
  <c r="BH862"/>
  <c r="BG862"/>
  <c r="BF862"/>
  <c r="T862"/>
  <c r="R862"/>
  <c r="P862"/>
  <c r="BI856"/>
  <c r="BH856"/>
  <c r="BG856"/>
  <c r="BF856"/>
  <c r="T856"/>
  <c r="R856"/>
  <c r="P856"/>
  <c r="BI852"/>
  <c r="BH852"/>
  <c r="BG852"/>
  <c r="BF852"/>
  <c r="T852"/>
  <c r="R852"/>
  <c r="P852"/>
  <c r="BI845"/>
  <c r="BH845"/>
  <c r="BG845"/>
  <c r="BF845"/>
  <c r="T845"/>
  <c r="R845"/>
  <c r="P845"/>
  <c r="BI839"/>
  <c r="BH839"/>
  <c r="BG839"/>
  <c r="BF839"/>
  <c r="T839"/>
  <c r="R839"/>
  <c r="P839"/>
  <c r="BI834"/>
  <c r="BH834"/>
  <c r="BG834"/>
  <c r="BF834"/>
  <c r="T834"/>
  <c r="R834"/>
  <c r="P834"/>
  <c r="BI829"/>
  <c r="BH829"/>
  <c r="BG829"/>
  <c r="BF829"/>
  <c r="T829"/>
  <c r="R829"/>
  <c r="P829"/>
  <c r="BI824"/>
  <c r="BH824"/>
  <c r="BG824"/>
  <c r="BF824"/>
  <c r="T824"/>
  <c r="R824"/>
  <c r="P824"/>
  <c r="BI820"/>
  <c r="BH820"/>
  <c r="BG820"/>
  <c r="BF820"/>
  <c r="T820"/>
  <c r="R820"/>
  <c r="P820"/>
  <c r="BI813"/>
  <c r="BH813"/>
  <c r="BG813"/>
  <c r="BF813"/>
  <c r="T813"/>
  <c r="R813"/>
  <c r="P813"/>
  <c r="BI807"/>
  <c r="BH807"/>
  <c r="BG807"/>
  <c r="BF807"/>
  <c r="T807"/>
  <c r="R807"/>
  <c r="P807"/>
  <c r="BI804"/>
  <c r="BH804"/>
  <c r="BG804"/>
  <c r="BF804"/>
  <c r="T804"/>
  <c r="R804"/>
  <c r="P804"/>
  <c r="BI801"/>
  <c r="BH801"/>
  <c r="BG801"/>
  <c r="BF801"/>
  <c r="T801"/>
  <c r="R801"/>
  <c r="P801"/>
  <c r="BI795"/>
  <c r="BH795"/>
  <c r="BG795"/>
  <c r="BF795"/>
  <c r="T795"/>
  <c r="R795"/>
  <c r="P795"/>
  <c r="BI792"/>
  <c r="BH792"/>
  <c r="BG792"/>
  <c r="BF792"/>
  <c r="T792"/>
  <c r="R792"/>
  <c r="P792"/>
  <c r="BI788"/>
  <c r="BH788"/>
  <c r="BG788"/>
  <c r="BF788"/>
  <c r="T788"/>
  <c r="R788"/>
  <c r="P788"/>
  <c r="BI783"/>
  <c r="BH783"/>
  <c r="BG783"/>
  <c r="BF783"/>
  <c r="T783"/>
  <c r="R783"/>
  <c r="P783"/>
  <c r="BI765"/>
  <c r="BH765"/>
  <c r="BG765"/>
  <c r="BF765"/>
  <c r="T765"/>
  <c r="R765"/>
  <c r="P765"/>
  <c r="BI761"/>
  <c r="BH761"/>
  <c r="BG761"/>
  <c r="BF761"/>
  <c r="T761"/>
  <c r="R761"/>
  <c r="P761"/>
  <c r="BI757"/>
  <c r="BH757"/>
  <c r="BG757"/>
  <c r="BF757"/>
  <c r="T757"/>
  <c r="R757"/>
  <c r="P757"/>
  <c r="BI750"/>
  <c r="BH750"/>
  <c r="BG750"/>
  <c r="BF750"/>
  <c r="T750"/>
  <c r="R750"/>
  <c r="P750"/>
  <c r="BI745"/>
  <c r="BH745"/>
  <c r="BG745"/>
  <c r="BF745"/>
  <c r="T745"/>
  <c r="R745"/>
  <c r="P745"/>
  <c r="BI742"/>
  <c r="BH742"/>
  <c r="BG742"/>
  <c r="BF742"/>
  <c r="T742"/>
  <c r="R742"/>
  <c r="P742"/>
  <c r="BI739"/>
  <c r="BH739"/>
  <c r="BG739"/>
  <c r="BF739"/>
  <c r="T739"/>
  <c r="R739"/>
  <c r="P739"/>
  <c r="BI736"/>
  <c r="BH736"/>
  <c r="BG736"/>
  <c r="BF736"/>
  <c r="T736"/>
  <c r="R736"/>
  <c r="P736"/>
  <c r="BI731"/>
  <c r="BH731"/>
  <c r="BG731"/>
  <c r="BF731"/>
  <c r="T731"/>
  <c r="R731"/>
  <c r="P731"/>
  <c r="BI728"/>
  <c r="BH728"/>
  <c r="BG728"/>
  <c r="BF728"/>
  <c r="T728"/>
  <c r="R728"/>
  <c r="P728"/>
  <c r="BI724"/>
  <c r="BH724"/>
  <c r="BG724"/>
  <c r="BF724"/>
  <c r="T724"/>
  <c r="R724"/>
  <c r="P724"/>
  <c r="BI721"/>
  <c r="BH721"/>
  <c r="BG721"/>
  <c r="BF721"/>
  <c r="T721"/>
  <c r="R721"/>
  <c r="P721"/>
  <c r="BI717"/>
  <c r="BH717"/>
  <c r="BG717"/>
  <c r="BF717"/>
  <c r="T717"/>
  <c r="R717"/>
  <c r="P717"/>
  <c r="BI712"/>
  <c r="BH712"/>
  <c r="BG712"/>
  <c r="BF712"/>
  <c r="T712"/>
  <c r="R712"/>
  <c r="P712"/>
  <c r="BI707"/>
  <c r="BH707"/>
  <c r="BG707"/>
  <c r="BF707"/>
  <c r="T707"/>
  <c r="R707"/>
  <c r="P707"/>
  <c r="BI702"/>
  <c r="BH702"/>
  <c r="BG702"/>
  <c r="BF702"/>
  <c r="T702"/>
  <c r="R702"/>
  <c r="P702"/>
  <c r="BI699"/>
  <c r="BH699"/>
  <c r="BG699"/>
  <c r="BF699"/>
  <c r="T699"/>
  <c r="R699"/>
  <c r="P699"/>
  <c r="BI695"/>
  <c r="BH695"/>
  <c r="BG695"/>
  <c r="BF695"/>
  <c r="T695"/>
  <c r="R695"/>
  <c r="P695"/>
  <c r="BI692"/>
  <c r="BH692"/>
  <c r="BG692"/>
  <c r="BF692"/>
  <c r="T692"/>
  <c r="R692"/>
  <c r="P692"/>
  <c r="BI688"/>
  <c r="BH688"/>
  <c r="BG688"/>
  <c r="BF688"/>
  <c r="T688"/>
  <c r="R688"/>
  <c r="P688"/>
  <c r="BI685"/>
  <c r="BH685"/>
  <c r="BG685"/>
  <c r="BF685"/>
  <c r="T685"/>
  <c r="R685"/>
  <c r="P685"/>
  <c r="BI681"/>
  <c r="BH681"/>
  <c r="BG681"/>
  <c r="BF681"/>
  <c r="T681"/>
  <c r="R681"/>
  <c r="P681"/>
  <c r="BI677"/>
  <c r="BH677"/>
  <c r="BG677"/>
  <c r="BF677"/>
  <c r="T677"/>
  <c r="R677"/>
  <c r="P677"/>
  <c r="BI672"/>
  <c r="BH672"/>
  <c r="BG672"/>
  <c r="BF672"/>
  <c r="T672"/>
  <c r="R672"/>
  <c r="P672"/>
  <c r="BI668"/>
  <c r="BH668"/>
  <c r="BG668"/>
  <c r="BF668"/>
  <c r="T668"/>
  <c r="R668"/>
  <c r="P668"/>
  <c r="BI664"/>
  <c r="BH664"/>
  <c r="BG664"/>
  <c r="BF664"/>
  <c r="T664"/>
  <c r="R664"/>
  <c r="P664"/>
  <c r="BI659"/>
  <c r="BH659"/>
  <c r="BG659"/>
  <c r="BF659"/>
  <c r="T659"/>
  <c r="R659"/>
  <c r="P659"/>
  <c r="BI652"/>
  <c r="BH652"/>
  <c r="BG652"/>
  <c r="BF652"/>
  <c r="T652"/>
  <c r="R652"/>
  <c r="P652"/>
  <c r="BI647"/>
  <c r="BH647"/>
  <c r="BG647"/>
  <c r="BF647"/>
  <c r="T647"/>
  <c r="R647"/>
  <c r="P647"/>
  <c r="BI641"/>
  <c r="BH641"/>
  <c r="BG641"/>
  <c r="BF641"/>
  <c r="T641"/>
  <c r="R641"/>
  <c r="P641"/>
  <c r="BI637"/>
  <c r="BH637"/>
  <c r="BG637"/>
  <c r="BF637"/>
  <c r="T637"/>
  <c r="R637"/>
  <c r="P637"/>
  <c r="BI632"/>
  <c r="BH632"/>
  <c r="BG632"/>
  <c r="BF632"/>
  <c r="T632"/>
  <c r="R632"/>
  <c r="P632"/>
  <c r="BI627"/>
  <c r="BH627"/>
  <c r="BG627"/>
  <c r="BF627"/>
  <c r="T627"/>
  <c r="R627"/>
  <c r="P627"/>
  <c r="BI623"/>
  <c r="BH623"/>
  <c r="BG623"/>
  <c r="BF623"/>
  <c r="T623"/>
  <c r="R623"/>
  <c r="P623"/>
  <c r="BI618"/>
  <c r="BH618"/>
  <c r="BG618"/>
  <c r="BF618"/>
  <c r="T618"/>
  <c r="R618"/>
  <c r="P618"/>
  <c r="BI613"/>
  <c r="BH613"/>
  <c r="BG613"/>
  <c r="BF613"/>
  <c r="T613"/>
  <c r="R613"/>
  <c r="P613"/>
  <c r="BI607"/>
  <c r="BH607"/>
  <c r="BG607"/>
  <c r="BF607"/>
  <c r="T607"/>
  <c r="R607"/>
  <c r="P607"/>
  <c r="BI603"/>
  <c r="BH603"/>
  <c r="BG603"/>
  <c r="BF603"/>
  <c r="T603"/>
  <c r="R603"/>
  <c r="P603"/>
  <c r="BI599"/>
  <c r="BH599"/>
  <c r="BG599"/>
  <c r="BF599"/>
  <c r="T599"/>
  <c r="R599"/>
  <c r="P599"/>
  <c r="BI595"/>
  <c r="BH595"/>
  <c r="BG595"/>
  <c r="BF595"/>
  <c r="T595"/>
  <c r="R595"/>
  <c r="P595"/>
  <c r="BI589"/>
  <c r="BH589"/>
  <c r="BG589"/>
  <c r="BF589"/>
  <c r="T589"/>
  <c r="R589"/>
  <c r="P589"/>
  <c r="BI585"/>
  <c r="BH585"/>
  <c r="BG585"/>
  <c r="BF585"/>
  <c r="T585"/>
  <c r="R585"/>
  <c r="P585"/>
  <c r="BI581"/>
  <c r="BH581"/>
  <c r="BG581"/>
  <c r="BF581"/>
  <c r="T581"/>
  <c r="R581"/>
  <c r="P581"/>
  <c r="BI577"/>
  <c r="BH577"/>
  <c r="BG577"/>
  <c r="BF577"/>
  <c r="T577"/>
  <c r="R577"/>
  <c r="P577"/>
  <c r="BI573"/>
  <c r="BH573"/>
  <c r="BG573"/>
  <c r="BF573"/>
  <c r="T573"/>
  <c r="R573"/>
  <c r="P573"/>
  <c r="BI568"/>
  <c r="BH568"/>
  <c r="BG568"/>
  <c r="BF568"/>
  <c r="T568"/>
  <c r="R568"/>
  <c r="P568"/>
  <c r="BI564"/>
  <c r="BH564"/>
  <c r="BG564"/>
  <c r="BF564"/>
  <c r="T564"/>
  <c r="R564"/>
  <c r="P564"/>
  <c r="BI560"/>
  <c r="BH560"/>
  <c r="BG560"/>
  <c r="BF560"/>
  <c r="T560"/>
  <c r="R560"/>
  <c r="P560"/>
  <c r="BI555"/>
  <c r="BH555"/>
  <c r="BG555"/>
  <c r="BF555"/>
  <c r="T555"/>
  <c r="R555"/>
  <c r="P555"/>
  <c r="BI551"/>
  <c r="BH551"/>
  <c r="BG551"/>
  <c r="BF551"/>
  <c r="T551"/>
  <c r="R551"/>
  <c r="P551"/>
  <c r="BI547"/>
  <c r="BH547"/>
  <c r="BG547"/>
  <c r="BF547"/>
  <c r="T547"/>
  <c r="R547"/>
  <c r="P547"/>
  <c r="BI543"/>
  <c r="BH543"/>
  <c r="BG543"/>
  <c r="BF543"/>
  <c r="T543"/>
  <c r="R543"/>
  <c r="P543"/>
  <c r="BI537"/>
  <c r="BH537"/>
  <c r="BG537"/>
  <c r="BF537"/>
  <c r="T537"/>
  <c r="R537"/>
  <c r="P537"/>
  <c r="BI531"/>
  <c r="BH531"/>
  <c r="BG531"/>
  <c r="BF531"/>
  <c r="T531"/>
  <c r="R531"/>
  <c r="P531"/>
  <c r="BI525"/>
  <c r="BH525"/>
  <c r="BG525"/>
  <c r="BF525"/>
  <c r="T525"/>
  <c r="R525"/>
  <c r="P525"/>
  <c r="BI519"/>
  <c r="BH519"/>
  <c r="BG519"/>
  <c r="BF519"/>
  <c r="T519"/>
  <c r="R519"/>
  <c r="P519"/>
  <c r="BI513"/>
  <c r="BH513"/>
  <c r="BG513"/>
  <c r="BF513"/>
  <c r="T513"/>
  <c r="R513"/>
  <c r="P513"/>
  <c r="BI506"/>
  <c r="BH506"/>
  <c r="BG506"/>
  <c r="BF506"/>
  <c r="T506"/>
  <c r="R506"/>
  <c r="P506"/>
  <c r="BI502"/>
  <c r="BH502"/>
  <c r="BG502"/>
  <c r="BF502"/>
  <c r="T502"/>
  <c r="R502"/>
  <c r="P502"/>
  <c r="BI496"/>
  <c r="BH496"/>
  <c r="BG496"/>
  <c r="BF496"/>
  <c r="T496"/>
  <c r="R496"/>
  <c r="P496"/>
  <c r="BI490"/>
  <c r="BH490"/>
  <c r="BG490"/>
  <c r="BF490"/>
  <c r="T490"/>
  <c r="R490"/>
  <c r="P490"/>
  <c r="BI486"/>
  <c r="BH486"/>
  <c r="BG486"/>
  <c r="BF486"/>
  <c r="T486"/>
  <c r="R486"/>
  <c r="P486"/>
  <c r="BI481"/>
  <c r="BH481"/>
  <c r="BG481"/>
  <c r="BF481"/>
  <c r="T481"/>
  <c r="R481"/>
  <c r="P481"/>
  <c r="BI477"/>
  <c r="BH477"/>
  <c r="BG477"/>
  <c r="BF477"/>
  <c r="T477"/>
  <c r="R477"/>
  <c r="P477"/>
  <c r="BI472"/>
  <c r="BH472"/>
  <c r="BG472"/>
  <c r="BF472"/>
  <c r="T472"/>
  <c r="R472"/>
  <c r="P472"/>
  <c r="BI467"/>
  <c r="BH467"/>
  <c r="BG467"/>
  <c r="BF467"/>
  <c r="T467"/>
  <c r="R467"/>
  <c r="P467"/>
  <c r="BI463"/>
  <c r="BH463"/>
  <c r="BG463"/>
  <c r="BF463"/>
  <c r="T463"/>
  <c r="R463"/>
  <c r="P463"/>
  <c r="BI458"/>
  <c r="BH458"/>
  <c r="BG458"/>
  <c r="BF458"/>
  <c r="T458"/>
  <c r="R458"/>
  <c r="P458"/>
  <c r="BI452"/>
  <c r="BH452"/>
  <c r="BG452"/>
  <c r="BF452"/>
  <c r="T452"/>
  <c r="R452"/>
  <c r="P452"/>
  <c r="BI446"/>
  <c r="BH446"/>
  <c r="BG446"/>
  <c r="BF446"/>
  <c r="T446"/>
  <c r="R446"/>
  <c r="P446"/>
  <c r="BI442"/>
  <c r="BH442"/>
  <c r="BG442"/>
  <c r="BF442"/>
  <c r="T442"/>
  <c r="R442"/>
  <c r="P442"/>
  <c r="BI438"/>
  <c r="BH438"/>
  <c r="BG438"/>
  <c r="BF438"/>
  <c r="T438"/>
  <c r="R438"/>
  <c r="P438"/>
  <c r="BI430"/>
  <c r="BH430"/>
  <c r="BG430"/>
  <c r="BF430"/>
  <c r="T430"/>
  <c r="R430"/>
  <c r="P430"/>
  <c r="BI422"/>
  <c r="BH422"/>
  <c r="BG422"/>
  <c r="BF422"/>
  <c r="T422"/>
  <c r="R422"/>
  <c r="P422"/>
  <c r="BI419"/>
  <c r="BH419"/>
  <c r="BG419"/>
  <c r="BF419"/>
  <c r="T419"/>
  <c r="R419"/>
  <c r="P419"/>
  <c r="BI411"/>
  <c r="BH411"/>
  <c r="BG411"/>
  <c r="BF411"/>
  <c r="T411"/>
  <c r="R411"/>
  <c r="P411"/>
  <c r="BI407"/>
  <c r="BH407"/>
  <c r="BG407"/>
  <c r="BF407"/>
  <c r="T407"/>
  <c r="R407"/>
  <c r="P407"/>
  <c r="BI400"/>
  <c r="BH400"/>
  <c r="BG400"/>
  <c r="BF400"/>
  <c r="T400"/>
  <c r="R400"/>
  <c r="P400"/>
  <c r="BI393"/>
  <c r="BH393"/>
  <c r="BG393"/>
  <c r="BF393"/>
  <c r="T393"/>
  <c r="R393"/>
  <c r="P393"/>
  <c r="BI383"/>
  <c r="BH383"/>
  <c r="BG383"/>
  <c r="BF383"/>
  <c r="T383"/>
  <c r="R383"/>
  <c r="P383"/>
  <c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4"/>
  <c r="BH364"/>
  <c r="BG364"/>
  <c r="BF364"/>
  <c r="T364"/>
  <c r="R364"/>
  <c r="P364"/>
  <c r="BI360"/>
  <c r="BH360"/>
  <c r="BG360"/>
  <c r="BF360"/>
  <c r="T360"/>
  <c r="R360"/>
  <c r="P360"/>
  <c r="BI356"/>
  <c r="BH356"/>
  <c r="BG356"/>
  <c r="BF356"/>
  <c r="T356"/>
  <c r="R356"/>
  <c r="P356"/>
  <c r="BI350"/>
  <c r="BH350"/>
  <c r="BG350"/>
  <c r="BF350"/>
  <c r="T350"/>
  <c r="R350"/>
  <c r="P350"/>
  <c r="BI344"/>
  <c r="BH344"/>
  <c r="BG344"/>
  <c r="BF344"/>
  <c r="T344"/>
  <c r="R344"/>
  <c r="P344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18"/>
  <c r="BH318"/>
  <c r="BG318"/>
  <c r="BF318"/>
  <c r="T318"/>
  <c r="R318"/>
  <c r="P318"/>
  <c r="BI312"/>
  <c r="BH312"/>
  <c r="BG312"/>
  <c r="BF312"/>
  <c r="T312"/>
  <c r="R312"/>
  <c r="P312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6"/>
  <c r="BH286"/>
  <c r="BG286"/>
  <c r="BF286"/>
  <c r="T286"/>
  <c r="R286"/>
  <c r="P286"/>
  <c r="BI282"/>
  <c r="BH282"/>
  <c r="BG282"/>
  <c r="BF282"/>
  <c r="T282"/>
  <c r="R282"/>
  <c r="P282"/>
  <c r="BI274"/>
  <c r="BH274"/>
  <c r="BG274"/>
  <c r="BF274"/>
  <c r="T274"/>
  <c r="R274"/>
  <c r="P274"/>
  <c r="BI270"/>
  <c r="BH270"/>
  <c r="BG270"/>
  <c r="BF270"/>
  <c r="T270"/>
  <c r="R270"/>
  <c r="P270"/>
  <c r="BI262"/>
  <c r="BH262"/>
  <c r="BG262"/>
  <c r="BF262"/>
  <c r="T262"/>
  <c r="R262"/>
  <c r="P262"/>
  <c r="BI253"/>
  <c r="BH253"/>
  <c r="BG253"/>
  <c r="BF253"/>
  <c r="T253"/>
  <c r="R253"/>
  <c r="P253"/>
  <c r="BI246"/>
  <c r="BH246"/>
  <c r="BG246"/>
  <c r="BF246"/>
  <c r="T246"/>
  <c r="R246"/>
  <c r="P246"/>
  <c r="BI241"/>
  <c r="BH241"/>
  <c r="BG241"/>
  <c r="BF241"/>
  <c r="T241"/>
  <c r="R241"/>
  <c r="P241"/>
  <c r="BI237"/>
  <c r="BH237"/>
  <c r="BG237"/>
  <c r="BF237"/>
  <c r="T237"/>
  <c r="R237"/>
  <c r="P237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1"/>
  <c r="BH211"/>
  <c r="BG211"/>
  <c r="BF211"/>
  <c r="T211"/>
  <c r="R211"/>
  <c r="P211"/>
  <c r="BI206"/>
  <c r="BH206"/>
  <c r="BG206"/>
  <c r="BF206"/>
  <c r="T206"/>
  <c r="R206"/>
  <c r="P206"/>
  <c r="BI200"/>
  <c r="BH200"/>
  <c r="BG200"/>
  <c r="BF200"/>
  <c r="T200"/>
  <c r="R200"/>
  <c r="P200"/>
  <c r="BI195"/>
  <c r="BH195"/>
  <c r="BG195"/>
  <c r="BF195"/>
  <c r="T195"/>
  <c r="R195"/>
  <c r="P195"/>
  <c r="BI187"/>
  <c r="BH187"/>
  <c r="BG187"/>
  <c r="BF187"/>
  <c r="T187"/>
  <c r="R187"/>
  <c r="P187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57"/>
  <c r="BH157"/>
  <c r="BG157"/>
  <c r="BF157"/>
  <c r="T157"/>
  <c r="R157"/>
  <c r="P157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28"/>
  <c r="BH128"/>
  <c r="BG128"/>
  <c r="BF128"/>
  <c r="T128"/>
  <c r="R128"/>
  <c r="P128"/>
  <c r="BI107"/>
  <c r="BH107"/>
  <c r="BG107"/>
  <c r="BF107"/>
  <c r="T107"/>
  <c r="R107"/>
  <c r="P107"/>
  <c r="BI103"/>
  <c r="BH103"/>
  <c r="BG103"/>
  <c r="BF103"/>
  <c r="T103"/>
  <c r="R103"/>
  <c r="P103"/>
  <c r="J96"/>
  <c r="F94"/>
  <c r="E92"/>
  <c r="J54"/>
  <c r="F52"/>
  <c r="E50"/>
  <c r="J24"/>
  <c r="E24"/>
  <c r="J97"/>
  <c r="J23"/>
  <c r="J18"/>
  <c r="E18"/>
  <c r="F97"/>
  <c r="J17"/>
  <c r="J15"/>
  <c r="E15"/>
  <c r="F96"/>
  <c r="J14"/>
  <c r="J12"/>
  <c r="J52"/>
  <c r="E7"/>
  <c r="E90"/>
  <c i="1" r="L50"/>
  <c r="AM50"/>
  <c r="AM49"/>
  <c r="L49"/>
  <c r="AM47"/>
  <c r="L47"/>
  <c r="L45"/>
  <c r="L44"/>
  <c i="2" r="BK887"/>
  <c r="BK668"/>
  <c r="J1056"/>
  <c r="BK1156"/>
  <c i="6" r="BK209"/>
  <c i="2" r="BK407"/>
  <c r="J607"/>
  <c r="J496"/>
  <c r="J300"/>
  <c r="J1152"/>
  <c r="J1111"/>
  <c i="4" r="J337"/>
  <c r="BK306"/>
  <c r="J309"/>
  <c r="BK217"/>
  <c i="5" r="J393"/>
  <c i="6" r="J158"/>
  <c i="2" r="J291"/>
  <c i="5" r="BK371"/>
  <c i="7" r="J112"/>
  <c i="1" r="AS54"/>
  <c i="2" r="BK228"/>
  <c i="3" r="J91"/>
  <c i="4" r="J345"/>
  <c r="J375"/>
  <c i="5" r="BK397"/>
  <c r="BK515"/>
  <c r="J274"/>
  <c i="6" r="J121"/>
  <c i="2" r="BK868"/>
  <c r="BK531"/>
  <c r="BK1268"/>
  <c r="J909"/>
  <c r="J568"/>
  <c r="BK304"/>
  <c r="BK872"/>
  <c i="4" r="BK333"/>
  <c r="BK253"/>
  <c r="BK286"/>
  <c r="J214"/>
  <c i="5" r="J412"/>
  <c i="2" r="BK905"/>
  <c r="BK329"/>
  <c r="J1092"/>
  <c r="BK1072"/>
  <c r="J374"/>
  <c i="4" r="BK329"/>
  <c r="BK390"/>
  <c r="BK247"/>
  <c r="J143"/>
  <c i="5" r="BK342"/>
  <c r="J326"/>
  <c r="BK95"/>
  <c r="J233"/>
  <c r="BK383"/>
  <c i="2" r="J393"/>
  <c r="BK581"/>
  <c r="BK695"/>
  <c r="J896"/>
  <c r="J551"/>
  <c i="5" r="J187"/>
  <c i="6" r="J195"/>
  <c i="2" r="BK360"/>
  <c i="6" r="BK214"/>
  <c r="J107"/>
  <c i="2" r="BK901"/>
  <c r="BK852"/>
  <c r="BK274"/>
  <c r="BK1137"/>
  <c r="BK1043"/>
  <c r="J452"/>
  <c i="4" r="J333"/>
  <c r="BK202"/>
  <c i="5" r="J447"/>
  <c r="J229"/>
  <c r="J375"/>
  <c r="BK476"/>
  <c i="6" r="J116"/>
  <c r="BK171"/>
  <c i="2" r="J829"/>
  <c r="J304"/>
  <c r="BK993"/>
  <c r="BK892"/>
  <c i="6" r="J146"/>
  <c i="2" r="BK712"/>
  <c r="J419"/>
  <c r="J599"/>
  <c r="J103"/>
  <c r="J913"/>
  <c r="BK1001"/>
  <c i="5" r="BK508"/>
  <c i="2" r="J681"/>
  <c r="J965"/>
  <c r="BK1205"/>
  <c r="J1142"/>
  <c i="4" r="J286"/>
  <c i="5" r="J305"/>
  <c r="J415"/>
  <c r="BK409"/>
  <c i="7" r="BK118"/>
  <c i="2" r="BK728"/>
  <c r="J721"/>
  <c r="J151"/>
  <c r="J237"/>
  <c i="4" r="J384"/>
  <c r="BK337"/>
  <c i="5" r="BK270"/>
  <c i="2" r="J1043"/>
  <c r="BK139"/>
  <c r="J1224"/>
  <c r="J1001"/>
  <c r="J370"/>
  <c r="J672"/>
  <c i="4" r="J321"/>
  <c r="J112"/>
  <c r="BK220"/>
  <c r="J357"/>
  <c i="5" r="BK182"/>
  <c r="J371"/>
  <c r="J195"/>
  <c r="BK316"/>
  <c r="J473"/>
  <c i="2" r="J677"/>
  <c r="J350"/>
  <c r="BK333"/>
  <c r="J1156"/>
  <c r="BK1163"/>
  <c i="5" r="BK412"/>
  <c i="6" r="BK121"/>
  <c i="2" r="J637"/>
  <c i="5" r="J431"/>
  <c i="6" r="BK200"/>
  <c i="7" r="BK101"/>
  <c i="2" r="BK783"/>
  <c r="J641"/>
  <c r="J206"/>
  <c r="BK551"/>
  <c r="J547"/>
  <c r="BK742"/>
  <c r="J356"/>
  <c i="4" r="BK168"/>
  <c r="BK185"/>
  <c r="J98"/>
  <c i="5" r="J220"/>
  <c r="J503"/>
  <c r="BK485"/>
  <c r="BK434"/>
  <c i="6" r="J142"/>
  <c i="7" r="BK105"/>
  <c i="2" r="BK1111"/>
  <c r="BK187"/>
  <c r="J228"/>
  <c r="BK262"/>
  <c i="6" r="BK195"/>
  <c i="7" r="BK91"/>
  <c i="2" r="BK1273"/>
  <c r="J211"/>
  <c r="J939"/>
  <c r="BK211"/>
  <c r="BK1220"/>
  <c r="J971"/>
  <c r="BK393"/>
  <c r="J430"/>
  <c i="4" r="BK375"/>
  <c r="BK205"/>
  <c r="BK131"/>
  <c i="5" r="BK258"/>
  <c r="J418"/>
  <c r="J390"/>
  <c r="J405"/>
  <c i="6" r="BK116"/>
  <c i="2" r="J1324"/>
  <c i="6" r="BK107"/>
  <c i="7" r="J118"/>
  <c i="2" r="BK877"/>
  <c r="J1228"/>
  <c r="BK1299"/>
  <c r="BK757"/>
  <c r="BK1076"/>
  <c r="J270"/>
  <c i="4" r="J189"/>
  <c r="J225"/>
  <c i="5" r="BK479"/>
  <c r="BK229"/>
  <c r="J160"/>
  <c r="J387"/>
  <c i="6" r="J179"/>
  <c i="2" r="BK356"/>
  <c r="J1184"/>
  <c r="J1216"/>
  <c r="J1131"/>
  <c r="BK151"/>
  <c i="3" r="BK87"/>
  <c i="4" r="BK149"/>
  <c r="BK387"/>
  <c r="J282"/>
  <c i="5" r="BK216"/>
  <c i="2" r="BK224"/>
  <c r="BK1035"/>
  <c r="BK325"/>
  <c r="BK761"/>
  <c r="BK1177"/>
  <c r="J438"/>
  <c r="BK801"/>
  <c i="3" r="J121"/>
  <c i="4" r="J211"/>
  <c r="BK317"/>
  <c r="J390"/>
  <c i="5" r="J488"/>
  <c r="BK203"/>
  <c r="J128"/>
  <c r="J242"/>
  <c r="J212"/>
  <c i="2" r="J581"/>
  <c r="J945"/>
  <c r="BK537"/>
  <c r="J736"/>
  <c r="BK232"/>
  <c r="BK312"/>
  <c i="6" r="BK112"/>
  <c i="7" r="BK115"/>
  <c i="5" r="J443"/>
  <c i="6" r="J209"/>
  <c i="2" r="J1243"/>
  <c r="BK1064"/>
  <c r="J685"/>
  <c r="J757"/>
  <c r="BK1152"/>
  <c r="J956"/>
  <c r="J195"/>
  <c i="4" r="BK225"/>
  <c r="BK278"/>
  <c r="J257"/>
  <c i="5" r="BK247"/>
  <c r="BK334"/>
  <c r="BK440"/>
  <c i="6" r="BK142"/>
  <c i="2" r="J962"/>
  <c r="J917"/>
  <c r="BK195"/>
  <c r="BK724"/>
  <c i="6" r="J182"/>
  <c i="2" r="BK856"/>
  <c r="BK525"/>
  <c r="J820"/>
  <c r="BK1005"/>
  <c r="J1235"/>
  <c r="BK560"/>
  <c r="BK169"/>
  <c i="4" r="BK282"/>
  <c r="BK233"/>
  <c i="5" r="BK347"/>
  <c r="J237"/>
  <c r="BK488"/>
  <c i="6" r="J214"/>
  <c i="2" r="J882"/>
  <c i="5" r="J461"/>
  <c i="6" r="J200"/>
  <c i="2" r="BK702"/>
  <c r="J407"/>
  <c r="BK1305"/>
  <c r="BK350"/>
  <c r="J872"/>
  <c r="J297"/>
  <c r="BK909"/>
  <c i="4" r="J352"/>
  <c r="J168"/>
  <c i="5" r="BK103"/>
  <c r="BK237"/>
  <c r="BK220"/>
  <c i="6" r="J168"/>
  <c i="2" r="J695"/>
  <c r="J383"/>
  <c r="J147"/>
  <c r="BK318"/>
  <c r="J692"/>
  <c r="BK692"/>
  <c i="4" r="BK178"/>
  <c r="BK325"/>
  <c r="BK365"/>
  <c i="5" r="BK212"/>
  <c r="BK526"/>
  <c r="J172"/>
  <c i="7" r="J91"/>
  <c i="2" r="BK452"/>
  <c r="J618"/>
  <c r="J1086"/>
  <c r="J555"/>
  <c r="J1072"/>
  <c r="J1125"/>
  <c r="BK1212"/>
  <c r="J187"/>
  <c r="BK573"/>
  <c i="4" r="J161"/>
  <c r="J220"/>
  <c r="BK139"/>
  <c r="BK393"/>
  <c i="5" r="BK233"/>
  <c r="J270"/>
  <c r="J526"/>
  <c r="BK467"/>
  <c r="J479"/>
  <c i="2" r="BK1259"/>
  <c r="J1035"/>
  <c r="J177"/>
  <c r="BK659"/>
  <c r="BK971"/>
  <c i="5" r="BK454"/>
  <c i="2" r="J852"/>
  <c i="5" r="J437"/>
  <c i="6" r="BK138"/>
  <c i="7" r="BK88"/>
  <c i="2" r="J502"/>
  <c r="J463"/>
  <c r="J745"/>
  <c r="J169"/>
  <c r="BK297"/>
  <c r="BK411"/>
  <c r="J1050"/>
  <c r="J632"/>
  <c r="J862"/>
  <c i="5" r="BK132"/>
  <c i="6" r="J112"/>
  <c i="2" r="BK165"/>
  <c r="J921"/>
  <c r="BK672"/>
  <c r="J1309"/>
  <c r="BK985"/>
  <c r="J788"/>
  <c r="BK845"/>
  <c i="3" r="BK116"/>
  <c i="4" r="J139"/>
  <c r="BK348"/>
  <c r="J361"/>
  <c i="5" r="J178"/>
  <c r="J470"/>
  <c r="J521"/>
  <c r="J203"/>
  <c r="BK427"/>
  <c i="6" r="BK158"/>
  <c i="2" r="BK607"/>
  <c r="BK739"/>
  <c r="BK623"/>
  <c r="J246"/>
  <c i="7" r="BK109"/>
  <c i="2" r="J739"/>
  <c r="J1101"/>
  <c r="BK419"/>
  <c r="J1205"/>
  <c r="J761"/>
  <c i="4" r="J329"/>
  <c r="J250"/>
  <c r="BK321"/>
  <c i="5" r="BK418"/>
  <c r="BK461"/>
  <c i="6" r="J186"/>
  <c i="7" r="BK97"/>
  <c r="J101"/>
  <c i="2" r="BK442"/>
  <c i="5" r="BK393"/>
  <c i="6" r="BK163"/>
  <c i="2" r="BK585"/>
  <c r="BK677"/>
  <c r="J623"/>
  <c r="BK1228"/>
  <c r="BK939"/>
  <c r="J400"/>
  <c r="J997"/>
  <c i="3" r="BK103"/>
  <c i="4" r="BK357"/>
  <c r="J247"/>
  <c i="5" r="BK473"/>
  <c r="J383"/>
  <c r="J515"/>
  <c i="6" r="BK182"/>
  <c i="2" r="BK486"/>
  <c r="BK220"/>
  <c r="BK942"/>
  <c r="BK438"/>
  <c r="BK1199"/>
  <c r="J1064"/>
  <c i="4" r="BK214"/>
  <c r="J217"/>
  <c r="J296"/>
  <c i="2" r="J1005"/>
  <c r="J467"/>
  <c r="BK446"/>
  <c r="J458"/>
  <c r="J1314"/>
  <c r="BK688"/>
  <c r="BK862"/>
  <c i="3" r="BK109"/>
  <c i="4" r="J205"/>
  <c r="BK243"/>
  <c r="BK172"/>
  <c r="J240"/>
  <c i="5" r="BK108"/>
  <c r="BK405"/>
  <c r="BK166"/>
  <c i="2" r="J930"/>
  <c r="J1319"/>
  <c r="BK924"/>
  <c r="BK1027"/>
  <c r="J531"/>
  <c r="J34"/>
  <c r="J1212"/>
  <c i="4" r="BK250"/>
  <c r="BK381"/>
  <c r="J348"/>
  <c i="5" r="J118"/>
  <c r="J182"/>
  <c i="6" r="BK126"/>
  <c i="7" r="J109"/>
  <c i="2" r="BK519"/>
  <c r="BK1309"/>
  <c r="J486"/>
  <c r="J378"/>
  <c r="F35"/>
  <c r="BK917"/>
  <c r="BK1050"/>
  <c r="J472"/>
  <c i="3" r="J116"/>
  <c i="4" r="BK143"/>
  <c i="5" r="BK224"/>
  <c i="2" r="J325"/>
  <c r="J224"/>
  <c r="J200"/>
  <c r="J952"/>
  <c r="BK291"/>
  <c i="4" r="J325"/>
  <c r="BK211"/>
  <c r="BK192"/>
  <c r="BK397"/>
  <c i="5" r="BK172"/>
  <c r="J434"/>
  <c r="BK457"/>
  <c r="J457"/>
  <c r="J397"/>
  <c i="2" r="BK270"/>
  <c r="BK496"/>
  <c r="BK1329"/>
  <c r="J564"/>
  <c r="BK1235"/>
  <c i="5" r="J132"/>
  <c i="6" r="BK179"/>
  <c i="2" r="J1039"/>
  <c r="F36"/>
  <c r="J742"/>
  <c r="J333"/>
  <c i="4" r="J108"/>
  <c i="5" r="J424"/>
  <c r="J347"/>
  <c i="6" r="J171"/>
  <c i="2" r="BK1081"/>
  <c r="J765"/>
  <c r="J134"/>
  <c r="J977"/>
  <c r="J364"/>
  <c r="BK977"/>
  <c r="BK374"/>
  <c r="BK1039"/>
  <c r="J603"/>
  <c i="5" r="J285"/>
  <c i="2" r="BK945"/>
  <c r="BK286"/>
  <c r="J807"/>
  <c r="J339"/>
  <c r="BK949"/>
  <c r="J411"/>
  <c r="J1068"/>
  <c r="BK804"/>
  <c r="BK490"/>
  <c r="BK253"/>
  <c r="J1177"/>
  <c r="BK1013"/>
  <c r="BK652"/>
  <c r="BK400"/>
  <c r="J220"/>
  <c r="BK1171"/>
  <c r="J801"/>
  <c r="BK513"/>
  <c r="BK1294"/>
  <c r="BK1195"/>
  <c r="BK1147"/>
  <c r="BK927"/>
  <c r="BK736"/>
  <c r="J422"/>
  <c r="J294"/>
  <c r="BK143"/>
  <c r="BK1092"/>
  <c r="BK952"/>
  <c r="BK731"/>
  <c r="BK613"/>
  <c r="BK200"/>
  <c i="3" r="J109"/>
  <c i="4" r="J267"/>
  <c r="J185"/>
  <c r="J341"/>
  <c r="J120"/>
  <c r="BK195"/>
  <c r="J271"/>
  <c r="BK240"/>
  <c r="J387"/>
  <c r="J369"/>
  <c r="BK125"/>
  <c r="BK112"/>
  <c r="J153"/>
  <c r="BK361"/>
  <c r="BK260"/>
  <c i="5" r="BK353"/>
  <c r="BK255"/>
  <c r="BK431"/>
  <c r="BK128"/>
  <c r="BK195"/>
  <c r="BK464"/>
  <c r="J137"/>
  <c r="BK297"/>
  <c r="J491"/>
  <c r="BK494"/>
  <c i="2" r="BK788"/>
  <c r="BK463"/>
  <c r="BK1289"/>
  <c r="BK981"/>
  <c r="BK707"/>
  <c r="J1329"/>
  <c r="J543"/>
  <c r="BK1142"/>
  <c r="J856"/>
  <c r="BK1190"/>
  <c r="BK664"/>
  <c r="J446"/>
  <c r="BK237"/>
  <c r="BK1251"/>
  <c r="BK1017"/>
  <c r="J595"/>
  <c r="BK294"/>
  <c r="J1273"/>
  <c r="J1199"/>
  <c r="J1163"/>
  <c r="BK959"/>
  <c r="BK882"/>
  <c r="J728"/>
  <c r="BK685"/>
  <c r="BK344"/>
  <c r="J165"/>
  <c r="J1060"/>
  <c r="J824"/>
  <c r="J783"/>
  <c r="J589"/>
  <c r="J274"/>
  <c i="4" r="J313"/>
  <c r="J172"/>
  <c r="J260"/>
  <c r="BK93"/>
  <c r="J302"/>
  <c r="BK237"/>
  <c r="BK153"/>
  <c r="J264"/>
  <c r="J103"/>
  <c r="BK229"/>
  <c r="J198"/>
  <c r="J135"/>
  <c r="J243"/>
  <c r="BK257"/>
  <c r="J116"/>
  <c r="J157"/>
  <c r="J393"/>
  <c r="BK103"/>
  <c r="BK369"/>
  <c r="BK264"/>
  <c i="5" r="BK443"/>
  <c r="J123"/>
  <c r="J421"/>
  <c r="J427"/>
  <c r="J316"/>
  <c r="BK242"/>
  <c r="BK198"/>
  <c r="BK99"/>
  <c r="J99"/>
  <c r="BK309"/>
  <c r="J291"/>
  <c r="BK118"/>
  <c r="BK482"/>
  <c r="J247"/>
  <c i="6" r="J204"/>
  <c r="BK168"/>
  <c r="BK191"/>
  <c r="J96"/>
  <c i="2" r="J1013"/>
  <c r="BK543"/>
  <c r="BK956"/>
  <c r="BK603"/>
  <c i="5" r="J255"/>
  <c i="6" r="J155"/>
  <c i="7" r="BK112"/>
  <c i="2" r="J1137"/>
  <c r="J312"/>
  <c r="J525"/>
  <c r="BK1068"/>
  <c r="BK481"/>
  <c r="J813"/>
  <c i="3" r="J97"/>
  <c i="4" r="J149"/>
  <c r="BK274"/>
  <c i="5" r="BK261"/>
  <c r="J224"/>
  <c r="J482"/>
  <c i="6" r="J138"/>
  <c i="2" r="BK1101"/>
  <c r="BK1120"/>
  <c r="BK282"/>
  <c r="J1299"/>
  <c r="BK765"/>
  <c r="J877"/>
  <c r="J688"/>
  <c r="J717"/>
  <c r="BK506"/>
  <c r="J750"/>
  <c r="J1120"/>
  <c i="3" r="J87"/>
  <c i="4" r="BK98"/>
  <c r="J378"/>
  <c r="BK302"/>
  <c i="5" r="J258"/>
  <c r="BK424"/>
  <c r="BK358"/>
  <c r="J108"/>
  <c i="2" r="BK807"/>
  <c r="J792"/>
  <c r="BK1086"/>
  <c r="BK383"/>
  <c i="5" r="BK137"/>
  <c i="6" r="BK219"/>
  <c i="7" r="J94"/>
  <c i="5" r="BK305"/>
  <c i="6" r="BK176"/>
  <c i="7" r="BK94"/>
  <c i="2" r="J318"/>
  <c r="BK364"/>
  <c r="J344"/>
  <c r="J1289"/>
  <c r="J1081"/>
  <c i="4" r="BK189"/>
  <c r="BK175"/>
  <c i="5" r="J266"/>
  <c r="J454"/>
  <c i="6" r="BK186"/>
  <c i="2" r="BK1324"/>
  <c r="BK989"/>
  <c r="BK336"/>
  <c r="J1294"/>
  <c i="6" r="BK155"/>
  <c i="2" r="J1022"/>
  <c r="BK936"/>
  <c r="BK173"/>
  <c r="J845"/>
  <c r="BK370"/>
  <c r="BK717"/>
  <c r="BK632"/>
  <c i="4" r="J181"/>
  <c r="BK291"/>
  <c r="BK384"/>
  <c i="5" r="J216"/>
  <c r="BK154"/>
  <c r="BK470"/>
  <c i="7" r="J97"/>
  <c i="2" r="J513"/>
  <c r="BK896"/>
  <c r="BK555"/>
  <c r="BK820"/>
  <c r="J253"/>
  <c r="J724"/>
  <c i="5" r="BK390"/>
  <c i="2" r="J659"/>
  <c r="J985"/>
  <c r="BK564"/>
  <c r="BK103"/>
  <c r="J577"/>
  <c r="BK107"/>
  <c r="J1009"/>
  <c r="BK430"/>
  <c r="BK177"/>
  <c r="BK1060"/>
  <c r="J868"/>
  <c r="BK502"/>
  <c r="BK1243"/>
  <c r="BK997"/>
  <c r="J652"/>
  <c r="J282"/>
  <c r="J1220"/>
  <c r="BK962"/>
  <c r="J839"/>
  <c r="BK637"/>
  <c r="J329"/>
  <c r="BK216"/>
  <c r="BK1031"/>
  <c r="J834"/>
  <c r="BK472"/>
  <c i="3" r="BK97"/>
  <c r="J103"/>
  <c i="4" r="J274"/>
  <c r="BK135"/>
  <c r="J229"/>
  <c r="BK309"/>
  <c r="BK165"/>
  <c r="BK313"/>
  <c r="J175"/>
  <c r="J178"/>
  <c r="BK271"/>
  <c r="J278"/>
  <c r="J397"/>
  <c i="5" r="J508"/>
  <c r="BK285"/>
  <c r="BK191"/>
  <c r="J464"/>
  <c r="BK326"/>
  <c r="J166"/>
  <c r="BK364"/>
  <c r="BK291"/>
  <c r="BK421"/>
  <c i="2" r="J936"/>
  <c r="BK627"/>
  <c r="BK246"/>
  <c r="BK834"/>
  <c r="BK422"/>
  <c r="BK745"/>
  <c r="J336"/>
  <c r="J959"/>
  <c r="BK641"/>
  <c r="J887"/>
  <c r="BK339"/>
  <c r="J128"/>
  <c r="BK1184"/>
  <c r="BK930"/>
  <c r="J490"/>
  <c r="BK128"/>
  <c r="BK1216"/>
  <c r="J1017"/>
  <c r="J933"/>
  <c r="BK795"/>
  <c r="J506"/>
  <c r="BK241"/>
  <c r="BK1125"/>
  <c r="BK913"/>
  <c r="BK699"/>
  <c r="J442"/>
  <c i="3" r="F36"/>
  <c i="4" r="J237"/>
  <c r="J306"/>
  <c r="J93"/>
  <c r="J195"/>
  <c r="BK352"/>
  <c r="BK198"/>
  <c i="5" r="J95"/>
  <c r="J309"/>
  <c r="BK251"/>
  <c r="J198"/>
  <c r="BK160"/>
  <c r="J440"/>
  <c r="BK498"/>
  <c r="BK503"/>
  <c r="J334"/>
  <c r="BK451"/>
  <c i="6" r="BK96"/>
  <c r="J150"/>
  <c r="J92"/>
  <c i="7" r="J115"/>
  <c i="2" r="J647"/>
  <c r="J1076"/>
  <c r="J286"/>
  <c i="6" r="J191"/>
  <c i="2" r="J942"/>
  <c r="BK547"/>
  <c r="BK1056"/>
  <c r="J1190"/>
  <c r="BK595"/>
  <c r="BK618"/>
  <c i="4" r="J317"/>
  <c r="BK341"/>
  <c i="5" r="BK387"/>
  <c r="J485"/>
  <c i="6" r="J163"/>
  <c i="2" r="BK1115"/>
  <c r="BK829"/>
  <c r="BK458"/>
  <c r="J519"/>
  <c i="4" r="BK267"/>
  <c r="J125"/>
  <c i="5" r="BK208"/>
  <c i="2" r="BK681"/>
  <c r="J627"/>
  <c r="J560"/>
  <c r="BK577"/>
  <c r="J892"/>
  <c r="J989"/>
  <c r="J107"/>
  <c i="4" r="BK120"/>
  <c r="BK296"/>
  <c r="BK116"/>
  <c r="J192"/>
  <c i="5" r="BK274"/>
  <c r="J251"/>
  <c i="2" r="J949"/>
  <c r="J1259"/>
  <c r="J1171"/>
  <c r="BK647"/>
  <c i="4" r="J291"/>
  <c r="BK157"/>
  <c i="5" r="J297"/>
  <c r="J191"/>
  <c r="J208"/>
  <c r="J364"/>
  <c i="6" r="BK150"/>
  <c i="2" r="BK965"/>
  <c r="J360"/>
  <c r="BK1131"/>
  <c r="BK467"/>
  <c i="6" r="J126"/>
  <c i="2" r="BK1009"/>
  <c r="J481"/>
  <c r="BK300"/>
  <c r="J668"/>
  <c r="BK157"/>
  <c i="3" r="BK121"/>
  <c i="4" r="J208"/>
  <c r="J202"/>
  <c i="5" r="J154"/>
  <c r="BK521"/>
  <c i="6" r="J176"/>
  <c i="7" r="J105"/>
  <c i="2" r="BK750"/>
  <c i="5" r="BK491"/>
  <c i="6" r="J219"/>
  <c i="2" r="BK839"/>
  <c r="J573"/>
  <c r="BK147"/>
  <c r="BK134"/>
  <c r="J993"/>
  <c r="J699"/>
  <c r="J712"/>
  <c i="3" r="BK91"/>
  <c i="4" r="BK181"/>
  <c r="BK161"/>
  <c i="5" r="BK187"/>
  <c r="BK266"/>
  <c r="J451"/>
  <c r="BK375"/>
  <c i="7" r="J88"/>
  <c i="2" r="J1027"/>
  <c r="J804"/>
  <c r="BK206"/>
  <c r="BK181"/>
  <c r="BK921"/>
  <c r="J795"/>
  <c i="4" r="BK208"/>
  <c r="J381"/>
  <c r="J233"/>
  <c i="5" r="BK437"/>
  <c r="J494"/>
  <c r="BK447"/>
  <c i="2" r="BK792"/>
  <c r="J1305"/>
  <c r="J143"/>
  <c r="J901"/>
  <c r="J1147"/>
  <c r="BK1314"/>
  <c r="BK1224"/>
  <c r="BK721"/>
  <c r="J927"/>
  <c r="J1195"/>
  <c r="J139"/>
  <c i="5" r="J409"/>
  <c i="2" r="BK599"/>
  <c r="J981"/>
  <c r="J1115"/>
  <c r="J157"/>
  <c r="J262"/>
  <c i="4" r="J253"/>
  <c r="BK378"/>
  <c r="J131"/>
  <c i="5" r="J476"/>
  <c r="J353"/>
  <c i="7" r="J86"/>
  <c i="2" r="J924"/>
  <c r="J613"/>
  <c r="BK378"/>
  <c r="BK1284"/>
  <c r="J731"/>
  <c r="J232"/>
  <c r="J664"/>
  <c r="J1284"/>
  <c r="BK933"/>
  <c r="F34"/>
  <c r="J216"/>
  <c r="BK568"/>
  <c r="BK813"/>
  <c r="J1251"/>
  <c r="J173"/>
  <c i="4" r="BK345"/>
  <c r="J365"/>
  <c i="5" r="J358"/>
  <c r="BK123"/>
  <c r="J342"/>
  <c r="J467"/>
  <c i="2" r="BK589"/>
  <c r="J477"/>
  <c r="J181"/>
  <c r="BK477"/>
  <c r="BK1022"/>
  <c r="J241"/>
  <c r="J585"/>
  <c r="J702"/>
  <c r="J707"/>
  <c i="5" r="BK415"/>
  <c i="6" r="BK146"/>
  <c i="2" r="J537"/>
  <c i="5" r="BK178"/>
  <c i="6" r="BK204"/>
  <c i="2" r="BK1319"/>
  <c r="J1268"/>
  <c r="J1031"/>
  <c r="BK824"/>
  <c r="J905"/>
  <c i="4" r="J165"/>
  <c r="BK108"/>
  <c i="5" r="J261"/>
  <c r="J103"/>
  <c r="J498"/>
  <c i="6" r="BK92"/>
  <c i="7" r="BK86"/>
  <c i="2" l="1" r="R451"/>
  <c r="T646"/>
  <c r="R1080"/>
  <c r="BK1141"/>
  <c r="J1141"/>
  <c r="J73"/>
  <c r="BK1283"/>
  <c r="J1283"/>
  <c r="J80"/>
  <c i="4" r="P148"/>
  <c r="P147"/>
  <c i="5" r="P460"/>
  <c i="2" r="P252"/>
  <c r="T343"/>
  <c r="P976"/>
  <c r="P749"/>
  <c i="4" r="R107"/>
  <c r="R97"/>
  <c r="P124"/>
  <c r="T224"/>
  <c i="5" r="T94"/>
  <c r="P430"/>
  <c r="P507"/>
  <c r="P506"/>
  <c i="6" r="BK137"/>
  <c r="J137"/>
  <c r="J63"/>
  <c i="2" r="R252"/>
  <c r="P343"/>
  <c r="T663"/>
  <c r="T1155"/>
  <c r="BK1227"/>
  <c r="J1227"/>
  <c r="J77"/>
  <c i="3" r="R86"/>
  <c r="R85"/>
  <c r="R84"/>
  <c i="6" r="T137"/>
  <c i="2" r="BK102"/>
  <c r="R382"/>
  <c r="BK976"/>
  <c r="J976"/>
  <c r="J69"/>
  <c r="R1155"/>
  <c r="P1227"/>
  <c i="4" r="P107"/>
  <c r="P97"/>
  <c r="P91"/>
  <c r="R124"/>
  <c r="BK224"/>
  <c r="J224"/>
  <c r="J68"/>
  <c i="5" r="T408"/>
  <c r="R450"/>
  <c i="6" r="BK91"/>
  <c r="J91"/>
  <c r="J61"/>
  <c r="P185"/>
  <c r="P154"/>
  <c i="2" r="BK252"/>
  <c r="J252"/>
  <c r="J62"/>
  <c r="R343"/>
  <c r="R663"/>
  <c r="P1155"/>
  <c r="R1227"/>
  <c i="3" r="P86"/>
  <c r="P85"/>
  <c r="P84"/>
  <c i="1" r="AU56"/>
  <c i="4" r="R281"/>
  <c i="5" r="BK460"/>
  <c r="J460"/>
  <c r="J68"/>
  <c i="2" r="P451"/>
  <c i="3" r="T86"/>
  <c r="T85"/>
  <c r="T84"/>
  <c i="4" r="T107"/>
  <c r="T97"/>
  <c r="T91"/>
  <c r="T124"/>
  <c r="P224"/>
  <c i="5" r="P94"/>
  <c r="BK430"/>
  <c r="J430"/>
  <c r="J65"/>
  <c r="BK507"/>
  <c r="J507"/>
  <c r="J72"/>
  <c i="2" r="R102"/>
  <c r="P382"/>
  <c r="T976"/>
  <c r="T749"/>
  <c r="T1141"/>
  <c r="T1227"/>
  <c i="4" r="BK281"/>
  <c r="J281"/>
  <c r="J69"/>
  <c i="5" r="R94"/>
  <c r="T430"/>
  <c r="R507"/>
  <c r="R506"/>
  <c i="2" r="T451"/>
  <c r="P646"/>
  <c r="T1080"/>
  <c r="BK1204"/>
  <c r="J1204"/>
  <c r="J76"/>
  <c r="T1283"/>
  <c r="T1282"/>
  <c i="4" r="BK124"/>
  <c r="J124"/>
  <c r="J64"/>
  <c r="T148"/>
  <c r="T147"/>
  <c i="5" r="T460"/>
  <c i="4" r="T281"/>
  <c i="2" r="P102"/>
  <c r="BK382"/>
  <c r="J382"/>
  <c r="J64"/>
  <c r="P663"/>
  <c i="4" r="P281"/>
  <c i="5" r="R408"/>
  <c r="BK450"/>
  <c r="J450"/>
  <c r="J67"/>
  <c r="T507"/>
  <c r="T506"/>
  <c i="2" r="T252"/>
  <c r="BK343"/>
  <c r="J343"/>
  <c r="J63"/>
  <c r="BK663"/>
  <c r="J663"/>
  <c r="J67"/>
  <c r="BK1080"/>
  <c r="J1080"/>
  <c r="J70"/>
  <c r="P1141"/>
  <c r="R1204"/>
  <c r="P1283"/>
  <c r="P1282"/>
  <c i="4" r="BK148"/>
  <c r="J148"/>
  <c r="J66"/>
  <c r="R224"/>
  <c r="R223"/>
  <c i="5" r="P408"/>
  <c r="P450"/>
  <c i="6" r="P91"/>
  <c r="BK185"/>
  <c r="J185"/>
  <c r="J65"/>
  <c i="2" r="T102"/>
  <c r="T382"/>
  <c r="R976"/>
  <c r="R749"/>
  <c r="BK1155"/>
  <c r="J1155"/>
  <c r="J74"/>
  <c r="T1204"/>
  <c i="3" r="BK86"/>
  <c i="6" r="T185"/>
  <c r="T154"/>
  <c r="P199"/>
  <c i="2" r="BK451"/>
  <c r="J451"/>
  <c r="J65"/>
  <c r="BK646"/>
  <c r="J646"/>
  <c r="J66"/>
  <c r="R646"/>
  <c r="P1080"/>
  <c r="R1141"/>
  <c r="R1140"/>
  <c r="P1204"/>
  <c r="R1283"/>
  <c r="R1282"/>
  <c i="4" r="BK107"/>
  <c r="J107"/>
  <c r="J63"/>
  <c i="5" r="BK408"/>
  <c r="J408"/>
  <c r="J64"/>
  <c r="R460"/>
  <c i="4" r="R148"/>
  <c r="R147"/>
  <c i="6" r="T91"/>
  <c r="P137"/>
  <c r="BK199"/>
  <c r="J199"/>
  <c r="J66"/>
  <c r="T199"/>
  <c i="7" r="BK85"/>
  <c r="J85"/>
  <c r="J61"/>
  <c i="5" r="BK94"/>
  <c r="J94"/>
  <c r="J61"/>
  <c r="R430"/>
  <c r="T450"/>
  <c i="6" r="R91"/>
  <c r="R137"/>
  <c r="R185"/>
  <c r="R154"/>
  <c r="R199"/>
  <c i="7" r="P85"/>
  <c r="R85"/>
  <c r="T85"/>
  <c r="BK100"/>
  <c r="J100"/>
  <c r="J62"/>
  <c r="P100"/>
  <c r="R100"/>
  <c r="T100"/>
  <c r="BK108"/>
  <c r="J108"/>
  <c r="J63"/>
  <c r="P108"/>
  <c r="R108"/>
  <c r="T108"/>
  <c i="5" r="BK404"/>
  <c i="4" r="BK92"/>
  <c r="BK97"/>
  <c r="J97"/>
  <c r="J62"/>
  <c i="5" r="BK446"/>
  <c r="J446"/>
  <c r="J66"/>
  <c r="BK497"/>
  <c r="J497"/>
  <c r="J69"/>
  <c i="2" r="BK749"/>
  <c r="J749"/>
  <c r="J68"/>
  <c i="3" r="BK115"/>
  <c r="J115"/>
  <c r="J63"/>
  <c i="4" r="BK396"/>
  <c r="J396"/>
  <c r="J70"/>
  <c i="2" r="BK1136"/>
  <c r="J1136"/>
  <c r="J71"/>
  <c r="BK1198"/>
  <c r="J1198"/>
  <c r="J75"/>
  <c i="3" r="BK120"/>
  <c r="J120"/>
  <c r="J64"/>
  <c i="6" r="BK125"/>
  <c r="J125"/>
  <c r="J62"/>
  <c r="BK154"/>
  <c r="J154"/>
  <c r="J64"/>
  <c r="BK213"/>
  <c r="J213"/>
  <c r="J67"/>
  <c i="3" r="BK108"/>
  <c r="J108"/>
  <c r="J62"/>
  <c i="5" r="BK502"/>
  <c r="J502"/>
  <c r="J70"/>
  <c i="6" r="BK218"/>
  <c r="BK217"/>
  <c r="J217"/>
  <c r="J68"/>
  <c i="7" r="F54"/>
  <c r="J55"/>
  <c r="F80"/>
  <c r="BE86"/>
  <c r="BE91"/>
  <c r="BE97"/>
  <c r="BE109"/>
  <c r="J52"/>
  <c r="E73"/>
  <c r="BE115"/>
  <c r="BE118"/>
  <c r="BE88"/>
  <c r="BE94"/>
  <c r="BE101"/>
  <c r="BE105"/>
  <c r="BE112"/>
  <c i="6" r="J55"/>
  <c r="BE179"/>
  <c r="BE96"/>
  <c r="BE112"/>
  <c r="BE191"/>
  <c r="F54"/>
  <c r="F86"/>
  <c r="BE126"/>
  <c r="BE163"/>
  <c r="BE200"/>
  <c r="BE204"/>
  <c i="5" r="BK506"/>
  <c r="J506"/>
  <c r="J71"/>
  <c i="6" r="J83"/>
  <c r="BE214"/>
  <c r="BE209"/>
  <c r="BE92"/>
  <c r="BE138"/>
  <c r="BE176"/>
  <c r="E48"/>
  <c r="BE155"/>
  <c r="BE168"/>
  <c r="BE195"/>
  <c r="BE121"/>
  <c r="BE150"/>
  <c i="5" r="J404"/>
  <c r="J63"/>
  <c i="6" r="BE146"/>
  <c r="BE158"/>
  <c r="BE171"/>
  <c r="BE182"/>
  <c r="BE186"/>
  <c r="BE219"/>
  <c r="BE116"/>
  <c r="BE142"/>
  <c r="BE107"/>
  <c i="5" r="BE118"/>
  <c r="BE137"/>
  <c r="BE166"/>
  <c r="BE216"/>
  <c r="BE291"/>
  <c r="BE316"/>
  <c r="BE424"/>
  <c r="BE443"/>
  <c r="BE418"/>
  <c r="BE95"/>
  <c r="BE108"/>
  <c r="BE473"/>
  <c r="BE485"/>
  <c i="4" r="BK147"/>
  <c r="J147"/>
  <c r="J65"/>
  <c i="5" r="BE123"/>
  <c r="BE233"/>
  <c r="BE457"/>
  <c r="BE491"/>
  <c r="J52"/>
  <c r="F89"/>
  <c r="BE237"/>
  <c r="BE326"/>
  <c r="BE409"/>
  <c r="BE476"/>
  <c r="BE482"/>
  <c r="BE132"/>
  <c r="BE242"/>
  <c r="BE247"/>
  <c r="BE258"/>
  <c r="BE266"/>
  <c r="BE347"/>
  <c r="BE383"/>
  <c r="BE393"/>
  <c r="BE437"/>
  <c r="BE454"/>
  <c r="BE364"/>
  <c r="BE415"/>
  <c r="BE488"/>
  <c r="BE498"/>
  <c r="BE503"/>
  <c i="4" r="J92"/>
  <c r="J61"/>
  <c i="5" r="E82"/>
  <c r="J89"/>
  <c r="BE154"/>
  <c r="BE160"/>
  <c r="BE261"/>
  <c r="BE270"/>
  <c r="BE297"/>
  <c r="BE371"/>
  <c r="BE397"/>
  <c r="BE464"/>
  <c r="BE470"/>
  <c r="BE479"/>
  <c r="F54"/>
  <c r="BE103"/>
  <c r="BE128"/>
  <c r="BE229"/>
  <c r="BE255"/>
  <c r="BE358"/>
  <c r="BE451"/>
  <c r="BE508"/>
  <c r="BE515"/>
  <c r="BE521"/>
  <c r="BE526"/>
  <c r="BE99"/>
  <c r="BE198"/>
  <c r="BE447"/>
  <c r="BE224"/>
  <c r="BE251"/>
  <c r="BE274"/>
  <c r="BE342"/>
  <c r="BE387"/>
  <c r="BE427"/>
  <c r="BE440"/>
  <c i="4" r="BK223"/>
  <c r="J223"/>
  <c r="J67"/>
  <c i="5" r="BE172"/>
  <c r="BE187"/>
  <c r="BE203"/>
  <c r="BE412"/>
  <c r="BE421"/>
  <c r="BE461"/>
  <c r="BE208"/>
  <c r="BE309"/>
  <c r="BE353"/>
  <c r="BE375"/>
  <c r="BE390"/>
  <c r="BE405"/>
  <c r="BE191"/>
  <c r="BE285"/>
  <c r="BE334"/>
  <c r="BE434"/>
  <c r="BE178"/>
  <c r="BE195"/>
  <c r="BE182"/>
  <c r="BE212"/>
  <c r="BE220"/>
  <c r="BE305"/>
  <c r="BE431"/>
  <c r="BE467"/>
  <c r="BE494"/>
  <c i="4" r="BE202"/>
  <c r="BE225"/>
  <c r="BE286"/>
  <c r="BE306"/>
  <c r="E48"/>
  <c r="BE131"/>
  <c r="BE208"/>
  <c r="BE220"/>
  <c r="BE257"/>
  <c r="BE369"/>
  <c r="BE387"/>
  <c r="BE112"/>
  <c r="BE135"/>
  <c r="BE149"/>
  <c r="BE161"/>
  <c r="BE172"/>
  <c r="BE375"/>
  <c r="BE139"/>
  <c r="BE181"/>
  <c r="BE278"/>
  <c r="BE313"/>
  <c r="BE397"/>
  <c i="3" r="J86"/>
  <c r="J61"/>
  <c i="4" r="J84"/>
  <c r="BE108"/>
  <c r="BE120"/>
  <c r="BE125"/>
  <c r="BE247"/>
  <c r="BE296"/>
  <c r="BE325"/>
  <c r="BE365"/>
  <c r="BE390"/>
  <c r="F54"/>
  <c r="J87"/>
  <c r="BE98"/>
  <c r="BE153"/>
  <c r="BE178"/>
  <c r="BE198"/>
  <c r="BE317"/>
  <c r="BE341"/>
  <c r="BE378"/>
  <c r="BE214"/>
  <c r="BE243"/>
  <c r="BE302"/>
  <c r="BE309"/>
  <c r="BE321"/>
  <c r="BE267"/>
  <c r="BE345"/>
  <c r="BE352"/>
  <c r="BE381"/>
  <c r="BE384"/>
  <c r="BE393"/>
  <c r="BE143"/>
  <c r="BE185"/>
  <c r="BE211"/>
  <c r="BE229"/>
  <c r="BE250"/>
  <c r="BE253"/>
  <c r="BE282"/>
  <c r="BE329"/>
  <c r="BE348"/>
  <c r="BE103"/>
  <c r="BE116"/>
  <c r="BE175"/>
  <c r="BE205"/>
  <c r="BE217"/>
  <c r="BE233"/>
  <c r="BE240"/>
  <c r="BE264"/>
  <c r="BE271"/>
  <c r="BE333"/>
  <c r="BE337"/>
  <c r="BE157"/>
  <c r="BE189"/>
  <c r="BE195"/>
  <c r="BE361"/>
  <c r="F55"/>
  <c r="BE93"/>
  <c r="BE165"/>
  <c r="BE168"/>
  <c r="BE192"/>
  <c r="BE237"/>
  <c r="BE260"/>
  <c r="BE357"/>
  <c r="BE274"/>
  <c r="BE291"/>
  <c i="2" r="T101"/>
  <c i="3" r="F55"/>
  <c r="J52"/>
  <c r="J55"/>
  <c r="BE91"/>
  <c r="BE109"/>
  <c i="2" r="J102"/>
  <c r="J61"/>
  <c i="3" r="BE87"/>
  <c i="2" r="BK1282"/>
  <c r="J1282"/>
  <c r="J79"/>
  <c i="3" r="E48"/>
  <c r="BE121"/>
  <c r="BE103"/>
  <c r="BE116"/>
  <c r="BE97"/>
  <c i="2" r="BK1140"/>
  <c r="J1140"/>
  <c r="J72"/>
  <c i="3" r="F54"/>
  <c i="1" r="BC56"/>
  <c i="2" r="J55"/>
  <c r="BE103"/>
  <c r="BE139"/>
  <c r="BE151"/>
  <c r="BE220"/>
  <c r="BE297"/>
  <c r="BE304"/>
  <c r="BE350"/>
  <c r="BE411"/>
  <c r="BE419"/>
  <c r="BE502"/>
  <c r="BE551"/>
  <c r="BE560"/>
  <c r="BE581"/>
  <c r="BE688"/>
  <c r="BE695"/>
  <c r="BE721"/>
  <c r="BE724"/>
  <c r="BE742"/>
  <c r="BE807"/>
  <c r="BE845"/>
  <c r="BE901"/>
  <c r="BE930"/>
  <c r="BE936"/>
  <c r="BE939"/>
  <c r="BE985"/>
  <c r="BE1035"/>
  <c r="BE1050"/>
  <c r="BE1329"/>
  <c r="F55"/>
  <c r="J94"/>
  <c r="BE181"/>
  <c r="BE206"/>
  <c r="BE211"/>
  <c r="BE374"/>
  <c r="BE378"/>
  <c r="BE383"/>
  <c r="BE442"/>
  <c r="BE486"/>
  <c r="BE531"/>
  <c r="BE568"/>
  <c r="BE603"/>
  <c r="BE681"/>
  <c r="BE788"/>
  <c r="BE792"/>
  <c r="BE813"/>
  <c r="BE852"/>
  <c r="BE856"/>
  <c r="BE896"/>
  <c r="BE942"/>
  <c r="BE949"/>
  <c r="BE965"/>
  <c r="BE981"/>
  <c r="BE997"/>
  <c r="BE1076"/>
  <c r="BE1101"/>
  <c r="BE1171"/>
  <c r="BE1184"/>
  <c r="BE1190"/>
  <c r="BE1195"/>
  <c r="BE1199"/>
  <c r="BE1205"/>
  <c r="BE1212"/>
  <c r="BE1220"/>
  <c r="BE1235"/>
  <c r="BE1259"/>
  <c r="BE1268"/>
  <c r="BE1314"/>
  <c i="1" r="BB55"/>
  <c i="2" r="E48"/>
  <c r="BE107"/>
  <c r="BE200"/>
  <c r="BE216"/>
  <c r="BE262"/>
  <c r="BE333"/>
  <c r="BE336"/>
  <c r="BE360"/>
  <c r="BE407"/>
  <c r="BE458"/>
  <c r="BE555"/>
  <c r="BE627"/>
  <c r="BE641"/>
  <c r="BE647"/>
  <c r="BE877"/>
  <c r="BE977"/>
  <c r="BE1120"/>
  <c r="BE1142"/>
  <c r="BE1147"/>
  <c r="BE1156"/>
  <c r="BE1163"/>
  <c r="BE1177"/>
  <c r="BE1216"/>
  <c r="BE1224"/>
  <c r="BE1228"/>
  <c r="BE1273"/>
  <c r="BE1289"/>
  <c r="BE1294"/>
  <c r="BE1299"/>
  <c i="1" r="AW55"/>
  <c i="2" r="BE134"/>
  <c r="BE157"/>
  <c r="BE165"/>
  <c r="BE177"/>
  <c r="BE195"/>
  <c r="BE224"/>
  <c r="BE253"/>
  <c r="BE364"/>
  <c r="BE430"/>
  <c r="BE467"/>
  <c r="BE477"/>
  <c r="BE481"/>
  <c r="BE490"/>
  <c r="BE537"/>
  <c r="BE577"/>
  <c r="BE607"/>
  <c r="BE712"/>
  <c r="BE739"/>
  <c r="BE783"/>
  <c r="BE872"/>
  <c r="BE905"/>
  <c r="BE913"/>
  <c r="BE921"/>
  <c r="BE933"/>
  <c r="BE945"/>
  <c r="BE989"/>
  <c r="BE1092"/>
  <c r="BE1152"/>
  <c r="BE1284"/>
  <c i="1" r="BA55"/>
  <c i="2" r="F54"/>
  <c r="BE173"/>
  <c r="BE294"/>
  <c r="BE318"/>
  <c r="BE339"/>
  <c r="BE356"/>
  <c r="BE438"/>
  <c r="BE452"/>
  <c r="BE463"/>
  <c r="BE519"/>
  <c r="BE543"/>
  <c r="BE573"/>
  <c r="BE613"/>
  <c r="BE618"/>
  <c r="BE623"/>
  <c r="BE668"/>
  <c r="BE677"/>
  <c r="BE685"/>
  <c r="BE707"/>
  <c r="BE824"/>
  <c r="BE829"/>
  <c r="BE834"/>
  <c r="BE882"/>
  <c r="BE887"/>
  <c r="BE892"/>
  <c r="BE971"/>
  <c r="BE1001"/>
  <c r="BE1013"/>
  <c r="BE1017"/>
  <c r="BE1022"/>
  <c r="BE1072"/>
  <c r="BE1081"/>
  <c r="BE1131"/>
  <c r="BE187"/>
  <c r="BE282"/>
  <c r="BE286"/>
  <c r="BE291"/>
  <c r="BE312"/>
  <c r="BE344"/>
  <c r="BE400"/>
  <c r="BE496"/>
  <c r="BE506"/>
  <c r="BE585"/>
  <c r="BE589"/>
  <c r="BE599"/>
  <c r="BE637"/>
  <c r="BE702"/>
  <c r="BE717"/>
  <c r="BE728"/>
  <c r="BE750"/>
  <c r="BE868"/>
  <c r="BE909"/>
  <c r="BE927"/>
  <c r="BE952"/>
  <c r="BE959"/>
  <c r="BE1009"/>
  <c r="BE1031"/>
  <c r="BE1039"/>
  <c r="BE1060"/>
  <c r="BE1125"/>
  <c r="BE1309"/>
  <c r="BE128"/>
  <c r="BE169"/>
  <c r="BE237"/>
  <c r="BE241"/>
  <c r="BE246"/>
  <c r="BE270"/>
  <c r="BE370"/>
  <c r="BE393"/>
  <c r="BE513"/>
  <c r="BE595"/>
  <c r="BE652"/>
  <c r="BE659"/>
  <c r="BE745"/>
  <c r="BE761"/>
  <c r="BE765"/>
  <c r="BE795"/>
  <c r="BE839"/>
  <c r="BE862"/>
  <c r="BE924"/>
  <c r="BE962"/>
  <c r="BE993"/>
  <c r="BE1005"/>
  <c r="BE1056"/>
  <c r="BE1086"/>
  <c r="BE1137"/>
  <c r="BE1319"/>
  <c r="BE1324"/>
  <c i="1" r="BC55"/>
  <c i="2" r="BE143"/>
  <c r="BE147"/>
  <c r="BE228"/>
  <c r="BE232"/>
  <c r="BE274"/>
  <c r="BE300"/>
  <c r="BE325"/>
  <c r="BE329"/>
  <c r="BE422"/>
  <c r="BE446"/>
  <c r="BE472"/>
  <c r="BE525"/>
  <c r="BE547"/>
  <c r="BE564"/>
  <c r="BE632"/>
  <c r="BE664"/>
  <c r="BE672"/>
  <c r="BE692"/>
  <c r="BE699"/>
  <c r="BE731"/>
  <c r="BE736"/>
  <c r="BE757"/>
  <c r="BE801"/>
  <c r="BE804"/>
  <c r="BE820"/>
  <c r="BE917"/>
  <c r="BE956"/>
  <c r="BE1027"/>
  <c r="BE1043"/>
  <c r="BE1064"/>
  <c r="BE1068"/>
  <c r="BE1111"/>
  <c r="BE1115"/>
  <c r="BE1243"/>
  <c r="BE1251"/>
  <c r="BE1305"/>
  <c r="F37"/>
  <c i="3" r="F34"/>
  <c i="1" r="BA56"/>
  <c i="4" r="F37"/>
  <c i="1" r="BD57"/>
  <c i="5" r="J34"/>
  <c i="1" r="AW58"/>
  <c i="4" r="F34"/>
  <c i="1" r="BA57"/>
  <c i="6" r="J34"/>
  <c i="1" r="AW59"/>
  <c i="3" r="F37"/>
  <c i="1" r="BD56"/>
  <c i="7" r="F34"/>
  <c i="1" r="BA60"/>
  <c i="6" r="F35"/>
  <c i="1" r="BB59"/>
  <c i="7" r="F37"/>
  <c i="1" r="BD60"/>
  <c i="7" r="F35"/>
  <c i="1" r="BB60"/>
  <c i="3" r="J34"/>
  <c i="1" r="AW56"/>
  <c i="6" r="F37"/>
  <c i="1" r="BD59"/>
  <c i="5" r="F37"/>
  <c i="1" r="BD58"/>
  <c i="4" r="J34"/>
  <c i="1" r="AW57"/>
  <c i="3" r="F35"/>
  <c i="1" r="BB56"/>
  <c i="4" r="F35"/>
  <c i="1" r="BB57"/>
  <c i="5" r="F34"/>
  <c i="1" r="BA58"/>
  <c i="7" r="J34"/>
  <c i="1" r="AW60"/>
  <c i="6" r="F36"/>
  <c i="1" r="BC59"/>
  <c i="4" r="F36"/>
  <c i="1" r="BC57"/>
  <c i="7" r="F36"/>
  <c i="1" r="BC60"/>
  <c i="5" r="F36"/>
  <c i="1" r="BC58"/>
  <c i="6" r="F34"/>
  <c i="1" r="BA59"/>
  <c i="5" r="F35"/>
  <c i="1" r="BB58"/>
  <c i="4" l="1" r="R91"/>
  <c i="1" r="BD55"/>
  <c i="4" r="R90"/>
  <c i="5" r="P403"/>
  <c r="P93"/>
  <c r="P92"/>
  <c i="1" r="AU58"/>
  <c i="6" r="R90"/>
  <c r="R89"/>
  <c i="5" r="T403"/>
  <c r="T93"/>
  <c r="T92"/>
  <c r="R403"/>
  <c r="R93"/>
  <c r="R92"/>
  <c i="4" r="P223"/>
  <c r="P90"/>
  <c i="1" r="AU57"/>
  <c i="2" r="P101"/>
  <c i="5" r="BK403"/>
  <c r="J403"/>
  <c r="J62"/>
  <c i="6" r="P90"/>
  <c r="P89"/>
  <c i="1" r="AU59"/>
  <c i="2" r="T1140"/>
  <c r="T100"/>
  <c i="7" r="P84"/>
  <c r="P83"/>
  <c i="1" r="AU60"/>
  <c i="3" r="BK85"/>
  <c r="J85"/>
  <c r="J60"/>
  <c i="6" r="T90"/>
  <c r="T89"/>
  <c i="2" r="R101"/>
  <c r="R100"/>
  <c i="4" r="T223"/>
  <c r="T90"/>
  <c i="7" r="R84"/>
  <c r="R83"/>
  <c r="T84"/>
  <c r="T83"/>
  <c i="2" r="P1140"/>
  <c r="BK101"/>
  <c r="J101"/>
  <c r="J60"/>
  <c i="4" r="BK91"/>
  <c r="J91"/>
  <c r="J60"/>
  <c i="5" r="BK93"/>
  <c i="6" r="BK90"/>
  <c r="J90"/>
  <c r="J60"/>
  <c r="J218"/>
  <c r="J69"/>
  <c i="7" r="BK84"/>
  <c r="J84"/>
  <c r="J60"/>
  <c i="6" r="BK89"/>
  <c r="J89"/>
  <c i="5" r="BK92"/>
  <c r="J92"/>
  <c r="J93"/>
  <c r="J60"/>
  <c i="4" r="BK90"/>
  <c r="J90"/>
  <c i="2" r="BK100"/>
  <c r="J100"/>
  <c r="J59"/>
  <c i="3" r="J33"/>
  <c i="1" r="AV56"/>
  <c r="AT56"/>
  <c i="4" r="J30"/>
  <c i="1" r="AG57"/>
  <c i="6" r="F33"/>
  <c i="1" r="AZ59"/>
  <c r="BB54"/>
  <c r="AX54"/>
  <c i="7" r="J33"/>
  <c i="1" r="AV60"/>
  <c r="AT60"/>
  <c i="5" r="F33"/>
  <c i="1" r="AZ58"/>
  <c i="4" r="J33"/>
  <c i="1" r="AV57"/>
  <c r="AT57"/>
  <c i="2" r="F33"/>
  <c i="1" r="AZ55"/>
  <c i="3" r="F33"/>
  <c i="1" r="AZ56"/>
  <c i="5" r="J33"/>
  <c i="1" r="AV58"/>
  <c r="AT58"/>
  <c i="2" r="J33"/>
  <c i="1" r="AV55"/>
  <c r="AT55"/>
  <c i="6" r="J33"/>
  <c i="1" r="AV59"/>
  <c r="AT59"/>
  <c r="BC54"/>
  <c r="AY54"/>
  <c r="BA54"/>
  <c r="AW54"/>
  <c r="AK30"/>
  <c i="4" r="F33"/>
  <c i="1" r="AZ57"/>
  <c i="5" r="J30"/>
  <c i="1" r="AG58"/>
  <c i="6" r="J30"/>
  <c i="1" r="AG59"/>
  <c r="BD54"/>
  <c r="W33"/>
  <c i="7" r="F33"/>
  <c i="1" r="AZ60"/>
  <c i="2" l="1" r="P100"/>
  <c i="1" r="AU55"/>
  <c i="3" r="BK84"/>
  <c r="J84"/>
  <c r="J59"/>
  <c i="7" r="BK83"/>
  <c r="J83"/>
  <c r="J59"/>
  <c i="1" r="AN59"/>
  <c i="6" r="J59"/>
  <c i="1" r="AN58"/>
  <c i="5" r="J59"/>
  <c i="6" r="J39"/>
  <c i="1" r="AN57"/>
  <c i="5" r="J39"/>
  <c i="4" r="J59"/>
  <c r="J39"/>
  <c i="1" r="AU54"/>
  <c r="AZ54"/>
  <c r="W29"/>
  <c r="W32"/>
  <c i="2" r="J30"/>
  <c i="1" r="AG55"/>
  <c r="W30"/>
  <c r="W31"/>
  <c i="2" l="1" r="J39"/>
  <c i="1" r="AN55"/>
  <c i="7" r="J30"/>
  <c i="1" r="AG60"/>
  <c i="3" r="J30"/>
  <c i="1" r="AG56"/>
  <c r="AN56"/>
  <c r="AV54"/>
  <c r="AK29"/>
  <c i="3" l="1" r="J39"/>
  <c i="7" r="J39"/>
  <c i="1" r="AN60"/>
  <c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<sst xmlns="http://schemas.openxmlformats.org/spreadsheetml/2006/main">
  <si>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</si>
  <si>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</si>
  <si>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</si>
  <si>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</si>
  <si>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</si>
  <si>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{ca7885b1-b9c2-474f-ab9c-1b9bb769f830}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</si>
  <si>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</si>
  <si>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</si>
  <si>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</si>
  <si>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</si>
  <si>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</si>
  <si>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</si>
  <si>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</si>
  <si>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</si>
  <si>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030-3-24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</si>
  <si>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</si>
  <si>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</si>
  <si>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Louny - Revitalizace sídliště Pod Kasárnami - Etapa II</t>
  </si>
  <si>
    <t>KSO:</t>
  </si>
  <si>
    <t>822 2</t>
  </si>
  <si>
    <t>CC-CZ:</t>
  </si>
  <si>
    <t>2112</t>
  </si>
  <si>
    <t>Místo:</t>
  </si>
  <si>
    <t>Louny</t>
  </si>
  <si>
    <t>Datum:</t>
  </si>
  <si>
    <t>16. 1. 2025</t>
  </si>
  <si>
    <t>Zadavatel:</t>
  </si>
  <si>
    <t>IČ:</t>
  </si>
  <si>
    <t/>
  </si>
  <si>
    <t xml:space="preserve"> </t>
  </si>
  <si>
    <t>DIČ:</t>
  </si>
  <si>
    <t>Účastník:</t>
  </si>
  <si>
    <t>Vyplň údaj</t>
  </si>
  <si>
    <t>Projektant:</t>
  </si>
  <si>
    <t>Projekce dopravní Filip, s.r.o.</t>
  </si>
  <si>
    <t>True</t>
  </si>
  <si>
    <t>Zpracovatel: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</si>
  <si>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</si>
  <si>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Součástí ceny musí být veškeré náklady, aby cena byla konečná a zahrnovala veškerý materiál a práce potřebné k dokončení díla. Výkazy výměr byly změřeny digitálně v dwg. Pro výběr zhotovitele je soupis prací nedílnou součástí projektové dokumentace a nesmí být použit samostatně._x000d_
Pro potřeby zpracování rozpočtu a výkazu výměr byla použita projektová dokumentace „Louny - Revitalizace sídliště Pod Kasárnami - Etapa II“. Z jejích příloh byly odměřeny a zjištěny údaje uvedené v tomto výkazu výměr. Jde především o výměry zpevněných ploch, objemy zemních a bouracích prací, výměry nezpevněných ploch, objemy a výměry použitých stavebních prvků, a dále další nezbytné části nutné k dokončení stavby._x000d_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</si>
  <si>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</si>
  <si>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</si>
  <si>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</si>
  <si>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</si>
  <si>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</si>
  <si>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</si>
  <si>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</si>
  <si>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</si>
  <si>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</si>
  <si>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</si>
  <si>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</si>
  <si>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</si>
  <si>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</si>
  <si>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</si>
  <si>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</si>
  <si>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</si>
  <si>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</si>
  <si>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</si>
  <si>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</si>
  <si>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</si>
  <si>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</si>
  <si>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</si>
  <si>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</si>
  <si>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</si>
  <si>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</si>
  <si>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</si>
  <si>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</si>
  <si>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</si>
  <si>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</si>
  <si>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</si>
  <si>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</si>
  <si>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</si>
  <si>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</si>
  <si>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</si>
  <si>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</si>
  <si>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</si>
  <si>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</si>
  <si>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</si>
  <si>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</si>
  <si>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</si>
  <si>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a zpevněné plochy</t>
  </si>
  <si>
    <t>ING</t>
  </si>
  <si>
    <t>1</t>
  </si>
  <si>
    <t>{e66489ee-84b2-4145-9a7b-eaab566863c2}</t>
  </si>
  <si>
    <t>2</t>
  </si>
  <si>
    <t>SO 101s</t>
  </si>
  <si>
    <t>Sanace aktivní zóny a zemní pláně</t>
  </si>
  <si>
    <t>{3f4eae4e-256a-484a-8755-b475ae2d362e}</t>
  </si>
  <si>
    <t>SO 401</t>
  </si>
  <si>
    <t>Veřejné osvětlení</t>
  </si>
  <si>
    <t>{f3617fb4-d565-4586-af86-e9365d78b53c}</t>
  </si>
  <si>
    <t>SO 801</t>
  </si>
  <si>
    <t>Vegetační úpravy</t>
  </si>
  <si>
    <t>{f775e537-fb39-4d89-a38c-ef61df988bee}</t>
  </si>
  <si>
    <t>SO 901</t>
  </si>
  <si>
    <t>Mobiliář</t>
  </si>
  <si>
    <t>{6eade74b-0f2c-4769-b2fb-69e16146bd12}</t>
  </si>
  <si>
    <t>VRN</t>
  </si>
  <si>
    <t>Vedlejší rozpočtové náklady</t>
  </si>
  <si>
    <t>VON</t>
  </si>
  <si>
    <t>{825bc2bf-bf42-45fa-93ad-1e857bac1b2e}</t>
  </si>
  <si>
    <t>KRYCÍ LIST SOUPISU PRACÍ</t>
  </si>
  <si>
    <t>Objekt:</t>
  </si>
  <si>
    <t>SO 101 - Komunikace a zpevněné plochy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</si>
  <si>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</si>
  <si>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</si>
  <si>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</si>
  <si>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</si>
  <si>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</si>
  <si>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</si>
  <si>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</si>
  <si>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</si>
  <si>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</si>
  <si>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</si>
  <si>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</si>
  <si>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</si>
  <si>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</si>
  <si>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</si>
  <si>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</si>
  <si>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</si>
  <si>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</si>
  <si>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</si>
  <si>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</si>
  <si>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771 - Podlahy z dlaždic</t>
  </si>
  <si>
    <t xml:space="preserve">    782 - Dokončovací práce - obklady z kamene</t>
  </si>
  <si>
    <t xml:space="preserve">    783 - Dokončovací práce - nátěry</t>
  </si>
  <si>
    <t xml:space="preserve">    789 - Povrchové úpravy ocelových konstrukcí a technologických zařízení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</si>
  <si>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</si>
  <si>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</si>
  <si>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</si>
  <si>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</si>
  <si>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</si>
  <si>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</si>
  <si>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</si>
  <si>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</si>
  <si>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</si>
  <si>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</si>
  <si>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</si>
  <si>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</si>
  <si>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</si>
  <si>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</si>
  <si>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</si>
  <si>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</si>
  <si>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</si>
  <si>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</si>
  <si>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</si>
  <si>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</si>
  <si>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122151105</t>
  </si>
  <si>
    <t>Odkopávky a prokopávky nezapažené v hornině třídy těžitelnosti I skupiny 1 a 2 objem do 1000 m3 strojně</t>
  </si>
  <si>
    <t>m3</t>
  </si>
  <si>
    <t>CS ÚRS 2024 01</t>
  </si>
  <si>
    <t>4</t>
  </si>
  <si>
    <t>-1538032353</t>
  </si>
  <si>
    <t>PP</t>
  </si>
  <si>
    <t>Odkopávky a prokopávky nezapažené strojně v hornině třídy těžitelnosti I skupiny 1 a 2 přes 500 do 1 000 m3</t>
  </si>
  <si>
    <t>Online PSC</t>
  </si>
  <si>
    <t>https://podminky.urs.cz/item/CS_URS_2024_01/122151105</t>
  </si>
  <si>
    <t>VV</t>
  </si>
  <si>
    <t>"svrchní vrstva" 5209*0,15</t>
  </si>
  <si>
    <t>122251105</t>
  </si>
  <si>
    <t>Odkopávky a prokopávky nezapažené v hornině třídy těžitelnosti I skupiny 3 objem do 1000 m3 strojně</t>
  </si>
  <si>
    <t>1183417342</t>
  </si>
  <si>
    <t>Odkopávky a prokopávky nezapažené strojně v hornině třídy těžitelnosti I skupiny 3 přes 500 do 1 000 m3</t>
  </si>
  <si>
    <t>https://podminky.urs.cz/item/CS_URS_2024_01/122251105</t>
  </si>
  <si>
    <t>"pro kce A1"</t>
  </si>
  <si>
    <t>(146*0,14)+(801*0,24)+(400*0,2)+(413*0,22)</t>
  </si>
  <si>
    <t>"pro kce C+D"</t>
  </si>
  <si>
    <t>(584,8*0,36)+(1719*0,26)+(376*0,39)+(36*0,36)</t>
  </si>
  <si>
    <t>"pro kce E a C"</t>
  </si>
  <si>
    <t>289*0,31</t>
  </si>
  <si>
    <t xml:space="preserve">"pro  kce E"</t>
  </si>
  <si>
    <t>519*0,2</t>
  </si>
  <si>
    <t>"pro kce F"</t>
  </si>
  <si>
    <t>(181*0,43)+(738*0,28)</t>
  </si>
  <si>
    <t>"pro kce G a I"</t>
  </si>
  <si>
    <t>79*0,25</t>
  </si>
  <si>
    <t>"ostatní"</t>
  </si>
  <si>
    <t>117*0,48</t>
  </si>
  <si>
    <t>68*0,38</t>
  </si>
  <si>
    <t>581*0,15</t>
  </si>
  <si>
    <t>12,6+27,89+39,9+33,75+18,69+1,08+49,05+310,56</t>
  </si>
  <si>
    <t>Součet</t>
  </si>
  <si>
    <t>3</t>
  </si>
  <si>
    <t>132251101</t>
  </si>
  <si>
    <t>Hloubení rýh nezapažených š do 800 mm v hornině třídy těžitelnosti I skupiny 3 objem do 20 m3 strojně</t>
  </si>
  <si>
    <t>1840405530</t>
  </si>
  <si>
    <t>Hloubení nezapažených rýh šířky do 800 mm strojně s urovnáním dna do předepsaného profilu a spádu v hornině třídy těžitelnosti I skupiny 3 do 20 m3</t>
  </si>
  <si>
    <t>https://podminky.urs.cz/item/CS_URS_2024_01/132251101</t>
  </si>
  <si>
    <t xml:space="preserve">"kce F, rýha pro uložení vegetační dlažby" 244*0,4*0,12 </t>
  </si>
  <si>
    <t>"přípojky" 51,4*0,8*1</t>
  </si>
  <si>
    <t>132251103</t>
  </si>
  <si>
    <t>Hloubení rýh nezapažených š do 800 mm v hornině třídy těžitelnosti I skupiny 3 objem do 100 m3 strojně</t>
  </si>
  <si>
    <t>-498156517</t>
  </si>
  <si>
    <t>Hloubení nezapažených rýh šířky do 800 mm strojně s urovnáním dna do předepsaného profilu a spádu v hornině třídy těžitelnosti I skupiny 3 přes 50 do 100 m3</t>
  </si>
  <si>
    <t>https://podminky.urs.cz/item/CS_URS_2024_01/132251103</t>
  </si>
  <si>
    <t xml:space="preserve">"trativod" </t>
  </si>
  <si>
    <t>211,11</t>
  </si>
  <si>
    <t>5</t>
  </si>
  <si>
    <t>133212811</t>
  </si>
  <si>
    <t>Hloubení nezapažených šachet v hornině třídy těžitelnosti I skupiny 3 plocha výkopu do 4 m2 ručně</t>
  </si>
  <si>
    <t>-173648220</t>
  </si>
  <si>
    <t>Hloubení nezapažených šachet ručně v horninách třídy těžitelnosti I skupiny 3, půdorysná plocha výkopu do 4 m2</t>
  </si>
  <si>
    <t>https://podminky.urs.cz/item/CS_URS_2024_01/133212811</t>
  </si>
  <si>
    <t>"patky zábradlí" 0,9</t>
  </si>
  <si>
    <t>6</t>
  </si>
  <si>
    <t>133251101</t>
  </si>
  <si>
    <t>Hloubení šachet nezapažených v hornině třídy těžitelnosti I skupiny 3 objem do 20 m3</t>
  </si>
  <si>
    <t>573634922</t>
  </si>
  <si>
    <t>Hloubení nezapažených šachet strojně v hornině třídy těžitelnosti I skupiny 3 do 20 m3</t>
  </si>
  <si>
    <t>https://podminky.urs.cz/item/CS_URS_2024_01/133251101</t>
  </si>
  <si>
    <t>"UV" 9*1*1</t>
  </si>
  <si>
    <t>7</t>
  </si>
  <si>
    <t>162351103</t>
  </si>
  <si>
    <t>Vodorovné přemístění přes 50 do 500 m výkopku/sypaniny z horniny třídy těžitelnosti I skupiny 1 až 3</t>
  </si>
  <si>
    <t>-676591750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</si>
  <si>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</si>
  <si>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</si>
  <si>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>"V rámci stavby" 63,998+2,851</t>
  </si>
  <si>
    <t>8</t>
  </si>
  <si>
    <t>162451106</t>
  </si>
  <si>
    <t>Vodorovné přemístění přes 1 500 do 2000 m výkopku/sypaniny z horniny třídy těžitelnosti I skupiny 1 až 3</t>
  </si>
  <si>
    <t>-788817415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</si>
  <si>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</si>
  <si>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https://podminky.urs.cz/item/CS_URS_2024_01/162451106</t>
  </si>
  <si>
    <t>"zemina vhodná k ohumusování na skládku stavby" 2074,11*0,15</t>
  </si>
  <si>
    <t>"zemina vhodná k ohumusování ze skládky stavby na místo upotřebení" 2074,11*0,15</t>
  </si>
  <si>
    <t>9</t>
  </si>
  <si>
    <t>162751117</t>
  </si>
  <si>
    <t>Vodorovné přemístění přes 9 000 do 10000 m výkopku/sypaniny z horniny třídy těžitelnosti I skupiny 1 až 3</t>
  </si>
  <si>
    <t>-1198202253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</si>
  <si>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</si>
  <si>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</si>
  <si>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P</t>
  </si>
  <si>
    <t>Poznámka k položce:_x000d_
vzdálenost odvozu je pouze orientační, určí uchazeč</t>
  </si>
  <si>
    <t>781,35-(2074,11*0,15)</t>
  </si>
  <si>
    <t>2360,888+52,832+211,11+0,9+9</t>
  </si>
  <si>
    <t>-(63,998+2,851+12.336)</t>
  </si>
  <si>
    <t>10</t>
  </si>
  <si>
    <t>167151101</t>
  </si>
  <si>
    <t>Nakládání výkopku z hornin třídy těžitelnosti I skupiny 1 až 3 do 100 m3</t>
  </si>
  <si>
    <t>1349486702</t>
  </si>
  <si>
    <t>Nakládání, skládání a překládání neulehlého výkopku nebo sypaniny strojně nakládání, množství do 100 m3, z horniny třídy těžitelnosti I, skupiny 1 až 3</t>
  </si>
  <si>
    <t>https://podminky.urs.cz/item/CS_URS_2024_01/167151101</t>
  </si>
  <si>
    <t>63,998+2,851</t>
  </si>
  <si>
    <t>11</t>
  </si>
  <si>
    <t>167151111</t>
  </si>
  <si>
    <t>Nakládání výkopku z hornin třídy těžitelnosti I skupiny 1 až 3 přes 100 m3</t>
  </si>
  <si>
    <t>-1251077690</t>
  </si>
  <si>
    <t>Nakládání, skládání a překládání neulehlého výkopku nebo sypaniny strojně nakládání, množství přes 100 m3, z hornin třídy těžitelnosti I, skupiny 1 až 3</t>
  </si>
  <si>
    <t>https://podminky.urs.cz/item/CS_URS_2024_01/167151111</t>
  </si>
  <si>
    <t>"zemina vhodná k ohumusování na skládce stavby" 2074,11*0,15</t>
  </si>
  <si>
    <t>171151111</t>
  </si>
  <si>
    <t>Uložení sypaniny z hornin nesoudržných sypkých do násypů zhutněných strojně</t>
  </si>
  <si>
    <t>24263103</t>
  </si>
  <si>
    <t>Uložení sypanin do násypů strojně s rozprostřením sypaniny ve vrstvách a s hrubým urovnáním zhutněných z hornin nesoudržných sypkých</t>
  </si>
  <si>
    <t>https://podminky.urs.cz/item/CS_URS_2024_01/171151111</t>
  </si>
  <si>
    <t>"násyp pod vozovku" 118,47</t>
  </si>
  <si>
    <t>13</t>
  </si>
  <si>
    <t>M</t>
  </si>
  <si>
    <t>58981122</t>
  </si>
  <si>
    <t>recyklát betonový frakce 0/32</t>
  </si>
  <si>
    <t>t</t>
  </si>
  <si>
    <t>635282997</t>
  </si>
  <si>
    <t>118,47</t>
  </si>
  <si>
    <t>118,47*2 'Přepočtené koeficientem množství</t>
  </si>
  <si>
    <t>14</t>
  </si>
  <si>
    <t>171201231</t>
  </si>
  <si>
    <t>Poplatek za uložení zeminy a kamení na recyklační skládce (skládkovné) kód odpadu 17 05 04</t>
  </si>
  <si>
    <t>-1637738960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</si>
  <si>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</si>
  <si>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</si>
  <si>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3025,779</t>
  </si>
  <si>
    <t>3025,779*1,8 'Přepočtené koeficientem množství</t>
  </si>
  <si>
    <t>15</t>
  </si>
  <si>
    <t>174151101</t>
  </si>
  <si>
    <t>Zásyp jam, šachet rýh nebo kolem objektů sypaninou se zhutněním</t>
  </si>
  <si>
    <t>-647089089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</si>
  <si>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</si>
  <si>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</si>
  <si>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"zásyp odstraněných UV zeminou" 12*(PI*0,275*0,275*1)</t>
  </si>
  <si>
    <t>"obsyp UV štěrkopískem" (10-(PI*0,275*0,275*1*10))</t>
  </si>
  <si>
    <t>"zásyp přípojek ŠD" (51,4)*0,8*(0,3)</t>
  </si>
  <si>
    <t>"zásyp přípojek zeminou" 51,4*0,8*(1-(0,3+0,3+0,1))</t>
  </si>
  <si>
    <t>16</t>
  </si>
  <si>
    <t>58344171</t>
  </si>
  <si>
    <t>štěrkodrť frakce 0/32</t>
  </si>
  <si>
    <t>-1758235774</t>
  </si>
  <si>
    <t>12,336</t>
  </si>
  <si>
    <t>12,336*2 'Přepočtené koeficientem množství</t>
  </si>
  <si>
    <t>17</t>
  </si>
  <si>
    <t>174251101</t>
  </si>
  <si>
    <t>Zásyp jam, šachet rýh nebo kolem objektů sypaninou bez zhutnění</t>
  </si>
  <si>
    <t>-2037256972</t>
  </si>
  <si>
    <t>Zásyp sypaninou z jakékoliv horniny strojně s uložením výkopku ve vrstvách bez zhutnění jam, šachet, rýh nebo kolem objektů v těchto vykopávkách</t>
  </si>
  <si>
    <t>https://podminky.urs.cz/item/CS_URS_2024_01/174251101</t>
  </si>
  <si>
    <t>"dosyp podél obrub" 76,49*0,18</t>
  </si>
  <si>
    <t>"opěrné zdi, zásyp zeminou" 50,23</t>
  </si>
  <si>
    <t>18</t>
  </si>
  <si>
    <t>175151101</t>
  </si>
  <si>
    <t>Obsypání potrubí strojně sypaninou bez prohození, uloženou do 3 m</t>
  </si>
  <si>
    <t>351499292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</si>
  <si>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</si>
  <si>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https://podminky.urs.cz/item/CS_URS_2024_01/175151101</t>
  </si>
  <si>
    <t>(51,4)*0,8*0,3-(PI*0,075*0,075*(51,4))</t>
  </si>
  <si>
    <t>19</t>
  </si>
  <si>
    <t>58331200</t>
  </si>
  <si>
    <t>štěrkopísek netříděný</t>
  </si>
  <si>
    <t>970008871</t>
  </si>
  <si>
    <t>7,624+11,428</t>
  </si>
  <si>
    <t>19,052*2 'Přepočtené koeficientem množství</t>
  </si>
  <si>
    <t>20</t>
  </si>
  <si>
    <t>181151311</t>
  </si>
  <si>
    <t>Plošná úprava terénu přes 500 m2 zemina skupiny 1 až 4 nerovnosti přes 50 do 100 mm v rovinně a svahu do 1:5</t>
  </si>
  <si>
    <t>m2</t>
  </si>
  <si>
    <t>127514111</t>
  </si>
  <si>
    <t>Plošná úprava terénu v zemině skupiny 1 až 4 s urovnáním povrchu bez doplnění ornice souvislé plochy přes 500 m2 při nerovnostech terénu přes 50 do 100 mm v rovině nebo na svahu do 1:5</t>
  </si>
  <si>
    <t>https://podminky.urs.cz/item/CS_URS_2024_01/181151311</t>
  </si>
  <si>
    <t>2074,11</t>
  </si>
  <si>
    <t>181351113</t>
  </si>
  <si>
    <t>Rozprostření ornice tl vrstvy do 200 mm pl přes 500 m2 v rovině nebo ve svahu do 1:5 strojně</t>
  </si>
  <si>
    <t>-1652127355</t>
  </si>
  <si>
    <t>Rozprostření a urovnání ornice v rovině nebo ve svahu sklonu do 1:5 strojně při souvislé ploše přes 500 m2, tl. vrstvy do 200 mm</t>
  </si>
  <si>
    <t>https://podminky.urs.cz/item/CS_URS_2024_01/181351113</t>
  </si>
  <si>
    <t>22</t>
  </si>
  <si>
    <t>181411131</t>
  </si>
  <si>
    <t>Založení parkového trávníku výsevem pl do 1000 m2 v rovině a ve svahu do 1:5</t>
  </si>
  <si>
    <t>-766145297</t>
  </si>
  <si>
    <t>Založení trávníku na půdě předem připravené plochy do 1000 m2 výsevem včetně utažení parkového v rovině nebo na svahu do 1:5</t>
  </si>
  <si>
    <t>https://podminky.urs.cz/item/CS_URS_2024_01/181411131</t>
  </si>
  <si>
    <t>23</t>
  </si>
  <si>
    <t>00572420</t>
  </si>
  <si>
    <t>osivo směs travní parková okrasná</t>
  </si>
  <si>
    <t>kg</t>
  </si>
  <si>
    <t>-1262829702</t>
  </si>
  <si>
    <t>(2074,11)*0,03</t>
  </si>
  <si>
    <t>24</t>
  </si>
  <si>
    <t>181951112</t>
  </si>
  <si>
    <t>Úprava pláně v hornině třídy těžitelnosti I skupiny 1 až 3 se zhutněním strojně</t>
  </si>
  <si>
    <t>-250128046</t>
  </si>
  <si>
    <t>Úprava pláně vyrovnáním výškových rozdílů strojně v hornině třídy těžitelnosti I, skupiny 1 až 3 se zhutněním</t>
  </si>
  <si>
    <t>https://podminky.urs.cz/item/CS_URS_2024_01/181951112</t>
  </si>
  <si>
    <t>2158,57+192,05+1731,68+1271,56+1126+88,36+964+3,33+2,34+34+58+964</t>
  </si>
  <si>
    <t>25</t>
  </si>
  <si>
    <t>183402131</t>
  </si>
  <si>
    <t>Rozrušení půdy souvislé pl přes 500 m2 hl přes 50 do 150 mm v rovině a svahu do 1:5</t>
  </si>
  <si>
    <t>1688180910</t>
  </si>
  <si>
    <t>Rozrušení půdy na hloubku přes 50 do 150 mm souvislé plochy přes 500 m2 v rovině nebo na svahu do 1:5</t>
  </si>
  <si>
    <t>https://podminky.urs.cz/item/CS_URS_2024_01/183402131</t>
  </si>
  <si>
    <t>26</t>
  </si>
  <si>
    <t>184813511</t>
  </si>
  <si>
    <t>Chemické odplevelení před založením kultury postřikem na široko v rovině a svahu do 1:5 ručně</t>
  </si>
  <si>
    <t>-350113690</t>
  </si>
  <si>
    <t>Chemické odplevelení půdy před založením kultury, trávníku nebo zpevněných ploch ručně o jakékoli výměře postřikem na široko v rovině nebo na svahu do 1:5</t>
  </si>
  <si>
    <t>https://podminky.urs.cz/item/CS_URS_2024_01/184813511</t>
  </si>
  <si>
    <t>27</t>
  </si>
  <si>
    <t>185804312</t>
  </si>
  <si>
    <t>Zalití rostlin vodou plocha přes 20 m2</t>
  </si>
  <si>
    <t>-1899404306</t>
  </si>
  <si>
    <t>Zalití rostlin vodou plochy záhonů jednotlivě přes 20 m2</t>
  </si>
  <si>
    <t>https://podminky.urs.cz/item/CS_URS_2024_01/185804312</t>
  </si>
  <si>
    <t>Poznámka k položce:_x000d_
3x zalití</t>
  </si>
  <si>
    <t>(2074,11)*0,01*3</t>
  </si>
  <si>
    <t>Zakládání</t>
  </si>
  <si>
    <t>28</t>
  </si>
  <si>
    <t>211531111</t>
  </si>
  <si>
    <t>Výplň odvodňovacích žeber nebo trativodů kamenivem hrubým drceným frakce 32 až 63 mm</t>
  </si>
  <si>
    <t>-1154177967</t>
  </si>
  <si>
    <t>Výplň kamenivem do rýh odvodňovacích žeber nebo trativodů bez zhutnění, s úpravou povrchu výplně kamenivem hrubým drceným frakce 32 až 63 mm</t>
  </si>
  <si>
    <t>https://podminky.urs.cz/item/CS_URS_2024_01/211531111</t>
  </si>
  <si>
    <t>Opěrná zídka</t>
  </si>
  <si>
    <t>152*0,025</t>
  </si>
  <si>
    <t>Trativod</t>
  </si>
  <si>
    <t>1017,86*0,13</t>
  </si>
  <si>
    <t>27,9</t>
  </si>
  <si>
    <t>29</t>
  </si>
  <si>
    <t>211971121</t>
  </si>
  <si>
    <t>Zřízení opláštění žeber nebo trativodů geotextilií v rýze nebo zářezu sklonu přes 1:2 š do 2,5 m</t>
  </si>
  <si>
    <t>-442105784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</si>
  <si>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</si>
  <si>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https://podminky.urs.cz/item/CS_URS_2024_01/211971121</t>
  </si>
  <si>
    <t>"trativod opěrné zídky"</t>
  </si>
  <si>
    <t>180,94</t>
  </si>
  <si>
    <t>"trativod"</t>
  </si>
  <si>
    <t>2035,72</t>
  </si>
  <si>
    <t>30</t>
  </si>
  <si>
    <t>69311172</t>
  </si>
  <si>
    <t>geotextilie PP s ÚV stabilizací 300g/m2</t>
  </si>
  <si>
    <t>-529478144</t>
  </si>
  <si>
    <t>2216,66</t>
  </si>
  <si>
    <t>2216,66*1,1 'Přepočtené koeficientem množství</t>
  </si>
  <si>
    <t>31</t>
  </si>
  <si>
    <t>212312111</t>
  </si>
  <si>
    <t>Lože pro trativody z betonu prostého</t>
  </si>
  <si>
    <t>-591662009</t>
  </si>
  <si>
    <t>https://podminky.urs.cz/item/CS_URS_2024_01/212312111</t>
  </si>
  <si>
    <t>152*0,015</t>
  </si>
  <si>
    <t>trativod</t>
  </si>
  <si>
    <t>(1017,86-128,5)*0,033</t>
  </si>
  <si>
    <t>32</t>
  </si>
  <si>
    <t>212572111</t>
  </si>
  <si>
    <t>Lože pro trativody ze štěrkopísku tříděného</t>
  </si>
  <si>
    <t>1097550571</t>
  </si>
  <si>
    <t>https://podminky.urs.cz/item/CS_URS_2024_01/212572111</t>
  </si>
  <si>
    <t>128,5*0,033</t>
  </si>
  <si>
    <t>33</t>
  </si>
  <si>
    <t>212755214</t>
  </si>
  <si>
    <t>Trativody z drenážních trubek plastových flexibilních D 100 mm bez lože</t>
  </si>
  <si>
    <t>m</t>
  </si>
  <si>
    <t>349302828</t>
  </si>
  <si>
    <t>Trativody bez lože z drenážních trubek plastových flexibilních D 100 mm</t>
  </si>
  <si>
    <t>https://podminky.urs.cz/item/CS_URS_2024_01/212755214</t>
  </si>
  <si>
    <t>152</t>
  </si>
  <si>
    <t>34</t>
  </si>
  <si>
    <t>28610494</t>
  </si>
  <si>
    <t>tvarovka T-kus drenážního tunelového potrubí systému inženýrských liniových staveb DN 100</t>
  </si>
  <si>
    <t>kus</t>
  </si>
  <si>
    <t>-729019260</t>
  </si>
  <si>
    <t>35</t>
  </si>
  <si>
    <t>28610495</t>
  </si>
  <si>
    <t>tvarovka T-kus drenážního tunelového potrubí systému inženýrských liniových staveb DN 150</t>
  </si>
  <si>
    <t>2049938525</t>
  </si>
  <si>
    <t>10+11</t>
  </si>
  <si>
    <t>36</t>
  </si>
  <si>
    <t>28610550</t>
  </si>
  <si>
    <t>koncová zátka tunelového drenážního potrubí systému inženýrských liniových staveb DN 150</t>
  </si>
  <si>
    <t>2059893729</t>
  </si>
  <si>
    <t>37</t>
  </si>
  <si>
    <t>212755216</t>
  </si>
  <si>
    <t>Trativody z drenážních trubek plastových flexibilních D 160 mm bez lože</t>
  </si>
  <si>
    <t>585720104</t>
  </si>
  <si>
    <t>Trativody bez lože z drenážních trubek plastových flexibilních D 160 mm</t>
  </si>
  <si>
    <t>https://podminky.urs.cz/item/CS_URS_2024_01/212755216</t>
  </si>
  <si>
    <t>1017,9</t>
  </si>
  <si>
    <t>38</t>
  </si>
  <si>
    <t>271542211</t>
  </si>
  <si>
    <t>Podsyp pod základové konstrukce se zhutněním z netříděné štěrkodrtě</t>
  </si>
  <si>
    <t>-1472017057</t>
  </si>
  <si>
    <t>Podsyp pod základové konstrukce se zhutněním a urovnáním povrchu ze štěrkodrtě netříděné</t>
  </si>
  <si>
    <t>https://podminky.urs.cz/item/CS_URS_2024_01/271542211</t>
  </si>
  <si>
    <t>Podsyp schodiště, typ I, kce K</t>
  </si>
  <si>
    <t>0,31</t>
  </si>
  <si>
    <t>Prostor před č.p. 1885</t>
  </si>
  <si>
    <t>3,33*0,2</t>
  </si>
  <si>
    <t>39</t>
  </si>
  <si>
    <t>274313811</t>
  </si>
  <si>
    <t>Základové pásy z betonu tř. C 25/30</t>
  </si>
  <si>
    <t>-1909710136</t>
  </si>
  <si>
    <t>Základy z betonu prostého pasy betonu kamenem neprokládaného tř. C 25/30</t>
  </si>
  <si>
    <t>https://podminky.urs.cz/item/CS_URS_2024_01/274313811</t>
  </si>
  <si>
    <t>Poznámka k položce:_x000d_
XC2, XA1</t>
  </si>
  <si>
    <t xml:space="preserve">"základový pas opěrné zídky"  </t>
  </si>
  <si>
    <t>52,35</t>
  </si>
  <si>
    <t>40</t>
  </si>
  <si>
    <t>275313711</t>
  </si>
  <si>
    <t>Základové patky z betonu tř. C 20/25</t>
  </si>
  <si>
    <t>169261007</t>
  </si>
  <si>
    <t>Základy z betonu prostého patky a bloky z betonu kamenem neprokládaného tř. C 20/25</t>
  </si>
  <si>
    <t>https://podminky.urs.cz/item/CS_URS_2024_01/275313711</t>
  </si>
  <si>
    <t>patky zábradlí</t>
  </si>
  <si>
    <t>10*(0,5*0,3*0,3)</t>
  </si>
  <si>
    <t>41</t>
  </si>
  <si>
    <t>275351121</t>
  </si>
  <si>
    <t>Zřízení bednění základových patek</t>
  </si>
  <si>
    <t>596898280</t>
  </si>
  <si>
    <t>Bednění základů patek zřízení</t>
  </si>
  <si>
    <t>https://podminky.urs.cz/item/CS_URS_2024_01/275351121</t>
  </si>
  <si>
    <t>10*(0,3*0,5*4)*2</t>
  </si>
  <si>
    <t>42</t>
  </si>
  <si>
    <t>275351122</t>
  </si>
  <si>
    <t>Odstranění bednění základových patek</t>
  </si>
  <si>
    <t>-53024425</t>
  </si>
  <si>
    <t>Bednění základů patek odstranění</t>
  </si>
  <si>
    <t>https://podminky.urs.cz/item/CS_URS_2024_01/275351122</t>
  </si>
  <si>
    <t>43</t>
  </si>
  <si>
    <t>279113153.r</t>
  </si>
  <si>
    <t>Základová zeď tl přes 200 do 250 mm z tvárnic ztraceného bednění včetně výplně z betonu tř. C 30/37 XC4, XF4</t>
  </si>
  <si>
    <t>29371302</t>
  </si>
  <si>
    <t>Základové zdi z tvárnic ztraceného bednění včetně výplně z betonu bez zvláštních nároků na vliv prostředí třídy C 30/37 XC4, XF4, tloušťky zdiva přes 200 do 250 mm</t>
  </si>
  <si>
    <t>975*0,25*0,5</t>
  </si>
  <si>
    <t>44</t>
  </si>
  <si>
    <t>279113155.r</t>
  </si>
  <si>
    <t>Základová zeď tl přes 300 do 400 mm z tvárnic ztraceného bednění včetně výplně z betonu tř. C 30/37 XC4, XF4</t>
  </si>
  <si>
    <t>4146489</t>
  </si>
  <si>
    <t>Základové zdi z tvárnic ztraceného bednění včetně výplně z betonu bez zvláštních nároků na vliv prostředí třídy C 30/37 XC4, XF4, tloušťky zdiva přes 300 do 400 mm</t>
  </si>
  <si>
    <t>616*0,25*0,5</t>
  </si>
  <si>
    <t>45</t>
  </si>
  <si>
    <t>279361821</t>
  </si>
  <si>
    <t>Výztuž základových zdí nosných betonářskou ocelí 10 505</t>
  </si>
  <si>
    <t>-112991397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</si>
  <si>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</si>
  <si>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https://podminky.urs.cz/item/CS_URS_2024_01/279361821</t>
  </si>
  <si>
    <t>"odhad 100kg/m3 výplně" ((975*0,019)+(616*0,0347))*100/1000</t>
  </si>
  <si>
    <t>Svislé a kompletní konstrukce</t>
  </si>
  <si>
    <t>46</t>
  </si>
  <si>
    <t>327501111</t>
  </si>
  <si>
    <t>Výplň za opěrami a protimrazové klíny z kameniva drceného nebo těženého</t>
  </si>
  <si>
    <t>1179243278</t>
  </si>
  <si>
    <t>Výplň za opěrami a protimrazové klíny z kameniva drceného nebo těženého se zhutněním</t>
  </si>
  <si>
    <t>https://podminky.urs.cz/item/CS_URS_2024_01/327501111</t>
  </si>
  <si>
    <t>"drenážní zásyp palisád" 3,84</t>
  </si>
  <si>
    <t>"drenážní zásyp zdí" 38,56</t>
  </si>
  <si>
    <t>47</t>
  </si>
  <si>
    <t>339921131</t>
  </si>
  <si>
    <t>Osazování betonových palisád do betonového základu v řadě výšky prvku do 0,5 m</t>
  </si>
  <si>
    <t>427881982</t>
  </si>
  <si>
    <t>Osazování palisád betonových v řadě se zabetonováním výšky palisády do 500 mm</t>
  </si>
  <si>
    <t>https://podminky.urs.cz/item/CS_URS_2024_01/339921131</t>
  </si>
  <si>
    <t>41*0,16</t>
  </si>
  <si>
    <t>32*0,18</t>
  </si>
  <si>
    <t>48</t>
  </si>
  <si>
    <t>59229003</t>
  </si>
  <si>
    <t>palisáda hranatá betonová 160x160mm v 400mm přírodní</t>
  </si>
  <si>
    <t>-115842901</t>
  </si>
  <si>
    <t>41*1,02 'Přepočtené koeficientem množství</t>
  </si>
  <si>
    <t>49</t>
  </si>
  <si>
    <t>59229009</t>
  </si>
  <si>
    <t>palisáda hranatá betonová 180x120mm v 400mm přírodní</t>
  </si>
  <si>
    <t>-81550660</t>
  </si>
  <si>
    <t>32*1,02 'Přepočtené koeficientem množství</t>
  </si>
  <si>
    <t>50</t>
  </si>
  <si>
    <t>339921132</t>
  </si>
  <si>
    <t>Osazování betonových palisád do betonového základu v řadě výšky prvku přes 0,5 do 1 m</t>
  </si>
  <si>
    <t>-833426571</t>
  </si>
  <si>
    <t>Osazování palisád betonových v řadě se zabetonováním výšky palisády přes 500 do 1000 mm</t>
  </si>
  <si>
    <t>https://podminky.urs.cz/item/CS_URS_2024_01/339921132</t>
  </si>
  <si>
    <t>(52+18)*0,16</t>
  </si>
  <si>
    <t>86*0,18</t>
  </si>
  <si>
    <t>51</t>
  </si>
  <si>
    <t>59229007</t>
  </si>
  <si>
    <t>palisáda hranatá betonová 160x160mm v 600mm přírodní</t>
  </si>
  <si>
    <t>-546045752</t>
  </si>
  <si>
    <t>52</t>
  </si>
  <si>
    <t>52*1,02 'Přepočtené koeficientem množství</t>
  </si>
  <si>
    <t>59229005</t>
  </si>
  <si>
    <t>palisáda hranatá betonová 160x160mm v 1000mm přírodní</t>
  </si>
  <si>
    <t>-1260901366</t>
  </si>
  <si>
    <t>18*1,02 'Přepočtené koeficientem množství</t>
  </si>
  <si>
    <t>53</t>
  </si>
  <si>
    <t>59229011</t>
  </si>
  <si>
    <t>palisáda hranatá betonová 180x120mm v 600mm přírodní</t>
  </si>
  <si>
    <t>-1160306607</t>
  </si>
  <si>
    <t>86</t>
  </si>
  <si>
    <t>86*1,02 'Přepočtené koeficientem množství</t>
  </si>
  <si>
    <t>Vodorovné konstrukce</t>
  </si>
  <si>
    <t>54</t>
  </si>
  <si>
    <t>430321616</t>
  </si>
  <si>
    <t>Schodišťová konstrukce a rampa ze ŽB tř. C 30/37</t>
  </si>
  <si>
    <t>418883973</t>
  </si>
  <si>
    <t>Schodišťové konstrukce a rampy z betonu železového (bez výztuže) stupně, schodnice, ramena, podesty s nosníky tř. C 30/37</t>
  </si>
  <si>
    <t>https://podminky.urs.cz/item/CS_URS_2024_01/430321616</t>
  </si>
  <si>
    <t>Poznámka k položce:_x000d_
XF1, XA1, SC4</t>
  </si>
  <si>
    <t>"prostor, před č.p. 1885"</t>
  </si>
  <si>
    <t>"schodiště, typ I - konstrukce K"</t>
  </si>
  <si>
    <t>2,34*0,2</t>
  </si>
  <si>
    <t>1,3*0,09</t>
  </si>
  <si>
    <t>55</t>
  </si>
  <si>
    <t>430362021</t>
  </si>
  <si>
    <t>Výztuž schodišťové konstrukce a rampy svařovanými sítěmi Kari</t>
  </si>
  <si>
    <t>846419648</t>
  </si>
  <si>
    <t>Výztuž schodišťových konstrukcí a ramp stupňů, schodnic, ramen, podest s nosníky ze svařovaných sítí z drátů typu KARI</t>
  </si>
  <si>
    <t>https://podminky.urs.cz/item/CS_URS_2024_01/430362021</t>
  </si>
  <si>
    <t>2*3,33*4,335/1000</t>
  </si>
  <si>
    <t>2*2,34*4,335/1000</t>
  </si>
  <si>
    <t>0,049*1,1 'Přepočtené koeficientem množství</t>
  </si>
  <si>
    <t>56</t>
  </si>
  <si>
    <t>431351121</t>
  </si>
  <si>
    <t>Zřízení bednění podest schodišť a ramp přímočarých v do 4 m</t>
  </si>
  <si>
    <t>-1053451040</t>
  </si>
  <si>
    <t>Bednění podest, podstupňových desek a ramp včetně podpěrné konstrukce výšky do 4 m půdorysně přímočarých zřízení</t>
  </si>
  <si>
    <t>https://podminky.urs.cz/item/CS_URS_2024_01/431351121</t>
  </si>
  <si>
    <t xml:space="preserve">"bednění okrajů desky na terénu" </t>
  </si>
  <si>
    <t>2*(1,8+1,3)*0,2</t>
  </si>
  <si>
    <t>2*(1,11+3)*0,2</t>
  </si>
  <si>
    <t>57</t>
  </si>
  <si>
    <t>431351122</t>
  </si>
  <si>
    <t>Odstranění bednění podest schodišť a ramp přímočarých v do 4 m</t>
  </si>
  <si>
    <t>-1822618731</t>
  </si>
  <si>
    <t>Bednění podest, podstupňových desek a ramp včetně podpěrné konstrukce výšky do 4 m půdorysně přímočarých odstranění</t>
  </si>
  <si>
    <t>https://podminky.urs.cz/item/CS_URS_2024_01/431351122</t>
  </si>
  <si>
    <t>2,884</t>
  </si>
  <si>
    <t>58</t>
  </si>
  <si>
    <t>434191423.1</t>
  </si>
  <si>
    <t>Osazení schodišťových stupňů betonových na desku, stupně</t>
  </si>
  <si>
    <t>-1438361117</t>
  </si>
  <si>
    <t>Osazování schodišťových stupňů betonových s vyspárováním styčných spár, s provizorním dřevěným zábradlím a dočasným zakrytím stupnic prkny na desku, stupně</t>
  </si>
  <si>
    <t>Poznámka k položce:_x000d_
osazení na cemantovou maltu M25 XF4</t>
  </si>
  <si>
    <t>59</t>
  </si>
  <si>
    <t>stupeň_1</t>
  </si>
  <si>
    <t>schodišťový prvek 15x35x100 cm (skladba 2 kamenů), s hladkým povrchem a zkosenou hranou</t>
  </si>
  <si>
    <t>-398685381</t>
  </si>
  <si>
    <t>schodišťový prvek 15x35x100 cm, s hladkým povrchem a zkosenou hranou</t>
  </si>
  <si>
    <t>9+7</t>
  </si>
  <si>
    <t>60</t>
  </si>
  <si>
    <t>434311114</t>
  </si>
  <si>
    <t>Schodišťové stupně dusané na terén z betonu tř. C 16/20 bez potěru</t>
  </si>
  <si>
    <t>1970807510</t>
  </si>
  <si>
    <t>Stupně dusané z betonu prostého nebo prokládaného kamenem na terén nebo na desku bez potěru, se zahlazením povrchu tř. C 16/20</t>
  </si>
  <si>
    <t>https://podminky.urs.cz/item/CS_URS_2024_01/434311114</t>
  </si>
  <si>
    <t>61</t>
  </si>
  <si>
    <t>434351141</t>
  </si>
  <si>
    <t>Zřízení bednění stupňů přímočarých schodišť</t>
  </si>
  <si>
    <t>-1143338260</t>
  </si>
  <si>
    <t>Bednění stupňů betonovaných na podstupňové desce nebo na terénu půdorysně přímočarých zřízení</t>
  </si>
  <si>
    <t>https://podminky.urs.cz/item/CS_URS_2024_01/434351141</t>
  </si>
  <si>
    <t>9*0,15</t>
  </si>
  <si>
    <t>7*0,15</t>
  </si>
  <si>
    <t>62</t>
  </si>
  <si>
    <t>434351142</t>
  </si>
  <si>
    <t>Odstranění bednění stupňů přímočarých schodišť</t>
  </si>
  <si>
    <t>-1876562653</t>
  </si>
  <si>
    <t>Bednění stupňů betonovaných na podstupňové desce nebo na terénu půdorysně přímočarých odstranění</t>
  </si>
  <si>
    <t>https://podminky.urs.cz/item/CS_URS_2024_01/434351142</t>
  </si>
  <si>
    <t>2,4</t>
  </si>
  <si>
    <t>63</t>
  </si>
  <si>
    <t>451573111</t>
  </si>
  <si>
    <t>Lože pod potrubí otevřený výkop ze štěrkopísku</t>
  </si>
  <si>
    <t>-1190855384</t>
  </si>
  <si>
    <t>Lože pod potrubí, stoky a drobné objekty v otevřeném výkopu z písku a štěrkopísku do 63 mm</t>
  </si>
  <si>
    <t>https://podminky.urs.cz/item/CS_URS_2024_01/451573111</t>
  </si>
  <si>
    <t>51,4*0,8*0,1</t>
  </si>
  <si>
    <t>64</t>
  </si>
  <si>
    <t>452311141</t>
  </si>
  <si>
    <t>Podkladní desky z betonu prostého bez zvýšených nároků na prostředí tř. C 16/20 otevřený výkop</t>
  </si>
  <si>
    <t>587288405</t>
  </si>
  <si>
    <t>Podkladní a zajišťovací konstrukce z betonu prostého v otevřeném výkopu bez zvýšených nároků na prostředí desky pod potrubí, stoky a drobné objekty z betonu tř. C 16/20</t>
  </si>
  <si>
    <t>https://podminky.urs.cz/item/CS_URS_2024_01/452311141</t>
  </si>
  <si>
    <t>"pod UV"</t>
  </si>
  <si>
    <t>0,6*0,6*0,1*10</t>
  </si>
  <si>
    <t>Komunikace pozemní</t>
  </si>
  <si>
    <t>65</t>
  </si>
  <si>
    <t>1169131.R</t>
  </si>
  <si>
    <t xml:space="preserve">Promísení zemin (směs složek zemina, štěrk, půdní kondicionér) </t>
  </si>
  <si>
    <t>1380660129</t>
  </si>
  <si>
    <t>Poznámka k položce:_x000d_
20% písčitá zemina_x000d_
80% štěrk fr. 32/63</t>
  </si>
  <si>
    <t>"štěrkový trávník - kce F"</t>
  </si>
  <si>
    <t>(964)*0,2</t>
  </si>
  <si>
    <t>66</t>
  </si>
  <si>
    <t>10364100.1</t>
  </si>
  <si>
    <t>zemina pro terénní úpravy - (písčitá) dle PD</t>
  </si>
  <si>
    <t>920097345</t>
  </si>
  <si>
    <t>(964)*0,2*0,2</t>
  </si>
  <si>
    <t>38,56*1,8 'Přepočtené koeficientem množství</t>
  </si>
  <si>
    <t>67</t>
  </si>
  <si>
    <t>TerCo_arbor</t>
  </si>
  <si>
    <t>půdní kondicionér pro zadržování vody a dodávce živin</t>
  </si>
  <si>
    <t>1866508457</t>
  </si>
  <si>
    <t>půdní kondicionér pro zadržování vody a dodávce živin, směs hydroabsorbentů polymerů (hydrogelů), hnojiv, růstových prekurzorů a lávy a humínových kyselin</t>
  </si>
  <si>
    <t>Poznámka k položce:_x000d_
1-2 kg/m3 zeminy</t>
  </si>
  <si>
    <t>(964)*0,2*0,2*1,5</t>
  </si>
  <si>
    <t>68</t>
  </si>
  <si>
    <t>58343959</t>
  </si>
  <si>
    <t>kamenivo drcené hrubé frakce 32/63</t>
  </si>
  <si>
    <t>CS ÚRS 2020 01</t>
  </si>
  <si>
    <t>-1383181820</t>
  </si>
  <si>
    <t>(964)*0,2*0,8</t>
  </si>
  <si>
    <t>154,24*2 'Přepočtené koeficientem množství</t>
  </si>
  <si>
    <t>69</t>
  </si>
  <si>
    <t>561121101</t>
  </si>
  <si>
    <t>Zřízení podkladu nebo ochranné vrstvy vozovky z mechanicky zpevněné zeminy MZ tl 50 mm</t>
  </si>
  <si>
    <t>-1329239739</t>
  </si>
  <si>
    <t>Zřízení podkladu nebo ochranné vrstvy vozovky z mechanicky zpevněné zeminy MZ bez přidání pojiva nebo vylepšovacího materiálu, s rozprostřením, vlhčením, promísením a zhutněním, tloušťka po zhutnění 50 mm</t>
  </si>
  <si>
    <t>https://podminky.urs.cz/item/CS_URS_2024_01/561121101</t>
  </si>
  <si>
    <t>"cesta/mlat - kce G, tl. 40 mm" 88,36</t>
  </si>
  <si>
    <t>70</t>
  </si>
  <si>
    <t>58341341.1</t>
  </si>
  <si>
    <t>kamenivo drcené drobné frakce 0/4 - dle PD</t>
  </si>
  <si>
    <t>-719273186</t>
  </si>
  <si>
    <t>"cesta/mlat - kce G, lomová výsivka s vápenatou složkou horniny" 88,36*0,04*1,25</t>
  </si>
  <si>
    <t>4,418*2 'Přepočtené koeficientem množství</t>
  </si>
  <si>
    <t>71</t>
  </si>
  <si>
    <t>56476111RP</t>
  </si>
  <si>
    <t>Kryt z kameniva hrubého drceného vel. 32-63 mm tl 200 mm</t>
  </si>
  <si>
    <t>686099990</t>
  </si>
  <si>
    <t>Podklad nebo kryt z kameniva hrubého drceného vel. 32-63 mm s rozprostřením a zhutněním, po zhutnění tl. 200 mm</t>
  </si>
  <si>
    <t>Poznámka k položce:_x000d_
při pokládce promýcháno se zeminou pro osev.</t>
  </si>
  <si>
    <t>964</t>
  </si>
  <si>
    <t>72</t>
  </si>
  <si>
    <t>564851111</t>
  </si>
  <si>
    <t>Podklad ze štěrkodrtě ŠD plochy přes 100 m2 tl 150 mm</t>
  </si>
  <si>
    <t>1174372616</t>
  </si>
  <si>
    <t>Podklad ze štěrkodrti ŠD s rozprostřením a zhutněním plochy přes 100 m2, po zhutnění tl. 150 mm</t>
  </si>
  <si>
    <t>https://podminky.urs.cz/item/CS_URS_2024_01/564851111</t>
  </si>
  <si>
    <t>"kce B" 192,05</t>
  </si>
  <si>
    <t>73</t>
  </si>
  <si>
    <t>564861011</t>
  </si>
  <si>
    <t>Podklad ze štěrkodrtě ŠD plochy do 100 m2 tl 200 mm</t>
  </si>
  <si>
    <t>558867211</t>
  </si>
  <si>
    <t>Podklad ze štěrkodrti ŠD s rozprostřením a zhutněním plochy jednotlivě do 100 m2, po zhutnění tl. 200 mm</t>
  </si>
  <si>
    <t>https://podminky.urs.cz/item/CS_URS_2024_01/564861011</t>
  </si>
  <si>
    <t>"kce G" 88,36</t>
  </si>
  <si>
    <t>"kce L" 34</t>
  </si>
  <si>
    <t>74</t>
  </si>
  <si>
    <t>564861111</t>
  </si>
  <si>
    <t>Podklad ze štěrkodrtě ŠD plochy přes 100 m2 tl 200 mm</t>
  </si>
  <si>
    <t>1046537428</t>
  </si>
  <si>
    <t>Podklad ze štěrkodrti ŠD s rozprostřením a zhutněním plochy přes 100 m2, po zhutnění tl. 200 mm</t>
  </si>
  <si>
    <t>https://podminky.urs.cz/item/CS_URS_2024_01/564861111</t>
  </si>
  <si>
    <t>"kce A.1" 2158,57</t>
  </si>
  <si>
    <t>"kce F" 964</t>
  </si>
  <si>
    <t>75</t>
  </si>
  <si>
    <t>564871011</t>
  </si>
  <si>
    <t>Podklad ze štěrkodrtě ŠD plochy do 100 m2 tl 250 mm</t>
  </si>
  <si>
    <t>-1408368124</t>
  </si>
  <si>
    <t>Podklad ze štěrkodrti ŠD s rozprostřením a zhutněním plochy jednotlivě do 100 m2, po zhutnění tl. 250 mm</t>
  </si>
  <si>
    <t>https://podminky.urs.cz/item/CS_URS_2024_01/564871011</t>
  </si>
  <si>
    <t>"kce M" 58</t>
  </si>
  <si>
    <t>76</t>
  </si>
  <si>
    <t>564871112</t>
  </si>
  <si>
    <t>Podklad ze štěrkodrtě ŠD plochy přes 100 m2 tl. 260 mm</t>
  </si>
  <si>
    <t>1502148096</t>
  </si>
  <si>
    <t>Podklad ze štěrkodrti ŠD s rozprostřením a zhutněním plochy přes 100 m2, po zhutnění tl. 260 mm</t>
  </si>
  <si>
    <t>https://podminky.urs.cz/item/CS_URS_2024_01/564871112</t>
  </si>
  <si>
    <t>"kce C" 1731,68</t>
  </si>
  <si>
    <t>"kce D" 1271,56</t>
  </si>
  <si>
    <t>"kce E" 1126</t>
  </si>
  <si>
    <t>77</t>
  </si>
  <si>
    <t>564952111</t>
  </si>
  <si>
    <t>Podklad z mechanicky zpevněného kameniva MZK tl 150 mm</t>
  </si>
  <si>
    <t>1976255302</t>
  </si>
  <si>
    <t>Podklad z mechanicky zpevněného kameniva MZK (minerální beton) s rozprostřením a s hutněním, po zhutnění tl. 150 mm</t>
  </si>
  <si>
    <t>https://podminky.urs.cz/item/CS_URS_2024_01/564952111</t>
  </si>
  <si>
    <t>"kce B" 182</t>
  </si>
  <si>
    <t>78</t>
  </si>
  <si>
    <t>565135121</t>
  </si>
  <si>
    <t>Asfaltový beton vrstva podkladní ACP 16+ (obalované kamenivo OKS) tl 50 mm š přes 3 m</t>
  </si>
  <si>
    <t>1004168269</t>
  </si>
  <si>
    <t>Asfaltový beton vrstva podkladní ACP 16+ (obalované kamenivo střednězrnné - OKS) s rozprostřením a zhutněním v pruhu šířky přes 3 m, po zhutnění tl. 50 mm</t>
  </si>
  <si>
    <t>https://podminky.urs.cz/item/CS_URS_2024_01/565135121</t>
  </si>
  <si>
    <t>"kce A.1" 1964,27</t>
  </si>
  <si>
    <t>"kce A.2" 146</t>
  </si>
  <si>
    <t>79</t>
  </si>
  <si>
    <t>573191111</t>
  </si>
  <si>
    <t>Postřik infiltrační kationaktivní emulzí v množství 1 kg/m2</t>
  </si>
  <si>
    <t>-130647775</t>
  </si>
  <si>
    <t>Postřik infiltrační kationaktivní emulzí v množství 1,00 kg/m2</t>
  </si>
  <si>
    <t>https://podminky.urs.cz/item/CS_URS_2024_01/573191111</t>
  </si>
  <si>
    <t>80</t>
  </si>
  <si>
    <t>573211108</t>
  </si>
  <si>
    <t>Postřik živičný spojovací z asfaltu v množství 0,40 kg/m2</t>
  </si>
  <si>
    <t>1076211006</t>
  </si>
  <si>
    <t>Postřik spojovací PS bez posypu kamenivem z asfaltu silničního, v množství 0,40 kg/m2</t>
  </si>
  <si>
    <t>https://podminky.urs.cz/item/CS_URS_2024_01/573211108</t>
  </si>
  <si>
    <t>"kce A.2" 167</t>
  </si>
  <si>
    <t>81</t>
  </si>
  <si>
    <t>577134121</t>
  </si>
  <si>
    <t>Asfaltový beton vrstva obrusná ACO 11+ (ABS) tř. I tl 40 mm š přes 3 m z nemodifikovaného asfaltu</t>
  </si>
  <si>
    <t>579646686</t>
  </si>
  <si>
    <t>Asfaltový beton vrstva obrusná ACO 11+ (ABS) s rozprostřením a se zhutněním z nemodifikovaného asfaltu v pruhu šířky přes 3 m tř. I (ACO 11+), po zhutnění tl. 40 mm</t>
  </si>
  <si>
    <t>https://podminky.urs.cz/item/CS_URS_2024_01/577134121</t>
  </si>
  <si>
    <t>82</t>
  </si>
  <si>
    <t>581121302</t>
  </si>
  <si>
    <t>Kryt cementobetonový vozovek skupiny CB III tl 120 mm</t>
  </si>
  <si>
    <t>-380618819</t>
  </si>
  <si>
    <t>Kryt cementobetonový silničních komunikací skupiny CB III tl. 120 mm</t>
  </si>
  <si>
    <t>https://podminky.urs.cz/item/CS_URS_2024_01/581121302</t>
  </si>
  <si>
    <t>"kce L" 48</t>
  </si>
  <si>
    <t>83</t>
  </si>
  <si>
    <t>591411111</t>
  </si>
  <si>
    <t>Kladení dlažby z mozaiky jednobarevné komunikací pro pěší lože z kameniva</t>
  </si>
  <si>
    <t>1347321411</t>
  </si>
  <si>
    <t>Kladení dlažby z mozaiky komunikací pro pěší s vyplněním spár, s dvojím beraněním a se smetením přebytečného materiálu na vzdálenost do 3 m jednobarevné, s ložem tl. do 40 mm z kameniva</t>
  </si>
  <si>
    <t>https://podminky.urs.cz/item/CS_URS_2024_01/591411111</t>
  </si>
  <si>
    <t>"kce M, kroužková vazba" 58</t>
  </si>
  <si>
    <t>84</t>
  </si>
  <si>
    <t>58381007</t>
  </si>
  <si>
    <t>kostka štípaná dlažební žula drobná 8/10</t>
  </si>
  <si>
    <t>-1725594639</t>
  </si>
  <si>
    <t>58*1,03 'Přepočtené koeficientem množství</t>
  </si>
  <si>
    <t>85</t>
  </si>
  <si>
    <t>591441111</t>
  </si>
  <si>
    <t>Kladení dlažby z mozaiky jednobarevné komunikací pro pěší lože z MC</t>
  </si>
  <si>
    <t>-1286273047</t>
  </si>
  <si>
    <t>Kladení dlažby z mozaiky komunikací pro pěší s vyplněním spár, s dvojím beraněním a se smetením přebytečného materiálu na vzdálenost do 3 m jednobarevné, s ložem tl. do 40 mm z cementové malty</t>
  </si>
  <si>
    <t>https://podminky.urs.cz/item/CS_URS_2024_01/591441111</t>
  </si>
  <si>
    <t>Poznámka k položce:_x000d_
lože a spárování MC25 XF4</t>
  </si>
  <si>
    <t>"kce B - kroužková vazba" 182</t>
  </si>
  <si>
    <t>58381007.0</t>
  </si>
  <si>
    <t>kostka štípaná dlažební žula drobná 10/12</t>
  </si>
  <si>
    <t>534181805</t>
  </si>
  <si>
    <t>182</t>
  </si>
  <si>
    <t>182*1,02 'Přepočtené koeficientem množství</t>
  </si>
  <si>
    <t>87</t>
  </si>
  <si>
    <t>591141111.R</t>
  </si>
  <si>
    <t>Kladení zámkové dlažby na MC tl 50 mm</t>
  </si>
  <si>
    <t>-1219743471</t>
  </si>
  <si>
    <t>Kladení zámkové dlažby s provedením lože do tl. 50 mm, s vyplněním spár, s dvojím beraněním a se smetením přebytečného materiálu na krajnici, do lože z cementové malty</t>
  </si>
  <si>
    <t>Poznámka k položce:_x000d_
- kladecí lože MC25 XF4</t>
  </si>
  <si>
    <t>"kce E" 21</t>
  </si>
  <si>
    <t>88</t>
  </si>
  <si>
    <t>596211110</t>
  </si>
  <si>
    <t>Kladení zámkové dlažby komunikací pro pěší ručně tl 60 mm skupiny A pl do 50 m2</t>
  </si>
  <si>
    <t>-460508581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</si>
  <si>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</si>
  <si>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https://podminky.urs.cz/item/CS_URS_2024_01/596211110</t>
  </si>
  <si>
    <t>"kce E" 18,92+11,08</t>
  </si>
  <si>
    <t>89</t>
  </si>
  <si>
    <t>59245006.A</t>
  </si>
  <si>
    <t xml:space="preserve">dlažba tvar obdélník betonová pro nevidomé 200x100x60mm černá </t>
  </si>
  <si>
    <t>-1887387211</t>
  </si>
  <si>
    <t>dlažba tvar obdélník betonová pro nevidomé 200x100x60mm černá</t>
  </si>
  <si>
    <t>"kce E" 18,92</t>
  </si>
  <si>
    <t>18,92*1,03 'Přepočtené koeficientem množství</t>
  </si>
  <si>
    <t>90</t>
  </si>
  <si>
    <t>592_VL1_60</t>
  </si>
  <si>
    <t>dlažba betonová SLP s vodící linií 200x200x60mm přírodní</t>
  </si>
  <si>
    <t>-2147158804</t>
  </si>
  <si>
    <t>"kce E" 11,08</t>
  </si>
  <si>
    <t>11,08*1,03 'Přepočtené koeficientem množství</t>
  </si>
  <si>
    <t>91</t>
  </si>
  <si>
    <t>596211113</t>
  </si>
  <si>
    <t>Kladení zámkové dlažby komunikací pro pěší ručně tl 60 mm skupiny A pl přes 300 m2</t>
  </si>
  <si>
    <t>574460129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</si>
  <si>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</si>
  <si>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https://podminky.urs.cz/item/CS_URS_2024_01/596211113</t>
  </si>
  <si>
    <t>"kce E" 1026</t>
  </si>
  <si>
    <t>92</t>
  </si>
  <si>
    <t>59245021</t>
  </si>
  <si>
    <t>dlažba skladebná betonová 200x200mm tl 60mm přírodní</t>
  </si>
  <si>
    <t>1395706050</t>
  </si>
  <si>
    <t>1026*1,01 'Přepočtené koeficientem množství</t>
  </si>
  <si>
    <t>93</t>
  </si>
  <si>
    <t>596212210</t>
  </si>
  <si>
    <t>Kladení zámkové dlažby pozemních komunikací ručně tl 80 mm skupiny A pl do 50 m2</t>
  </si>
  <si>
    <t>-1155061599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</si>
  <si>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</si>
  <si>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https://podminky.urs.cz/item/CS_URS_2024_01/596212210</t>
  </si>
  <si>
    <t>"kce C" 42,75+26,6</t>
  </si>
  <si>
    <t>"kce E" 46+24</t>
  </si>
  <si>
    <t>94</t>
  </si>
  <si>
    <t>596212212</t>
  </si>
  <si>
    <t>Kladení zámkové dlažby pozemních komunikací ručně tl 80 mm skupiny A pl přes 100 do 300 m2</t>
  </si>
  <si>
    <t>-1188336321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</si>
  <si>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100 do 300 m2</t>
  </si>
  <si>
    <t>https://podminky.urs.cz/item/CS_URS_2024_01/596212212</t>
  </si>
  <si>
    <t>"kce D" 1155</t>
  </si>
  <si>
    <t>95</t>
  </si>
  <si>
    <t>59245226.A</t>
  </si>
  <si>
    <t xml:space="preserve">dlažba tvar obdélník betonová pro nevidomé 200x100x80mm černá </t>
  </si>
  <si>
    <t>-1164854767</t>
  </si>
  <si>
    <t>dlažba tvar obdélník betonová pro nevidomé 200x100x80mm černá</t>
  </si>
  <si>
    <t>"kce E" 24</t>
  </si>
  <si>
    <t>24*1,03 'Přepočtené koeficientem množství</t>
  </si>
  <si>
    <t>96</t>
  </si>
  <si>
    <t>59245005.A</t>
  </si>
  <si>
    <t xml:space="preserve">dlažba tvar obdélník betonová 200x100x80mm černá </t>
  </si>
  <si>
    <t>117308919</t>
  </si>
  <si>
    <t>dlažba tvar obdélník betonová 200x100x80mm černá</t>
  </si>
  <si>
    <t>"kce C" 26,6</t>
  </si>
  <si>
    <t>26,6*1,03 'Přepočtené koeficientem množství</t>
  </si>
  <si>
    <t>97</t>
  </si>
  <si>
    <t>59245030</t>
  </si>
  <si>
    <t>dlažba skladebná betonová 200x200mm tl 80mm přírodní</t>
  </si>
  <si>
    <t>723371804</t>
  </si>
  <si>
    <t>"kce C" 42,75</t>
  </si>
  <si>
    <t>1197,75*1,01 'Přepočtené koeficientem množství</t>
  </si>
  <si>
    <t>98</t>
  </si>
  <si>
    <t>596412210</t>
  </si>
  <si>
    <t>Kladení dlažby z vegetačních tvárnic pozemních komunikací tl 80 mm pl do 50 m2</t>
  </si>
  <si>
    <t>986161367</t>
  </si>
  <si>
    <t>Kladení dlažby z betonových vegetačních dlaždic pozemních komunikací s ložem z kameniva těženého nebo drceného tl. do 50 mm, s vyplněním spár a vegetačních otvorů, s hutněním vibrováním tl. 80 mm, pro plochy do 50 m2</t>
  </si>
  <si>
    <t>https://podminky.urs.cz/item/CS_URS_2024_01/596412210</t>
  </si>
  <si>
    <t>"kce F" 91</t>
  </si>
  <si>
    <t>99</t>
  </si>
  <si>
    <t>59246016</t>
  </si>
  <si>
    <t>dlažba plošná vegetační betonová 600x400mm tl 80mm přírodní</t>
  </si>
  <si>
    <t>43527589</t>
  </si>
  <si>
    <t>91*1,03 'Přepočtené koeficientem množství</t>
  </si>
  <si>
    <t>100</t>
  </si>
  <si>
    <t>596412213</t>
  </si>
  <si>
    <t>Kladení dlažby z vegetačních tvárnic pozemních komunikací tl 80 mm pl přes 300 m2</t>
  </si>
  <si>
    <t>-870571529</t>
  </si>
  <si>
    <t>Kladení dlažby z betonových vegetačních dlaždic pozemních komunikací s ložem z kameniva těženého nebo drceného tl. do 50 mm, s vyplněním spár a vegetačních otvorů, s hutněním vibrováním tl. 80 mm, pro plochy přes 300 m2</t>
  </si>
  <si>
    <t>https://podminky.urs.cz/item/CS_URS_2024_01/596412213</t>
  </si>
  <si>
    <t>"kce C" 1566</t>
  </si>
  <si>
    <t>101</t>
  </si>
  <si>
    <t>59245035</t>
  </si>
  <si>
    <t>dlažba plošná vegetační betonová 200x200mm tl 80mm přírodní</t>
  </si>
  <si>
    <t>483085602</t>
  </si>
  <si>
    <t>Poznámka k položce:_x000d_
27,7% podílu zeleně v ploše</t>
  </si>
  <si>
    <t>1566*1,01 'Přepočtené koeficientem množství</t>
  </si>
  <si>
    <t>102</t>
  </si>
  <si>
    <t>58343810</t>
  </si>
  <si>
    <t>kamenivo drcené hrubé frakce 4/8</t>
  </si>
  <si>
    <t>290846359</t>
  </si>
  <si>
    <t>1566*0,278*0,08</t>
  </si>
  <si>
    <t>34,828*2 'Přepočtené koeficientem množství</t>
  </si>
  <si>
    <t>103</t>
  </si>
  <si>
    <t>596811220</t>
  </si>
  <si>
    <t>Kladení betonové dlažby komunikací pro pěší do lože z kameniva velikosti přes 0,09 do 0,25 m2 pl do 50 m2</t>
  </si>
  <si>
    <t>-1525791654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</si>
  <si>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</si>
  <si>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https://podminky.urs.cz/item/CS_URS_2024_01/596811220</t>
  </si>
  <si>
    <t>"kce E" 46</t>
  </si>
  <si>
    <t>104</t>
  </si>
  <si>
    <t>59245320.x</t>
  </si>
  <si>
    <t>dlažba chodníková betonová 400x400mm tl 80mm přírodní</t>
  </si>
  <si>
    <t>266910374</t>
  </si>
  <si>
    <t>Poznámka k položce:_x000d_
s distančníky</t>
  </si>
  <si>
    <t>46*1,03 'Přepočtené koeficientem množství</t>
  </si>
  <si>
    <t>Úpravy povrchů, podlahy a osazování výplní</t>
  </si>
  <si>
    <t>105</t>
  </si>
  <si>
    <t>631311234</t>
  </si>
  <si>
    <t>Mazanina tl přes 120 do 240 mm z betonu prostého se zvýšenými nároky na prostředí tř. C 25/30</t>
  </si>
  <si>
    <t>1743977557</t>
  </si>
  <si>
    <t>Mazanina z betonu prostého se zvýšenými nároky na prostředí tl. přes 120 do 240 mm tř. C 25/30</t>
  </si>
  <si>
    <t>https://podminky.urs.cz/item/CS_URS_2024_01/631311234</t>
  </si>
  <si>
    <t>Poznámka k položce:_x000d_
XF3</t>
  </si>
  <si>
    <t>"Doplnění betonu podél garáží" 17*0,15</t>
  </si>
  <si>
    <t>106</t>
  </si>
  <si>
    <t>632450134</t>
  </si>
  <si>
    <t>Vyrovnávací cementový potěr tl přes 40 do 50 mm ze suchých směsí provedený v ploše</t>
  </si>
  <si>
    <t>-2119872265</t>
  </si>
  <si>
    <t>Potěr cementový vyrovnávací ze suchých směsí v ploše o průměrné (střední) tl. přes 40 do 50 mm</t>
  </si>
  <si>
    <t>https://podminky.urs.cz/item/CS_URS_2024_01/632450134</t>
  </si>
  <si>
    <t>Poznámka k položce:_x000d_
MC25 XF4</t>
  </si>
  <si>
    <t>"ubourání betonu dle potřeby v místě garáží - tl. do 50 mm"</t>
  </si>
  <si>
    <t>63,7</t>
  </si>
  <si>
    <t>107</t>
  </si>
  <si>
    <t>632451491</t>
  </si>
  <si>
    <t>Příplatek k potěrům za přehlazení povrchu</t>
  </si>
  <si>
    <t>-1596770791</t>
  </si>
  <si>
    <t>Potěr pískocementový běžný Příplatek k cenám za úpravu povrchu přehlazením</t>
  </si>
  <si>
    <t>https://podminky.urs.cz/item/CS_URS_2024_01/632451491</t>
  </si>
  <si>
    <t>Trubní vedení</t>
  </si>
  <si>
    <t>108</t>
  </si>
  <si>
    <t>871313121</t>
  </si>
  <si>
    <t>Montáž kanalizačního potrubí hladkého plnostěnného SN 8 z PVC-U DN 160</t>
  </si>
  <si>
    <t>369610697</t>
  </si>
  <si>
    <t>Montáž kanalizačního potrubí z tvrdého PVC-U hladkého plnostěnného tuhost SN 8 DN 160</t>
  </si>
  <si>
    <t>https://podminky.urs.cz/item/CS_URS_2024_01/871313121</t>
  </si>
  <si>
    <t>51,4</t>
  </si>
  <si>
    <t>109</t>
  </si>
  <si>
    <t>28611165</t>
  </si>
  <si>
    <t>trubka kanalizační PVC-U plnostěnná jednovrstvá DN 160x3000mm SN8</t>
  </si>
  <si>
    <t>1620809021</t>
  </si>
  <si>
    <t>51,4*1,05 'Přepočtené koeficientem množství</t>
  </si>
  <si>
    <t>110</t>
  </si>
  <si>
    <t>890411851</t>
  </si>
  <si>
    <t>Bourání šachet z prefabrikovaných skruží strojně obestavěného prostoru do 1,5 m3</t>
  </si>
  <si>
    <t>-2049111302</t>
  </si>
  <si>
    <t>Bourání šachet a jímek strojně velikosti obestavěného prostoru do 1,5 m3 z prefabrikovaných skruží</t>
  </si>
  <si>
    <t>https://podminky.urs.cz/item/CS_URS_2024_01/890411851</t>
  </si>
  <si>
    <t>"UV" 13*(PI*0,275*0,275*1)</t>
  </si>
  <si>
    <t>111</t>
  </si>
  <si>
    <t>895941301</t>
  </si>
  <si>
    <t>Osazení vpusti uliční DN 450 z betonových dílců dno s výtokem</t>
  </si>
  <si>
    <t>-62456270</t>
  </si>
  <si>
    <t>Osazení vpusti uliční z betonových dílců DN 450 dno s výtokem</t>
  </si>
  <si>
    <t>https://podminky.urs.cz/item/CS_URS_2024_01/895941301</t>
  </si>
  <si>
    <t>112</t>
  </si>
  <si>
    <t>59223850</t>
  </si>
  <si>
    <t>dno pro uliční vpusť s výtokovým otvorem betonové 450x330x50mm</t>
  </si>
  <si>
    <t>-238901840</t>
  </si>
  <si>
    <t>Poznámka k položce:_x000d_
odtok PVC DN150</t>
  </si>
  <si>
    <t>113</t>
  </si>
  <si>
    <t>59223850.R</t>
  </si>
  <si>
    <t>dno pro uliční vpusť průtočné pro PVC DN 150 betonové 450x400x50mm</t>
  </si>
  <si>
    <t>-654399543</t>
  </si>
  <si>
    <t>114</t>
  </si>
  <si>
    <t>895941313</t>
  </si>
  <si>
    <t>Osazení vpusti uliční DN 450 z betonových dílců skruž horní 295 mm</t>
  </si>
  <si>
    <t>-948142507</t>
  </si>
  <si>
    <t>Osazení vpusti uliční z betonových dílců DN 450 skruž horní 295 mm</t>
  </si>
  <si>
    <t>https://podminky.urs.cz/item/CS_URS_2024_01/895941313</t>
  </si>
  <si>
    <t>115</t>
  </si>
  <si>
    <t>59223857</t>
  </si>
  <si>
    <t>skruž betonová horní pro uliční vpusť 450x295x50mm</t>
  </si>
  <si>
    <t>1496265307</t>
  </si>
  <si>
    <t>116</t>
  </si>
  <si>
    <t>895941322</t>
  </si>
  <si>
    <t>Osazení vpusti uliční DN 450 z betonových dílců skruž středová 295 mm</t>
  </si>
  <si>
    <t>-605755269</t>
  </si>
  <si>
    <t>Osazení vpusti uliční z betonových dílců DN 450 skruž středová 295 mm</t>
  </si>
  <si>
    <t>https://podminky.urs.cz/item/CS_URS_2024_01/895941322</t>
  </si>
  <si>
    <t>117</t>
  </si>
  <si>
    <t>59223862</t>
  </si>
  <si>
    <t>skruž betonová středová pro uliční vpusť 450x295x50mm</t>
  </si>
  <si>
    <t>-243783293</t>
  </si>
  <si>
    <t>118</t>
  </si>
  <si>
    <t>899132111</t>
  </si>
  <si>
    <t>Výměna (výšková úprava) poklopu kanalizačního samonivelačního s ošetřením podkladu hloubky do 25 cm</t>
  </si>
  <si>
    <t>729873307</t>
  </si>
  <si>
    <t>Výměna (výšková úprava) poklopu kanalizačního s rámem samonivelačním s ošetřením podkladních vrstev hloubky do 25 cm</t>
  </si>
  <si>
    <t>https://podminky.urs.cz/item/CS_URS_2024_01/899132111</t>
  </si>
  <si>
    <t>Poznámka k položce:_x000d_
výšková úprava, stávající poklop</t>
  </si>
  <si>
    <t>119</t>
  </si>
  <si>
    <t>899132212</t>
  </si>
  <si>
    <t>Výměna (výšková úprava) poklopu vodovodního samonivelačního nebo pevného šoupátkového</t>
  </si>
  <si>
    <t>830132328</t>
  </si>
  <si>
    <t>https://podminky.urs.cz/item/CS_URS_2024_01/899132212</t>
  </si>
  <si>
    <t>120</t>
  </si>
  <si>
    <t>899203211</t>
  </si>
  <si>
    <t>Demontáž mříží litinových včetně rámů hmotnosti přes 100 do 150 kg</t>
  </si>
  <si>
    <t>2069928382</t>
  </si>
  <si>
    <t>Demontáž mříží litinových včetně rámů, hmotnosti jednotlivě přes 100 do 150 Kg</t>
  </si>
  <si>
    <t>https://podminky.urs.cz/item/CS_URS_2024_01/899203211</t>
  </si>
  <si>
    <t>121</t>
  </si>
  <si>
    <t>899204112</t>
  </si>
  <si>
    <t>Osazení mříží litinových včetně rámů a košů na bahno pro třídu zatížení D400, E600</t>
  </si>
  <si>
    <t>1293744631</t>
  </si>
  <si>
    <t>https://podminky.urs.cz/item/CS_URS_2024_01/899204112</t>
  </si>
  <si>
    <t>122</t>
  </si>
  <si>
    <t>59223864</t>
  </si>
  <si>
    <t>prstenec pro uliční vpusť vyrovnávací betonový 390x60x130mm</t>
  </si>
  <si>
    <t>-833005564</t>
  </si>
  <si>
    <t>123</t>
  </si>
  <si>
    <t>55242320</t>
  </si>
  <si>
    <t>mříž vtoková litinová plochá 500x500mm</t>
  </si>
  <si>
    <t>-1671053302</t>
  </si>
  <si>
    <t>Poznámka k položce:_x000d_
oka max 16 mm</t>
  </si>
  <si>
    <t>124</t>
  </si>
  <si>
    <t>59223875</t>
  </si>
  <si>
    <t>koš nízký pro uliční vpusti žárově Pz plech pro rám 500/500mm</t>
  </si>
  <si>
    <t>560460906</t>
  </si>
  <si>
    <t>125</t>
  </si>
  <si>
    <t>899104112</t>
  </si>
  <si>
    <t>Osazení poklopů litinových, ocelových nebo železobetonových včetně rámů pro třídu zatížení D400, E600</t>
  </si>
  <si>
    <t>-935248501</t>
  </si>
  <si>
    <t>https://podminky.urs.cz/item/CS_URS_2024_01/899104112</t>
  </si>
  <si>
    <t>"poklop na UV šachtu"</t>
  </si>
  <si>
    <t>126</t>
  </si>
  <si>
    <t>rám</t>
  </si>
  <si>
    <t>rám poklopu pro osazení na uliční vpust 450x160x120 mm D400</t>
  </si>
  <si>
    <t>1809178371</t>
  </si>
  <si>
    <t>rám poklopu pro osazení na UV 450x160x120 mm, D400
vnítřní průměr 450 mm
vnější průměr 690 mm
stavební výška 160 mm</t>
  </si>
  <si>
    <t>127</t>
  </si>
  <si>
    <t>víko</t>
  </si>
  <si>
    <t>víko betonové pro osazení do rámu uliční vpust 550x100 mm D400</t>
  </si>
  <si>
    <t>286972860</t>
  </si>
  <si>
    <t>víko betonové pro osazení do rámu uliční vpust 550x100 mm D400
vnější průměr 560 mm
stavební výška 100 mm</t>
  </si>
  <si>
    <t>128</t>
  </si>
  <si>
    <t>napojení_01.3</t>
  </si>
  <si>
    <t>Napojení přípojky na stávající přípojku</t>
  </si>
  <si>
    <t>-972505449</t>
  </si>
  <si>
    <t>129</t>
  </si>
  <si>
    <t>napojení_v2.4</t>
  </si>
  <si>
    <t>napojení přípojek "jádrové vrtání DN do 160 mm" na stávající potrubí, šachtu</t>
  </si>
  <si>
    <t>1487983850</t>
  </si>
  <si>
    <t>"napojení trativodu do UV" 12</t>
  </si>
  <si>
    <t>"přípojky" 3</t>
  </si>
  <si>
    <t>Ostatní konstrukce a práce, bourání</t>
  </si>
  <si>
    <t>130</t>
  </si>
  <si>
    <t>911121111</t>
  </si>
  <si>
    <t>Montáž zábradlí ocelového přichyceného vruty do betonového podkladu</t>
  </si>
  <si>
    <t>750974715</t>
  </si>
  <si>
    <t>https://podminky.urs.cz/item/CS_URS_2024_01/911121111</t>
  </si>
  <si>
    <t>Poznámka k položce:_x000d_
dodávka, viz. zámečnický výrobek</t>
  </si>
  <si>
    <t>(3,3+6,25)</t>
  </si>
  <si>
    <t>8+8</t>
  </si>
  <si>
    <t>131</t>
  </si>
  <si>
    <t>912111111</t>
  </si>
  <si>
    <t>Montáž zábrany parkovací sloupku v do 800 mm zabetonovaného</t>
  </si>
  <si>
    <t>917719870</t>
  </si>
  <si>
    <t>Montáž zábrany parkovací tvaru sloupku do výšky 800 mm zabetonované</t>
  </si>
  <si>
    <t>https://podminky.urs.cz/item/CS_URS_2024_01/912111111</t>
  </si>
  <si>
    <t>132</t>
  </si>
  <si>
    <t>7491017.R</t>
  </si>
  <si>
    <t>sloupek zahrazovací pevný, ocel kce, průměr 102 mm,výška 1000 mm základní k zabetonování</t>
  </si>
  <si>
    <t>707037919</t>
  </si>
  <si>
    <t xml:space="preserve">Poznámka k položce:_x000d_
povrchová úprava barva komaxit černá_x000d_
</t>
  </si>
  <si>
    <t>133</t>
  </si>
  <si>
    <t>914111111</t>
  </si>
  <si>
    <t>Montáž svislé dopravní značky do velikosti 1 m2 objímkami na sloupek nebo konzolu</t>
  </si>
  <si>
    <t>-2105427235</t>
  </si>
  <si>
    <t>Montáž svislé dopravní značky základní velikosti do 1 m2 objímkami na sloupky nebo konzoly</t>
  </si>
  <si>
    <t>https://podminky.urs.cz/item/CS_URS_2024_01/914111111</t>
  </si>
  <si>
    <t>"přesun stávajících"</t>
  </si>
  <si>
    <t>"B2" 1</t>
  </si>
  <si>
    <t>"IP12" 1</t>
  </si>
  <si>
    <t>"A9" 1</t>
  </si>
  <si>
    <t>Mezisoučet</t>
  </si>
  <si>
    <t>"nové"</t>
  </si>
  <si>
    <t xml:space="preserve">"B2"  2</t>
  </si>
  <si>
    <t>"C2b" 1</t>
  </si>
  <si>
    <t>"IP4b" 2</t>
  </si>
  <si>
    <t>"IP12+E1" 1+1</t>
  </si>
  <si>
    <t>"IP4a+E12a" 2+2</t>
  </si>
  <si>
    <t>"E12a, E12b, E13" 1+4+1</t>
  </si>
  <si>
    <t>"B2+E12b" 1+1</t>
  </si>
  <si>
    <t>134</t>
  </si>
  <si>
    <t>40445619</t>
  </si>
  <si>
    <t>zákazové, příkazové dopravní značky B1-B34, C1-15 500mm</t>
  </si>
  <si>
    <t>-888915221</t>
  </si>
  <si>
    <t>"B2" 2+1</t>
  </si>
  <si>
    <t>135</t>
  </si>
  <si>
    <t>40445621</t>
  </si>
  <si>
    <t>informativní značky provozní IP1-IP3, IP4b-IP7, IP10a, b 500x500mm</t>
  </si>
  <si>
    <t>-1669097476</t>
  </si>
  <si>
    <t>136</t>
  </si>
  <si>
    <t>40445624</t>
  </si>
  <si>
    <t>informativní značky provozní IP4a 800x300mm</t>
  </si>
  <si>
    <t>623594730</t>
  </si>
  <si>
    <t>"IP4a" 2</t>
  </si>
  <si>
    <t>137</t>
  </si>
  <si>
    <t>40445650</t>
  </si>
  <si>
    <t>dodatkové tabulky E7, E12, E13 500x300mm</t>
  </si>
  <si>
    <t>-224866364</t>
  </si>
  <si>
    <t>"E12a" 2+1</t>
  </si>
  <si>
    <t>"E12b" 4+1</t>
  </si>
  <si>
    <t>"E13" 1</t>
  </si>
  <si>
    <t>138</t>
  </si>
  <si>
    <t>40445647</t>
  </si>
  <si>
    <t>dodatkové tabulky E1, E2a,b , E6, E9, E10 E12c, E17 500x500mm</t>
  </si>
  <si>
    <t>479127515</t>
  </si>
  <si>
    <t>"E1" 1</t>
  </si>
  <si>
    <t>139</t>
  </si>
  <si>
    <t>40445625</t>
  </si>
  <si>
    <t>informativní značky provozní IP8, IP9, IP11-IP13 500x700mm</t>
  </si>
  <si>
    <t>-865868318</t>
  </si>
  <si>
    <t>140</t>
  </si>
  <si>
    <t>914511112</t>
  </si>
  <si>
    <t>Montáž sloupku dopravních značek délky do 3,5 m s betonovým základem a patkou D 60 mm</t>
  </si>
  <si>
    <t>476343021</t>
  </si>
  <si>
    <t>Montáž sloupku dopravních značek délky do 3,5 m do hliníkové patky pro sloupek D 60 mm</t>
  </si>
  <si>
    <t>https://podminky.urs.cz/item/CS_URS_2024_01/914511112</t>
  </si>
  <si>
    <t>3+8</t>
  </si>
  <si>
    <t>141</t>
  </si>
  <si>
    <t>915231111</t>
  </si>
  <si>
    <t>Vodorovné dopravní značení přechody pro chodce, šipky, symboly bílý plast</t>
  </si>
  <si>
    <t>862468416</t>
  </si>
  <si>
    <t>Vodorovné dopravní značení stříkaným plastem přechody pro chodce, šipky, symboly nápisy bílé základní</t>
  </si>
  <si>
    <t>https://podminky.urs.cz/item/CS_URS_2024_01/915231111</t>
  </si>
  <si>
    <t>"V7a" 6</t>
  </si>
  <si>
    <t>"V10f" 1,05</t>
  </si>
  <si>
    <t>"V20a" 5,85</t>
  </si>
  <si>
    <t>142</t>
  </si>
  <si>
    <t>915321115</t>
  </si>
  <si>
    <t>Předformátované vodorovné dopravní značení vodící pás pro slabozraké</t>
  </si>
  <si>
    <t>-1746215366</t>
  </si>
  <si>
    <t>Vodorovné značení předformovaným termoplastem vodící pás pro slabozraké z 6 proužků</t>
  </si>
  <si>
    <t>https://podminky.urs.cz/item/CS_URS_2024_01/915321115</t>
  </si>
  <si>
    <t>11,24</t>
  </si>
  <si>
    <t>143</t>
  </si>
  <si>
    <t>916131213</t>
  </si>
  <si>
    <t>Osazení silničního obrubníku betonového stojatého s boční opěrou do lože z betonu prostého</t>
  </si>
  <si>
    <t>1485944175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</si>
  <si>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</si>
  <si>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</si>
  <si>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737+18+21+1086,1+(55+24+24)*0,78+32*0,8</t>
  </si>
  <si>
    <t>144</t>
  </si>
  <si>
    <t>59217029</t>
  </si>
  <si>
    <t>obrubník silniční betonový nájezdový 1000x150x150mm</t>
  </si>
  <si>
    <t>-1703979691</t>
  </si>
  <si>
    <t>737</t>
  </si>
  <si>
    <t>737*1,02 'Přepočtené koeficientem množství</t>
  </si>
  <si>
    <t>145</t>
  </si>
  <si>
    <t>59217031</t>
  </si>
  <si>
    <t>obrubník silniční betonový 1000x150x250mm</t>
  </si>
  <si>
    <t>-1282413689</t>
  </si>
  <si>
    <t>1086,1</t>
  </si>
  <si>
    <t>1086,1*1,02 'Přepočtené koeficientem množství</t>
  </si>
  <si>
    <t>146</t>
  </si>
  <si>
    <t>59217030</t>
  </si>
  <si>
    <t>obrubník silniční betonový přechodový 1000x150x150-250mm</t>
  </si>
  <si>
    <t>1808173617</t>
  </si>
  <si>
    <t>"L" 18</t>
  </si>
  <si>
    <t>"P" 21</t>
  </si>
  <si>
    <t>39*1,02 'Přepočtené koeficientem množství</t>
  </si>
  <si>
    <t>147</t>
  </si>
  <si>
    <t>59217035</t>
  </si>
  <si>
    <t>obrubník betonový obloukový vnější 780x150x250mm</t>
  </si>
  <si>
    <t>1055198246</t>
  </si>
  <si>
    <t>"R0,5 " 55*0,78</t>
  </si>
  <si>
    <t>"R1" 24*0,78</t>
  </si>
  <si>
    <t>"R2" 24*0,78</t>
  </si>
  <si>
    <t>80,34*1,02 'Přepočtené koeficientem množství</t>
  </si>
  <si>
    <t>148</t>
  </si>
  <si>
    <t>59217035.1</t>
  </si>
  <si>
    <t>obrubník betonový rohový 90° vnitřní 400/400x150x250mm</t>
  </si>
  <si>
    <t>1808021099</t>
  </si>
  <si>
    <t>Poznámka k položce:_x000d_
jednovrstvý materiál se zárukou 20 let</t>
  </si>
  <si>
    <t>149</t>
  </si>
  <si>
    <t>916133112</t>
  </si>
  <si>
    <t>Osazení silničního obrubníku betonového ke kruhovým objezdům do lože z betonu prostého s boční opěrou</t>
  </si>
  <si>
    <t>-1879311579</t>
  </si>
  <si>
    <t>Osazení silničního obrubníku ke kruhovým objezdům se zřízením lože tl. do 150 mm, s vyplněním a zatřením spár cementovou maltou betonového, do lože z betonu prostého s boční opěrou</t>
  </si>
  <si>
    <t>https://podminky.urs.cz/item/CS_URS_2024_01/916133112</t>
  </si>
  <si>
    <t>Poznámka k položce:_x000d_
třída betonu dle PD</t>
  </si>
  <si>
    <t>68,8+(20*0,6)</t>
  </si>
  <si>
    <t>150</t>
  </si>
  <si>
    <t>59217056</t>
  </si>
  <si>
    <t>obrubník betonový pro kruhový objezd přechodový R0,5 200x600x300mm</t>
  </si>
  <si>
    <t>995118144</t>
  </si>
  <si>
    <t>"L" 10*0,6</t>
  </si>
  <si>
    <t>"P" 10*0,6</t>
  </si>
  <si>
    <t>12*1,02 'Přepočtené koeficientem množství</t>
  </si>
  <si>
    <t>151</t>
  </si>
  <si>
    <t>59217057</t>
  </si>
  <si>
    <t>obrubník betonový pro kruhový objezd přímý 200x600x300mm</t>
  </si>
  <si>
    <t>444475</t>
  </si>
  <si>
    <t>68,8</t>
  </si>
  <si>
    <t>68,8*1,02 'Přepočtené koeficientem množství</t>
  </si>
  <si>
    <t>916231213</t>
  </si>
  <si>
    <t>Osazení chodníkového obrubníku betonového stojatého s boční opěrou do lože z betonu prostého</t>
  </si>
  <si>
    <t>1153409617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</si>
  <si>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</si>
  <si>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</si>
  <si>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1132,66+(6+8)*0,78+54</t>
  </si>
  <si>
    <t>153</t>
  </si>
  <si>
    <t>59217016</t>
  </si>
  <si>
    <t>obrubník betonový chodníkový 1000x80x250mm</t>
  </si>
  <si>
    <t>1023101222</t>
  </si>
  <si>
    <t>1132,66</t>
  </si>
  <si>
    <t>1132,66*1,02 'Přepočtené koeficientem množství</t>
  </si>
  <si>
    <t>154</t>
  </si>
  <si>
    <t>59217017</t>
  </si>
  <si>
    <t>obrubník betonový chodníkový 1000x100x250mm</t>
  </si>
  <si>
    <t>-415133973</t>
  </si>
  <si>
    <t>54*1,02 'Přepočtené koeficientem množství</t>
  </si>
  <si>
    <t>155</t>
  </si>
  <si>
    <t>59217016.R1</t>
  </si>
  <si>
    <t>obrubník betonový chodníkový obloukový 78x8x25 cm</t>
  </si>
  <si>
    <t>-1483103906</t>
  </si>
  <si>
    <t>obrubník betonový chodníkový vibrolisovaný obloukový 78x8x25 cm</t>
  </si>
  <si>
    <t>"R0,5" 6</t>
  </si>
  <si>
    <t>"R1" 8</t>
  </si>
  <si>
    <t>156</t>
  </si>
  <si>
    <t>9163712RP1</t>
  </si>
  <si>
    <t>Osazení skrytého zahradního obrubníku ocelového zarytím včetně začištění</t>
  </si>
  <si>
    <t>-1670790450</t>
  </si>
  <si>
    <t xml:space="preserve">Poznámka k položce:_x000d_
dodávka, viz. zámečnický výrobek_x000d_
</t>
  </si>
  <si>
    <t>160</t>
  </si>
  <si>
    <t>157</t>
  </si>
  <si>
    <t>919732211</t>
  </si>
  <si>
    <t>Styčná spára napojení nového živičného povrchu na stávající za tepla š 15 mm hl 25 mm s prořezáním</t>
  </si>
  <si>
    <t>-1280392152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</si>
  <si>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</si>
  <si>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https://podminky.urs.cz/item/CS_URS_2024_01/919732211</t>
  </si>
  <si>
    <t>181</t>
  </si>
  <si>
    <t>158</t>
  </si>
  <si>
    <t>919735112</t>
  </si>
  <si>
    <t>Řezání stávajícího živičného krytu hl přes 50 do 100 mm</t>
  </si>
  <si>
    <t>1715103442</t>
  </si>
  <si>
    <t>Řezání stávajícího živičného krytu nebo podkladu hloubky přes 50 do 100 mm</t>
  </si>
  <si>
    <t>https://podminky.urs.cz/item/CS_URS_2024_01/919735112</t>
  </si>
  <si>
    <t>200,4</t>
  </si>
  <si>
    <t>159</t>
  </si>
  <si>
    <t>919735123</t>
  </si>
  <si>
    <t>Řezání stávajícího betonového krytu hl přes 100 do 150 mm</t>
  </si>
  <si>
    <t>1164082098</t>
  </si>
  <si>
    <t>Řezání stávajícího betonového krytu nebo podkladu hloubky přes 100 do 150 mm</t>
  </si>
  <si>
    <t>https://podminky.urs.cz/item/CS_URS_2024_01/919735123</t>
  </si>
  <si>
    <t>164+78,5</t>
  </si>
  <si>
    <t>935112111</t>
  </si>
  <si>
    <t>Osazení příkopového žlabu do betonu tl 100 mm z betonových tvárnic š 500 mm</t>
  </si>
  <si>
    <t>518712950</t>
  </si>
  <si>
    <t>Osazení betonového příkopového žlabu s vyplněním a zatřením spár cementovou maltou s ložem tl. 100 mm z betonu prostého z betonových příkopových tvárnic šířky do 500 mm</t>
  </si>
  <si>
    <t>https://podminky.urs.cz/item/CS_URS_2024_01/935112111</t>
  </si>
  <si>
    <t>258*0,25</t>
  </si>
  <si>
    <t>161</t>
  </si>
  <si>
    <t>59227001</t>
  </si>
  <si>
    <t>žlabovka příkopová betonová 250x200x100mm</t>
  </si>
  <si>
    <t>656533272</t>
  </si>
  <si>
    <t>258</t>
  </si>
  <si>
    <t>258*1,02 'Přepočtené koeficientem množství</t>
  </si>
  <si>
    <t>162</t>
  </si>
  <si>
    <t>935113111</t>
  </si>
  <si>
    <t>Osazení odvodňovacího polymerbetonového žlabu s krycím roštem šířky do 200 mm</t>
  </si>
  <si>
    <t>983327798</t>
  </si>
  <si>
    <t>Osazení odvodňovacího žlabu s krycím roštem polymerbetonového šířky do 200 mm</t>
  </si>
  <si>
    <t>https://podminky.urs.cz/item/CS_URS_2024_01/935113111</t>
  </si>
  <si>
    <t>4+3,3+19,3+18,9-4*0,5</t>
  </si>
  <si>
    <t>163</t>
  </si>
  <si>
    <t>562_žlab_PB.1</t>
  </si>
  <si>
    <t>odvodňovací žlab z betonu vyztuženého vlákny, zátěž F900, světlá š. 100mm, délka 1000 mm, rám z PZ oceli</t>
  </si>
  <si>
    <t>-1301993948</t>
  </si>
  <si>
    <t>odvodňovací žlab z betonu vyztuženého vlákny, zátěž F900, světlá š. 100mm, délka 1000 mm, rám z PZ oceli, aretační systém krytů bez šroubů, ochrana proti podélnému pohybu krytu, těsnící drážka
D/Š/V 1000x160x160 mm
- Průtočný profil: 88</t>
  </si>
  <si>
    <t>3+19+18</t>
  </si>
  <si>
    <t>164</t>
  </si>
  <si>
    <t>562_žlab_PB.1.1</t>
  </si>
  <si>
    <t>-1171572347</t>
  </si>
  <si>
    <t>odvodňovací žlab z betonu vyztuženého vlákny, zátěž F900, světlá š. 100mm, délka 1000 mm, rám z PZ oceli, aretační systém krytů bez šroubů, ochrana proti podélnému pohybu krytu, těsnící drážka
D/Š/V 1000x160x214 mm
- Průtočný profil: 143</t>
  </si>
  <si>
    <t>165</t>
  </si>
  <si>
    <t>562_žlab_PB.2</t>
  </si>
  <si>
    <t>odvodňovací žlab z betonu vyztuženého vlákny, zátěž F900, světlá š. 100mm, délka 500 mm, rám z PZ oceli</t>
  </si>
  <si>
    <t>-468870985</t>
  </si>
  <si>
    <t>odvodňovací žlab z betonu vyztuženého vlákny, zátěž F900, světlá š. 100mm, délka 500 mm, rám z PZ oceli, aretační systém krytů bez šroubů, ochrana proti podélnému pohybu krytu, těsnící drážka
D/Š/V 500x160x160 mm
- Průtočný profil: 88</t>
  </si>
  <si>
    <t>166</t>
  </si>
  <si>
    <t>562_žlab_PB.2.1</t>
  </si>
  <si>
    <t>827285431</t>
  </si>
  <si>
    <t>odvodňovací žlab z betonu vyztuženého vlákny, zátěž F900, světlá š. 100mm, délka 500 mm, rám z PZ oceli, aretační systém krytů bez šroubů, ochrana proti podélnému pohybu krytu, těsnící drážka
D/Š/V 500x160x214 mm
- Průtočný profil: 143</t>
  </si>
  <si>
    <t>167</t>
  </si>
  <si>
    <t>562_žlab_PB.4</t>
  </si>
  <si>
    <t>čelní stěna pro žlab z PZ oceli uzavřená, šířka 160mm, výška 160 mm</t>
  </si>
  <si>
    <t>-1071875503</t>
  </si>
  <si>
    <t xml:space="preserve">čelní stěna pro žlab z PZ oceli uzavřená, šířka 160mm
- Š/V: 160x160 mm
</t>
  </si>
  <si>
    <t>2+2+2</t>
  </si>
  <si>
    <t>168</t>
  </si>
  <si>
    <t>562_žlab_PB.4.1</t>
  </si>
  <si>
    <t>čelní stěna pro žlab z PZ oceli uzavřená, šířka 160mm, výška 214 mm</t>
  </si>
  <si>
    <t>372416963</t>
  </si>
  <si>
    <t xml:space="preserve">čelní stěna pro žlab z PZ oceli uzavřená, šířka 160mm
- Š/V: 160x214 mm
</t>
  </si>
  <si>
    <t>169</t>
  </si>
  <si>
    <t>562_žlab_PB.5</t>
  </si>
  <si>
    <t>kryt pro odvodňovací žlab z litiny SW 100/14, zátěž C250, šířka 149mm, délka 500 mm</t>
  </si>
  <si>
    <t>1878767070</t>
  </si>
  <si>
    <t>kryt pro odvodňovací žlab z litiny SW 100/14, zátěž C250, šířka 149mm, délka 500 mm
D/Š/V 500x149x20 mm
- Vtokový průřez: 462 cm2/m</t>
  </si>
  <si>
    <t>7+39+38</t>
  </si>
  <si>
    <t>170</t>
  </si>
  <si>
    <t>562_žlab_PB.5.2</t>
  </si>
  <si>
    <t>kryt pro odvodňovací žlab z litiny SW 100/14, zátěž D400, šířka 149mm, délka 500 mm</t>
  </si>
  <si>
    <t>1998848763</t>
  </si>
  <si>
    <t>kryt pro odvodňovací žlab z litiny SW 100/14, zátěž D400, šířka 149mm, délka 500 mm
D/Š/V 500x149x20 mm
- Vtokový průřez: 462 cm2/m</t>
  </si>
  <si>
    <t>171</t>
  </si>
  <si>
    <t>935923216</t>
  </si>
  <si>
    <t>Osazení vpusti pro odvodňovací žlab betonový nebo polymerbetonový s krycím roštem šířky do 200 mm</t>
  </si>
  <si>
    <t>1799395653</t>
  </si>
  <si>
    <t>Osazení odvodňovacího žlabu s krycím roštem vpusti pro žlab šířky do 200 mm</t>
  </si>
  <si>
    <t>https://podminky.urs.cz/item/CS_URS_2024_01/935923216</t>
  </si>
  <si>
    <t>172</t>
  </si>
  <si>
    <t>562_žlab_PB.3</t>
  </si>
  <si>
    <t>žlabová vpust z betonu vyztuženého vlákny, zátěž F900, světlá š. 100mm, délka 500 mm, PZ koš, rám z PZ oceli</t>
  </si>
  <si>
    <t>1150294793</t>
  </si>
  <si>
    <t>žlabová vpust z betonu vyztuženého vlákny, zátěž F900, světlá š. 100mm, délka 500 mm, PZ koš, rám z PZ oceli, aretační systém krytů bez šroubů, ochrana proti podélnému pohybu krytu, těsnící drážka
D/Š/V 500x160x500 mm
- Průtočný profil: 88</t>
  </si>
  <si>
    <t>1+1+1+1</t>
  </si>
  <si>
    <t>173</t>
  </si>
  <si>
    <t>935932111</t>
  </si>
  <si>
    <t>Osazení odvodňovacího plastového žlabu s krycím roštem šířky do 200 mm</t>
  </si>
  <si>
    <t>-673126440</t>
  </si>
  <si>
    <t>https://podminky.urs.cz/item/CS_URS_2024_01/935932111</t>
  </si>
  <si>
    <t>1,5+3,5</t>
  </si>
  <si>
    <t>174</t>
  </si>
  <si>
    <t>562_žlab_PP.1</t>
  </si>
  <si>
    <t xml:space="preserve">žlab z PP kompozitu s interovaným PP rámem zátěž B125, světlá š 100mm, délka 1000 mm,  s GUGI kompozitním roštem MW 15/25</t>
  </si>
  <si>
    <t>-310980932</t>
  </si>
  <si>
    <t>žlab z PP kompozitu s interovaným PP rámem zátěž B125, světlá š 100mm, s GUGI kompozitním roštem MW 15/25, PA-GF, černý, aretační sysém, ochrana proti podélnému pohybu krytu
- D/Š/V: 1000x160x150 mm
- průtočný profil: 92
- Vtokový průřez: 444 cm2/m</t>
  </si>
  <si>
    <t>1+3</t>
  </si>
  <si>
    <t>175</t>
  </si>
  <si>
    <t>562_žlab_PP.3</t>
  </si>
  <si>
    <t xml:space="preserve">žlabová vpust z PP kompozitu s interovaným PP rámem zátěž B125, světlá š 100mm, délka 500 mm,  s GUGI kompozitním roštem MW 15/25</t>
  </si>
  <si>
    <t>-435614240</t>
  </si>
  <si>
    <t>žlabová vpust z PP kompozitu s interovaným PP rámem zátěž B125, světlá š 100mm, s GUGI kompozitním roštem MW 15/25, PA-GF, černý, aretační sysém, ochrana proti podélnému pohybu krytu
- D/Š/V: 500x160x504 mm
- průtočný profil: 92
- Vtokový průřez: 444 cm2/m</t>
  </si>
  <si>
    <t>1+1</t>
  </si>
  <si>
    <t>176</t>
  </si>
  <si>
    <t>562_žlab_PP.4</t>
  </si>
  <si>
    <t>čelní stěna pro žlab z PP kompozitu uzavřená, šířka 160mm</t>
  </si>
  <si>
    <t>-205738123</t>
  </si>
  <si>
    <t xml:space="preserve">čelní stěna pro žlab z PP kompozitu uzavřená, šířka 160mm
- Š/V: 160x124 mm
</t>
  </si>
  <si>
    <t>177</t>
  </si>
  <si>
    <t>965046111</t>
  </si>
  <si>
    <t>Broušení stávajících betonových podlah úběr do 3 mm</t>
  </si>
  <si>
    <t>2026557963</t>
  </si>
  <si>
    <t>https://podminky.urs.cz/item/CS_URS_2024_01/965046111</t>
  </si>
  <si>
    <t>"ubourání btonu dle potřeby v místě garáží - tl. do 50 mm"</t>
  </si>
  <si>
    <t>178</t>
  </si>
  <si>
    <t>979054451</t>
  </si>
  <si>
    <t>Očištění vybouraných zámkových dlaždic s původním spárováním z kameniva těženého</t>
  </si>
  <si>
    <t>333717416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</si>
  <si>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</si>
  <si>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https://podminky.urs.cz/item/CS_URS_2024_01/979054451</t>
  </si>
  <si>
    <t>Poznámka k položce:_x000d_
vč. uložení na palety pro odvoz na deponii města</t>
  </si>
  <si>
    <t>66+647</t>
  </si>
  <si>
    <t>Bourání konstrukcí</t>
  </si>
  <si>
    <t>179</t>
  </si>
  <si>
    <t>113106123</t>
  </si>
  <si>
    <t>Rozebrání dlažeb ze zámkových dlaždic komunikací pro pěší ručně</t>
  </si>
  <si>
    <t>1099170321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</si>
  <si>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</si>
  <si>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https://podminky.urs.cz/item/CS_URS_2024_01/113106123</t>
  </si>
  <si>
    <t>180</t>
  </si>
  <si>
    <t>113106144</t>
  </si>
  <si>
    <t>Rozebrání dlažeb ze zámkových dlaždic komunikací pro pěší strojně pl přes 50 m2</t>
  </si>
  <si>
    <t>106661843</t>
  </si>
  <si>
    <t>Rozebrání dlažeb komunikací pro pěší s přemístěním hmot na skládku na vzdálenost do 3 m nebo s naložením na dopravní prostředek s ložem z kameniva nebo živice a s jakoukoliv výplní spár strojně plochy jednotlivě přes 50 m2 ze zámkové dlažby</t>
  </si>
  <si>
    <t>https://podminky.urs.cz/item/CS_URS_2024_01/113106144</t>
  </si>
  <si>
    <t>771,9</t>
  </si>
  <si>
    <t>113106171</t>
  </si>
  <si>
    <t>Rozebrání dlažeb vozovek ze zámkové dlažby s ložem z kameniva ručně</t>
  </si>
  <si>
    <t>1485115743</t>
  </si>
  <si>
    <t>Rozebrání dlažeb vozovek a ploch s přemístěním hmot na skládku na vzdálenost do 3 m nebo s naložením na dopravní prostředek, s jakoukoliv výplní spár ručně ze zámkové dlažby s ložem z kameniva</t>
  </si>
  <si>
    <t>https://podminky.urs.cz/item/CS_URS_2024_01/113106171</t>
  </si>
  <si>
    <t>647</t>
  </si>
  <si>
    <t>113107130</t>
  </si>
  <si>
    <t>Odstranění podkladu z betonu prostého tl do 100 mm ručně</t>
  </si>
  <si>
    <t>173804125</t>
  </si>
  <si>
    <t>Odstranění podkladů nebo krytů ručně s přemístěním hmot na skládku na vzdálenost do 3 m nebo s naložením na dopravní prostředek z betonu prostého, o tl. vrstvy do 100 mm</t>
  </si>
  <si>
    <t>https://podminky.urs.cz/item/CS_URS_2024_01/113107130</t>
  </si>
  <si>
    <t>"tl. cca 50 mm" 63,7</t>
  </si>
  <si>
    <t>183</t>
  </si>
  <si>
    <t>113107112</t>
  </si>
  <si>
    <t>Odstranění podkladu z kameniva těženého tl přes 100 do 200 mm ručně</t>
  </si>
  <si>
    <t>-1061127297</t>
  </si>
  <si>
    <t>Odstranění podkladů nebo krytů ručně s přemístěním hmot na skládku na vzdálenost do 3 m nebo s naložením na dopravní prostředek z kameniva těženého, o tl. vrstvy přes 100 do 200 mm</t>
  </si>
  <si>
    <t>https://podminky.urs.cz/item/CS_URS_2024_01/113107112</t>
  </si>
  <si>
    <t>"okrasné kamenivo pro opětovné použití" 11,15</t>
  </si>
  <si>
    <t>184</t>
  </si>
  <si>
    <t>113107170</t>
  </si>
  <si>
    <t>Odstranění podkladu z betonu prostého tl do 100 mm strojně pl přes 50 do 200 m2</t>
  </si>
  <si>
    <t>-246251911</t>
  </si>
  <si>
    <t>Odstranění podkladů nebo krytů strojně plochy jednotlivě přes 50 m2 do 200 m2 s přemístěním hmot na skládku na vzdálenost do 20 m nebo s naložením na dopravní prostředek z betonu prostého, o tl. vrstvy do 100 mm</t>
  </si>
  <si>
    <t>https://podminky.urs.cz/item/CS_URS_2024_01/113107170</t>
  </si>
  <si>
    <t>185</t>
  </si>
  <si>
    <t>113107181</t>
  </si>
  <si>
    <t>Odstranění podkladu živičného tl do 50 mm strojně pl přes 50 do 200 m2</t>
  </si>
  <si>
    <t>-1374872893</t>
  </si>
  <si>
    <t>Odstranění podkladů nebo krytů strojně plochy jednotlivě přes 50 m2 do 200 m2 s přemístěním hmot na skládku na vzdálenost do 20 m nebo s naložením na dopravní prostředek živičných, o tl. vrstvy do 50 mm</t>
  </si>
  <si>
    <t>https://podminky.urs.cz/item/CS_URS_2024_01/113107181</t>
  </si>
  <si>
    <t>186</t>
  </si>
  <si>
    <t>113107221</t>
  </si>
  <si>
    <t>Odstranění podkladu z kameniva drceného tl do 100 mm strojně pl přes 200 m2</t>
  </si>
  <si>
    <t>32107291</t>
  </si>
  <si>
    <t>Odstranění podkladů nebo krytů strojně plochy jednotlivě přes 200 m2 s přemístěním hmot na skládku na vzdálenost do 20 m nebo s naložením na dopravní prostředek z kameniva hrubého drceného, o tl. vrstvy do 100 mm</t>
  </si>
  <si>
    <t>https://podminky.urs.cz/item/CS_URS_2024_01/113107221</t>
  </si>
  <si>
    <t>286</t>
  </si>
  <si>
    <t>187</t>
  </si>
  <si>
    <t>113107223</t>
  </si>
  <si>
    <t>Odstranění podkladu z kameniva drceného tl přes 200 do 300 mm strojně pl přes 200 m2</t>
  </si>
  <si>
    <t>-2132902739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</si>
  <si>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</si>
  <si>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https://podminky.urs.cz/item/CS_URS_2024_01/113107223</t>
  </si>
  <si>
    <t>501+212+90+334+41</t>
  </si>
  <si>
    <t>188</t>
  </si>
  <si>
    <t>113107230</t>
  </si>
  <si>
    <t>Odstranění podkladu z betonu prostého tl do 100 mm strojně pl přes 200 m2</t>
  </si>
  <si>
    <t>2088024557</t>
  </si>
  <si>
    <t>Odstranění podkladů nebo krytů strojně plochy jednotlivě přes 200 m2 s přemístěním hmot na skládku na vzdálenost do 20 m nebo s naložením na dopravní prostředek z betonu prostého, o tl. vrstvy do 100 mm</t>
  </si>
  <si>
    <t>https://podminky.urs.cz/item/CS_URS_2024_01/113107230</t>
  </si>
  <si>
    <t>546</t>
  </si>
  <si>
    <t>189</t>
  </si>
  <si>
    <t>113154234</t>
  </si>
  <si>
    <t>Frézování živičného krytu tl 100 mm pruh š přes 1 do 2 m pl přes 500 do 1000 m2 bez překážek v trase</t>
  </si>
  <si>
    <t>-1582605567</t>
  </si>
  <si>
    <t>Frézování živičného podkladu nebo krytu s naložením na dopravní prostředek plochy přes 500 do 1 000 m2 bez překážek v trase pruhu šířky přes 1 m do 2 m, tloušťky vrstvy 100 mm</t>
  </si>
  <si>
    <t>https://podminky.urs.cz/item/CS_URS_2024_01/113154234</t>
  </si>
  <si>
    <t>Poznámka k položce:_x000d_
odkup zhotovitelem</t>
  </si>
  <si>
    <t>"tl. 70 mm" 545</t>
  </si>
  <si>
    <t>190</t>
  </si>
  <si>
    <t>113154333</t>
  </si>
  <si>
    <t>Frézování živičného krytu tl 50 mm pruh š přes 1 do 2 m pl přes 1000 do 10000 m2 bez překážek v trase</t>
  </si>
  <si>
    <t>1869554197</t>
  </si>
  <si>
    <t>Frézování živičného podkladu nebo krytu s naložením na dopravní prostředek plochy přes 1 000 do 10 000 m2 bez překážek v trase pruhu šířky přes 1 m do 2 m, tloušťky vrstvy 50 mm</t>
  </si>
  <si>
    <t>https://podminky.urs.cz/item/CS_URS_2024_01/113154333</t>
  </si>
  <si>
    <t>2008</t>
  </si>
  <si>
    <t>191</t>
  </si>
  <si>
    <t>113202111</t>
  </si>
  <si>
    <t>Vytrhání obrub krajníků obrubníků stojatých</t>
  </si>
  <si>
    <t>-884624930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</si>
  <si>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</si>
  <si>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</si>
  <si>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1370</t>
  </si>
  <si>
    <t>192</t>
  </si>
  <si>
    <t>113203111</t>
  </si>
  <si>
    <t>Vytrhání obrub z dlažebních kostek</t>
  </si>
  <si>
    <t>1417328030</t>
  </si>
  <si>
    <t>Vytrhání obrub s vybouráním lože, s přemístěním hmot na skládku na vzdálenost do 3 m nebo s naložením na dopravní prostředek z dlažebních kostek</t>
  </si>
  <si>
    <t>https://podminky.urs.cz/item/CS_URS_2024_01/113203111</t>
  </si>
  <si>
    <t>193</t>
  </si>
  <si>
    <t>113204111</t>
  </si>
  <si>
    <t>Vytrhání obrub záhonových</t>
  </si>
  <si>
    <t>-1158402491</t>
  </si>
  <si>
    <t>Vytrhání obrub s vybouráním lože, s přemístěním hmot na skládku na vzdálenost do 3 m nebo s naložením na dopravní prostředek záhonových</t>
  </si>
  <si>
    <t>https://podminky.urs.cz/item/CS_URS_2024_01/113204111</t>
  </si>
  <si>
    <t>488</t>
  </si>
  <si>
    <t>194</t>
  </si>
  <si>
    <t>966008221</t>
  </si>
  <si>
    <t>Bourání betonového nebo polymerbetonového odvodňovacího žlabu š do 200 mm</t>
  </si>
  <si>
    <t>777633769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</si>
  <si>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</si>
  <si>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https://podminky.urs.cz/item/CS_URS_2024_01/966008221</t>
  </si>
  <si>
    <t>3,5</t>
  </si>
  <si>
    <t>195</t>
  </si>
  <si>
    <t>962022491</t>
  </si>
  <si>
    <t>Bourání zdiva nadzákladového kamenného na MC přes 1 m3</t>
  </si>
  <si>
    <t>23847568</t>
  </si>
  <si>
    <t>Bourání zdiva nadzákladového kamenného na maltu cementovou, objemu přes 1 m3</t>
  </si>
  <si>
    <t>https://podminky.urs.cz/item/CS_URS_2024_01/962022491</t>
  </si>
  <si>
    <t>"kamenné zídky"</t>
  </si>
  <si>
    <t>21*0,35*0,9</t>
  </si>
  <si>
    <t>196</t>
  </si>
  <si>
    <t>962052211</t>
  </si>
  <si>
    <t>Bourání zdiva nadzákladového ze ŽB přes 1 m3</t>
  </si>
  <si>
    <t>-426656021</t>
  </si>
  <si>
    <t>Bourání zdiva železobetonového nadzákladového, objemu přes 1 m3</t>
  </si>
  <si>
    <t>https://podminky.urs.cz/item/CS_URS_2024_01/962052211</t>
  </si>
  <si>
    <t>17*0,15*0,5</t>
  </si>
  <si>
    <t>"zídky - boční větve" 23,93</t>
  </si>
  <si>
    <t>197</t>
  </si>
  <si>
    <t>963022819</t>
  </si>
  <si>
    <t>Bourání kamenných schodišťových stupňů zhotovených na místě</t>
  </si>
  <si>
    <t>554057637</t>
  </si>
  <si>
    <t>Bourání kamenných schodišťových stupňů oblých, rovných nebo kosých zhotovených na místě</t>
  </si>
  <si>
    <t>https://podminky.urs.cz/item/CS_URS_2024_01/963022819</t>
  </si>
  <si>
    <t>4,3</t>
  </si>
  <si>
    <t>198</t>
  </si>
  <si>
    <t>963042819</t>
  </si>
  <si>
    <t>Bourání schodišťových stupňů betonových zhotovených na místě</t>
  </si>
  <si>
    <t>941077710</t>
  </si>
  <si>
    <t>https://podminky.urs.cz/item/CS_URS_2024_01/963042819</t>
  </si>
  <si>
    <t>3,3</t>
  </si>
  <si>
    <t>199</t>
  </si>
  <si>
    <t>966005111</t>
  </si>
  <si>
    <t>Rozebrání a odstranění silničního zábradlí se sloupky osazenými s betonovými patkami</t>
  </si>
  <si>
    <t>625429696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</si>
  <si>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</si>
  <si>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https://podminky.urs.cz/item/CS_URS_2024_01/966005111</t>
  </si>
  <si>
    <t>43,5</t>
  </si>
  <si>
    <t>200</t>
  </si>
  <si>
    <t>966006251</t>
  </si>
  <si>
    <t>Odstranění zábrany parkovací zabetonovaného sloupku v do 800 mm</t>
  </si>
  <si>
    <t>-876438775</t>
  </si>
  <si>
    <t>Odstranění parkovací zábrany s odklizením materiálu na vzdálenost do 20 m nebo s naložením na dopravní prostředek sloupku zabetonovaného</t>
  </si>
  <si>
    <t>Poznámka k položce:_x000d_
sloupky spojené řetězem, kompletní odstranění</t>
  </si>
  <si>
    <t>201</t>
  </si>
  <si>
    <t>966006132</t>
  </si>
  <si>
    <t>Odstranění značek dopravních nebo orientačních se sloupky s betonovými patkami</t>
  </si>
  <si>
    <t>453340121</t>
  </si>
  <si>
    <t>Odstranění dopravních nebo orientačních značek se sloupkem s uložením hmot na vzdálenost do 20 m nebo s naložením na dopravní prostředek, se zásypem jam a jeho zhutněním s betonovou patkou</t>
  </si>
  <si>
    <t>https://podminky.urs.cz/item/CS_URS_2024_01/966006132</t>
  </si>
  <si>
    <t>202</t>
  </si>
  <si>
    <t>966006211</t>
  </si>
  <si>
    <t>Odstranění svislých dopravních značek ze sloupů, sloupků nebo konzol</t>
  </si>
  <si>
    <t>1468248722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</si>
  <si>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</si>
  <si>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https://podminky.urs.cz/item/CS_URS_2024_01/966006211</t>
  </si>
  <si>
    <t>997</t>
  </si>
  <si>
    <t>Přesun sutě</t>
  </si>
  <si>
    <t>203</t>
  </si>
  <si>
    <t>997221551</t>
  </si>
  <si>
    <t>Vodorovná doprava suti ze sypkých materiálů do 1 km</t>
  </si>
  <si>
    <t>721951238</t>
  </si>
  <si>
    <t>Vodorovná doprava suti bez naložení, ale se složením a s hrubým urovnáním ze sypkých materiálů, na vzdálenost do 1 km</t>
  </si>
  <si>
    <t>https://podminky.urs.cz/item/CS_URS_2024_01/997221551</t>
  </si>
  <si>
    <t>"podklad na trvalou/recyklační skládku" 66*(0,26-0,131)+647*(0,295-0,156)+48,62+518,32</t>
  </si>
  <si>
    <t>204</t>
  </si>
  <si>
    <t>997221559</t>
  </si>
  <si>
    <t>Příplatek ZKD 1 km u vodorovné dopravy suti ze sypkých materiálů</t>
  </si>
  <si>
    <t>754700004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</si>
  <si>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</si>
  <si>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</si>
  <si>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"podklad na trvalou/recyklační skládku" (66*(0,26-0,131)+647*(0,295-0,156)+48,62+518,32)*9</t>
  </si>
  <si>
    <t>205</t>
  </si>
  <si>
    <t>997221561</t>
  </si>
  <si>
    <t>Vodorovná doprava suti z kusových materiálů do 1 km</t>
  </si>
  <si>
    <t>221447672</t>
  </si>
  <si>
    <t>Vodorovná doprava suti bez naložení, ale se složením a s hrubým urovnáním z kusových materiálů, na vzdálenost do 1 km</t>
  </si>
  <si>
    <t>https://podminky.urs.cz/item/CS_URS_2024_01/997221561</t>
  </si>
  <si>
    <t>"beton na trvalou/recyklační skládku" 5,931+200,649+15,288+29,76+131,04+280,85+6,44+19,52+3,15+0,231+1,523+0,864+0,738</t>
  </si>
  <si>
    <t>"asfalt na trvalou/recyklační skládku" 8,526</t>
  </si>
  <si>
    <t>"ŽB na trvalou/recyklační skládku" 60,492</t>
  </si>
  <si>
    <t>"kámen na trvalou/recyklační skládku" 34,038+0,482</t>
  </si>
  <si>
    <t>"zámková dl. na deponii města bez poplatku" (66*0,131)+(647*0,156)</t>
  </si>
  <si>
    <t>206</t>
  </si>
  <si>
    <t>997221569</t>
  </si>
  <si>
    <t>Příplatek ZKD 1 km u vodorovné dopravy suti z kusových materiálů</t>
  </si>
  <si>
    <t>-613779623</t>
  </si>
  <si>
    <t>https://podminky.urs.cz/item/CS_URS_2024_01/997221569</t>
  </si>
  <si>
    <t>"beton na trvalou/recyklační skládku" (5,931+200,649+15,288+29,76+131,04+280,85+6,44+19,52+3,15+0,231+1,523+0,864+0,738)*9</t>
  </si>
  <si>
    <t>"asfalt na trvalou/recyklační skládku" 8,526*9</t>
  </si>
  <si>
    <t>"ŽB na trvalou/recyklační skládku" 60,492*9</t>
  </si>
  <si>
    <t>"kámen na trvalou/recyklační skládku" (34,038+0,482)*9</t>
  </si>
  <si>
    <t>"zámková dl. na deponii města bez poplatku" ((66*0,131)+(647*0,156))*2</t>
  </si>
  <si>
    <t>207</t>
  </si>
  <si>
    <t>997221611</t>
  </si>
  <si>
    <t>Nakládání suti na dopravní prostředky pro vodorovnou dopravu</t>
  </si>
  <si>
    <t>561968051</t>
  </si>
  <si>
    <t>Nakládání na dopravní prostředky pro vodorovnou dopravu suti</t>
  </si>
  <si>
    <t>https://podminky.urs.cz/item/CS_URS_2024_01/997221611</t>
  </si>
  <si>
    <t>"zámková dl. na deponii města" (66*0,131)+(647*0,156)</t>
  </si>
  <si>
    <t>208</t>
  </si>
  <si>
    <t>997221861</t>
  </si>
  <si>
    <t>Poplatek za uložení na recyklační skládce (skládkovné) stavebního odpadu z prostého betonu pod kódem 17 01 01</t>
  </si>
  <si>
    <t>1128437783</t>
  </si>
  <si>
    <t>Poplatek za uložení stavebního odpadu na recyklační skládce (skládkovné) z prostého betonu zatříděného do Katalogu odpadů pod kódem 17 01 01</t>
  </si>
  <si>
    <t>https://podminky.urs.cz/item/CS_URS_2024_01/997221861</t>
  </si>
  <si>
    <t>5,931+200,649+15,288+29,76+131,04+280,85+6,44+19,52+3,15+0,231+1,523+0,864+0,738</t>
  </si>
  <si>
    <t>209</t>
  </si>
  <si>
    <t>997221862</t>
  </si>
  <si>
    <t>Poplatek za uložení na recyklační skládce (skládkovné) stavebního odpadu z armovaného betonu pod kódem 17 01 01</t>
  </si>
  <si>
    <t>1318480353</t>
  </si>
  <si>
    <t>Poplatek za uložení stavebního odpadu na recyklační skládce (skládkovné) z armovaného betonu zatříděného do Katalogu odpadů pod kódem 17 01 01</t>
  </si>
  <si>
    <t>https://podminky.urs.cz/item/CS_URS_2024_01/997221862</t>
  </si>
  <si>
    <t>60,492</t>
  </si>
  <si>
    <t>210</t>
  </si>
  <si>
    <t>997221873</t>
  </si>
  <si>
    <t>Poplatek za uložení na recyklační skládce (skládkovné) stavebního odpadu zeminy a kamení zatříděného do Katalogu odpadů pod kódem 17 05 04</t>
  </si>
  <si>
    <t>1750054362</t>
  </si>
  <si>
    <t>https://podminky.urs.cz/item/CS_URS_2024_01/997221873</t>
  </si>
  <si>
    <t>66*(0,26-0,131)+647*(0,295-0,156)+48,62+518,32</t>
  </si>
  <si>
    <t>34,038+0,482</t>
  </si>
  <si>
    <t>211</t>
  </si>
  <si>
    <t>997221875</t>
  </si>
  <si>
    <t>Poplatek za uložení na recyklační skládce (skládkovné) stavebního odpadu asfaltového bez obsahu dehtu zatříděného do Katalogu odpadů pod kódem 17 03 02</t>
  </si>
  <si>
    <t>134418077</t>
  </si>
  <si>
    <t>Poplatek za uložení stavebního odpadu na recyklační skládce (skládkovné) asfaltového bez obsahu dehtu zatříděného do Katalogu odpadů pod kódem 17 03 02</t>
  </si>
  <si>
    <t>https://podminky.urs.cz/item/CS_URS_2024_01/997221875</t>
  </si>
  <si>
    <t>8,526</t>
  </si>
  <si>
    <t>998</t>
  </si>
  <si>
    <t>Přesun hmot</t>
  </si>
  <si>
    <t>212</t>
  </si>
  <si>
    <t>998223011</t>
  </si>
  <si>
    <t>Přesun hmot pro pozemní komunikace s krytem dlážděným</t>
  </si>
  <si>
    <t>1187535687</t>
  </si>
  <si>
    <t>Přesun hmot pro pozemní komunikace s krytem dlážděným dopravní vzdálenost do 200 m jakékoliv délky objektu</t>
  </si>
  <si>
    <t>https://podminky.urs.cz/item/CS_URS_2024_01/998223011</t>
  </si>
  <si>
    <t>PSV</t>
  </si>
  <si>
    <t>Práce a dodávky PSV</t>
  </si>
  <si>
    <t>711</t>
  </si>
  <si>
    <t>Izolace proti vodě, vlhkosti a plynům</t>
  </si>
  <si>
    <t>213</t>
  </si>
  <si>
    <t>711161212</t>
  </si>
  <si>
    <t>Izolace proti zemní vlhkosti nopovou fólií svislá, nopek v 8,0 mm, tl do 0,6 mm</t>
  </si>
  <si>
    <t>1973986543</t>
  </si>
  <si>
    <t>Izolace proti zemní vlhkosti a beztlakové vodě nopovými fóliemi na ploše svislé S vrstva ochranná, odvětrávací a drenážní výška nopku 8,0 mm, tl. fólie do 0,6 mm</t>
  </si>
  <si>
    <t>https://podminky.urs.cz/item/CS_URS_2024_01/711161212</t>
  </si>
  <si>
    <t>230,28</t>
  </si>
  <si>
    <t>214</t>
  </si>
  <si>
    <t>711161383</t>
  </si>
  <si>
    <t>Izolace proti zemní vlhkosti nopovou fólií ukončení horní lištou</t>
  </si>
  <si>
    <t>-1154380830</t>
  </si>
  <si>
    <t>Izolace proti zemní vlhkosti a beztlakové vodě nopovými fóliemi ostatní ukončení izolace lištou</t>
  </si>
  <si>
    <t>https://podminky.urs.cz/item/CS_URS_2024_01/711161383</t>
  </si>
  <si>
    <t>215</t>
  </si>
  <si>
    <t>998711101</t>
  </si>
  <si>
    <t>Přesun hmot tonážní pro izolace proti vodě, vlhkosti a plynům v objektech v do 6 m</t>
  </si>
  <si>
    <t>801196038</t>
  </si>
  <si>
    <t>Přesun hmot pro izolace proti vodě, vlhkosti a plynům stanovený z hmotnosti přesunovaného materiálu vodorovná dopravní vzdálenost do 50 m základní v objektech výšky do 6 m</t>
  </si>
  <si>
    <t>https://podminky.urs.cz/item/CS_URS_2024_01/998711101</t>
  </si>
  <si>
    <t>767</t>
  </si>
  <si>
    <t>Konstrukce zámečnické</t>
  </si>
  <si>
    <t>216</t>
  </si>
  <si>
    <t>767995112</t>
  </si>
  <si>
    <t>Montáž atypických zámečnických konstrukcí hm přes 5 do 10 kg</t>
  </si>
  <si>
    <t>2133652738</t>
  </si>
  <si>
    <t>Montáž ostatních atypických zámečnických konstrukcí hmotnosti přes 5 do 10 kg</t>
  </si>
  <si>
    <t>https://podminky.urs.cz/item/CS_URS_2024_01/767995112</t>
  </si>
  <si>
    <t>Poznámka k položce:_x000d_
vč. zaslepení konců trubek při výrobě_x000d_
dle přílohy D.101.2.8 Detail prostranství před č.p. 1885</t>
  </si>
  <si>
    <t>(9,5+3,3+6,25+26)*3,95</t>
  </si>
  <si>
    <t>(10+10)*((0,12*0,12)*80)</t>
  </si>
  <si>
    <t>217</t>
  </si>
  <si>
    <t>14011026</t>
  </si>
  <si>
    <t>trubka ocelová bezešvá hladká jakost 11 353 51x3,2mm</t>
  </si>
  <si>
    <t>47924001</t>
  </si>
  <si>
    <t>Poznámka k položce:_x000d_
3,95 kg/m</t>
  </si>
  <si>
    <t>"zábradlí"</t>
  </si>
  <si>
    <t>9,5+3,3+6,25</t>
  </si>
  <si>
    <t>8+8+5*2*1</t>
  </si>
  <si>
    <t>45,05*1,1 'Přepočtené koeficientem množství</t>
  </si>
  <si>
    <t>218</t>
  </si>
  <si>
    <t>13611228</t>
  </si>
  <si>
    <t>plech ocelový hladký jakost S235JR tl 10mm tabule</t>
  </si>
  <si>
    <t>169008787</t>
  </si>
  <si>
    <t>Poznámka k položce:_x000d_
kotvící plotny</t>
  </si>
  <si>
    <t>(10+10)*((0,12*0,12)*80)/1000</t>
  </si>
  <si>
    <t>0,023*1,1 'Přepočtené koeficientem množství</t>
  </si>
  <si>
    <t>219</t>
  </si>
  <si>
    <t>767995113</t>
  </si>
  <si>
    <t>Montáž atypických zámečnických konstrukcí hm přes 10 do 20 kg</t>
  </si>
  <si>
    <t>1600319912</t>
  </si>
  <si>
    <t>Montáž ostatních atypických zámečnických konstrukcí hmotnosti přes 10 do 20 kg</t>
  </si>
  <si>
    <t>https://podminky.urs.cz/item/CS_URS_2024_01/767995113</t>
  </si>
  <si>
    <t>"ocelová obruba"</t>
  </si>
  <si>
    <t>"pásovina" 160*4,1</t>
  </si>
  <si>
    <t>"trny - délka 400 mm, po cca 1m" 160*0,4*0,4</t>
  </si>
  <si>
    <t>220</t>
  </si>
  <si>
    <t>13021011</t>
  </si>
  <si>
    <t>tyč ocelová kruhová žebírková DIN 488 jakost B500B (10 505) výztuž do betonu D 8mm</t>
  </si>
  <si>
    <t>-1543054193</t>
  </si>
  <si>
    <t>Poznámka k položce:_x000d_
0,4 kg/m</t>
  </si>
  <si>
    <t>"délka 400 mm, po cca 1m"</t>
  </si>
  <si>
    <t>160*0,4*0,4/1000</t>
  </si>
  <si>
    <t>0,026*1,05 'Přepočtené koeficientem množství</t>
  </si>
  <si>
    <t>221</t>
  </si>
  <si>
    <t>13010282</t>
  </si>
  <si>
    <t>tyč ocelová plochá jakost S235JR (11 375) 100x5mm</t>
  </si>
  <si>
    <t>1986610109</t>
  </si>
  <si>
    <t>Poznámka k položce:_x000d_
4,1 kg/m</t>
  </si>
  <si>
    <t>160*4,1/1000</t>
  </si>
  <si>
    <t>0,656*1,05 'Přepočtené koeficientem množství</t>
  </si>
  <si>
    <t>222</t>
  </si>
  <si>
    <t>998767101</t>
  </si>
  <si>
    <t>Přesun hmot tonážní pro zámečnické konstrukce v objektech v do 6 m</t>
  </si>
  <si>
    <t>-598562249</t>
  </si>
  <si>
    <t>Přesun hmot pro zámečnické konstrukce stanovený z hmotnosti přesunovaného materiálu vodorovná dopravní vzdálenost do 50 m základní v objektech výšky do 6 m</t>
  </si>
  <si>
    <t>https://podminky.urs.cz/item/CS_URS_2024_01/998767101</t>
  </si>
  <si>
    <t>771</t>
  </si>
  <si>
    <t>Podlahy z dlaždic</t>
  </si>
  <si>
    <t>223</t>
  </si>
  <si>
    <t>771121011</t>
  </si>
  <si>
    <t>Nátěr penetrační na podlahu</t>
  </si>
  <si>
    <t>1111771544</t>
  </si>
  <si>
    <t>Příprava podkladu před provedením dlažby nátěr penetrační na podlahu</t>
  </si>
  <si>
    <t>https://podminky.urs.cz/item/CS_URS_2024_01/771121011</t>
  </si>
  <si>
    <t>"penetrace po ubourání betonu dle potřeby v místě garáží"</t>
  </si>
  <si>
    <t>782</t>
  </si>
  <si>
    <t>Dokončovací práce - obklady z kamene</t>
  </si>
  <si>
    <t>224</t>
  </si>
  <si>
    <t>782632114</t>
  </si>
  <si>
    <t>Montáž obkladu parapetů z pravoúhlých desek z tvrdého kamene do lepidla tl přes 50 mm</t>
  </si>
  <si>
    <t>1830271079</t>
  </si>
  <si>
    <t>Montáž obkladů parapetů z tvrdých kamenů kladených do lepidla z nejvýše dvou rozdílných druhů pravoúhlých desek ve skladbě se pravidelně opakujících tl. přes 50 mm</t>
  </si>
  <si>
    <t>https://podminky.urs.cz/item/CS_URS_2024_01/782632114</t>
  </si>
  <si>
    <t>"Horní hrana opěrní zídky"</t>
  </si>
  <si>
    <t>"délka 92,5 m, šířka 25 cm" 0,25*92,5</t>
  </si>
  <si>
    <t>"délka 40,4 m, šířka 40 cm" 0,4*40,4</t>
  </si>
  <si>
    <t>225</t>
  </si>
  <si>
    <t>59245320.R</t>
  </si>
  <si>
    <t>dlažba plošná betonová 400x400x80mm přírodní</t>
  </si>
  <si>
    <t>121605211</t>
  </si>
  <si>
    <t>dlažba plošná betonová 400x400x80mm přírodní
• dlaždice z betonu DIN EN 1339 – kvalita P L D U I
• dlažba z betonu DIN EN 1338 – kvalita D I příp. K D I
• nášlapná vrstva z křemičitého písku a ze stálobarevné drťe z přírodního kamene
• barevných pigmentů odolných vůči UV záření
• obzvláště vysoká pevnost povrchu dána příměsí křemíku, žuly nebo čediče
• odolnost vůči mrazu a soli 10 krát vyšší než dle normy: ≤ 100 g/m2 (norma: ≤ 1,0 kg/m2)
• vysoká rozměrová přesnost</t>
  </si>
  <si>
    <t>101*0,4*0,4</t>
  </si>
  <si>
    <t>16,16*1,03 'Přepočtené koeficientem množství</t>
  </si>
  <si>
    <t>226</t>
  </si>
  <si>
    <t>59245320.R1</t>
  </si>
  <si>
    <t>dlažba plošná betonová 250x250x80mm přírodní</t>
  </si>
  <si>
    <t>-1033112893</t>
  </si>
  <si>
    <t>dlažba plošná betonová 250x250x80mm přírodní
• dlaždice z betonu DIN EN 1339 – kvalita P L D U I
• dlažba z betonu DIN EN 1338 – kvalita D I příp. K D I
• nášlapná vrstva z křemičitého písku a ze stálobarevné drťe z přírodního kamene
• barevných pigmentů odolných vůči UV záření
• obzvláště vysoká pevnost povrchu dána příměsí křemíku, žuly nebo čediče
• odolnost vůči mrazu a soli 10 krát vyšší než dle normy: ≤ 100 g/m2 (norma: ≤ 1,0 kg/m2)
• vysoká rozměrová přesnost</t>
  </si>
  <si>
    <t>370*0,25*0,25</t>
  </si>
  <si>
    <t>23,125*1,03 'Přepočtené koeficientem množství</t>
  </si>
  <si>
    <t>227</t>
  </si>
  <si>
    <t>782991111</t>
  </si>
  <si>
    <t>Penetrace podkladu obkladu z kamene</t>
  </si>
  <si>
    <t>860960347</t>
  </si>
  <si>
    <t>Obklady z kamene - ostatní práce penetrace podkladu</t>
  </si>
  <si>
    <t>https://podminky.urs.cz/item/CS_URS_2024_01/782991111</t>
  </si>
  <si>
    <t>39,285</t>
  </si>
  <si>
    <t>228</t>
  </si>
  <si>
    <t>998782101</t>
  </si>
  <si>
    <t>Přesun hmot tonážní pro obklady kamenné v objektech v do 6 m</t>
  </si>
  <si>
    <t>-1526409890</t>
  </si>
  <si>
    <t>Přesun hmot pro obklady kamenné stanovený z hmotnosti přesunovaného materiálu vodorovná dopravní vzdálenost do 50 m základní v objektech výšky do 6 m</t>
  </si>
  <si>
    <t>https://podminky.urs.cz/item/CS_URS_2024_01/998782101</t>
  </si>
  <si>
    <t>783</t>
  </si>
  <si>
    <t>Dokončovací práce - nátěry</t>
  </si>
  <si>
    <t>229</t>
  </si>
  <si>
    <t>783301303</t>
  </si>
  <si>
    <t>Bezoplachové odrezivění zámečnických konstrukcí</t>
  </si>
  <si>
    <t>-1100301401</t>
  </si>
  <si>
    <t>Příprava podkladu zámečnických konstrukcí před provedením nátěru odrezivění odrezovačem bezoplachovým</t>
  </si>
  <si>
    <t>https://podminky.urs.cz/item/CS_URS_2024_01/783301303</t>
  </si>
  <si>
    <t>"stávající zábradlí"</t>
  </si>
  <si>
    <t>PI*0,052*(14+14+6)</t>
  </si>
  <si>
    <t>PI*0,052*(21,2+21,2+8)</t>
  </si>
  <si>
    <t>230</t>
  </si>
  <si>
    <t>783301311</t>
  </si>
  <si>
    <t>Odmaštění zámečnických konstrukcí vodou ředitelným odmašťovačem</t>
  </si>
  <si>
    <t>-371814720</t>
  </si>
  <si>
    <t>Příprava podkladu zámečnických konstrukcí před provedením nátěru odmaštění odmašťovačem vodou ředitelným</t>
  </si>
  <si>
    <t>https://podminky.urs.cz/item/CS_URS_2024_01/783301311</t>
  </si>
  <si>
    <t>13,787</t>
  </si>
  <si>
    <t>"nové zábradlí"</t>
  </si>
  <si>
    <t>7,906</t>
  </si>
  <si>
    <t>231</t>
  </si>
  <si>
    <t>783314201</t>
  </si>
  <si>
    <t>Základní antikorozní jednonásobný syntetický standardní nátěr zámečnických konstrukcí</t>
  </si>
  <si>
    <t>37230821</t>
  </si>
  <si>
    <t>Základní antikorozní nátěr zámečnických konstrukcí jednonásobný syntetický standardní</t>
  </si>
  <si>
    <t>https://podminky.urs.cz/item/CS_URS_2024_01/783314201</t>
  </si>
  <si>
    <t>232</t>
  </si>
  <si>
    <t>783315101</t>
  </si>
  <si>
    <t>Mezinátěr jednonásobný syntetický standardní zámečnických konstrukcí</t>
  </si>
  <si>
    <t>1648853318</t>
  </si>
  <si>
    <t>Mezinátěr zámečnických konstrukcí jednonásobný syntetický standardní</t>
  </si>
  <si>
    <t>https://podminky.urs.cz/item/CS_URS_2024_01/783315101</t>
  </si>
  <si>
    <t>233</t>
  </si>
  <si>
    <t>783317101</t>
  </si>
  <si>
    <t>Krycí jednonásobný syntetický standardní nátěr zámečnických konstrukcí</t>
  </si>
  <si>
    <t>-1237074880</t>
  </si>
  <si>
    <t>Krycí nátěr (email) zámečnických konstrukcí jednonásobný syntetický standardní</t>
  </si>
  <si>
    <t>https://podminky.urs.cz/item/CS_URS_2024_01/783317101</t>
  </si>
  <si>
    <t>789</t>
  </si>
  <si>
    <t>Povrchové úpravy ocelových konstrukcí a technologických zařízení</t>
  </si>
  <si>
    <t>234</t>
  </si>
  <si>
    <t>789131151</t>
  </si>
  <si>
    <t>Čištění ručním nářadím potrubí do DN 50 stupeň přípravy St 2 stupeň zrezivění B</t>
  </si>
  <si>
    <t>596112025</t>
  </si>
  <si>
    <t>Úpravy povrchů pod nátěry potrubí do DN 50 odstranění rzi a nečistot pomocí ručního nářadí stupeň přípravy St 2, stupeň zrezivění B</t>
  </si>
  <si>
    <t>https://podminky.urs.cz/item/CS_URS_2024_01/789131151</t>
  </si>
  <si>
    <t>235</t>
  </si>
  <si>
    <t>789431542</t>
  </si>
  <si>
    <t>Žárové stříkání potrubí do DN 150 ZnAl 150 μm</t>
  </si>
  <si>
    <t>-1114274557</t>
  </si>
  <si>
    <t>Žárové stříkání potrubí slitinou zinacor ZnAl, tloušťky 150 μm do DN 150</t>
  </si>
  <si>
    <t>https://podminky.urs.cz/item/CS_URS_2024_01/789431542</t>
  </si>
  <si>
    <t>Poznámka k položce:_x000d_
kompletní provedení vč. nutné technologické přípravy</t>
  </si>
  <si>
    <t>zábradlí</t>
  </si>
  <si>
    <t>(9,5+3,3+6,25+26)*PI*0,051</t>
  </si>
  <si>
    <t>(10+10)*((0,12*0,12)*2+(4*0,12*0,01))</t>
  </si>
  <si>
    <t>(4+4)*PI*0,0255*0,0255</t>
  </si>
  <si>
    <t>Práce a dodávky M</t>
  </si>
  <si>
    <t>46-M</t>
  </si>
  <si>
    <t>Zemní práce při extr.mont.pracích</t>
  </si>
  <si>
    <t>236</t>
  </si>
  <si>
    <t>460161142</t>
  </si>
  <si>
    <t>Hloubení kabelových rýh ručně š 35 cm hl 50 cm v hornině tř I skupiny 3</t>
  </si>
  <si>
    <t>-1617827511</t>
  </si>
  <si>
    <t>Hloubení zapažených i nezapažených kabelových rýh ručně včetně urovnání dna s přemístěním výkopku do vzdálenosti 3 m od okraje jámy nebo s naložením na dopravní prostředek šířky 35 cm hloubky 50 cm v hornině třídy těžitelnosti I skupiny 3</t>
  </si>
  <si>
    <t>https://podminky.urs.cz/item/CS_URS_2024_01/460161142</t>
  </si>
  <si>
    <t>563</t>
  </si>
  <si>
    <t>237</t>
  </si>
  <si>
    <t>460341113</t>
  </si>
  <si>
    <t>Vodorovné přemístění horniny jakékoliv třídy dopravními prostředky při elektromontážích přes 500 do 1000 m</t>
  </si>
  <si>
    <t>-445270706</t>
  </si>
  <si>
    <t>Vodorovné přemístění (odvoz) horniny dopravními prostředky včetně složení, bez naložení a rozprostření jakékoliv třídy, na vzdálenost přes 500 do 1000 m</t>
  </si>
  <si>
    <t>https://podminky.urs.cz/item/CS_URS_2024_01/460341113</t>
  </si>
  <si>
    <t>19,7</t>
  </si>
  <si>
    <t>238</t>
  </si>
  <si>
    <t>460341121</t>
  </si>
  <si>
    <t>Příplatek k vodorovnému přemístění horniny dopravními prostředky při elektromontážích za každých dalších i započatých 1000 m</t>
  </si>
  <si>
    <t>2055554047</t>
  </si>
  <si>
    <t>Vodorovné přemístění (odvoz) horniny dopravními prostředky včetně složení, bez naložení a rozprostření jakékoliv třídy, na vzdálenost Příplatek k ceně -1113 za každých dalších i započatých 1000 m</t>
  </si>
  <si>
    <t>https://podminky.urs.cz/item/CS_URS_2024_01/460341121</t>
  </si>
  <si>
    <t>19,7*9</t>
  </si>
  <si>
    <t>239</t>
  </si>
  <si>
    <t>460361121</t>
  </si>
  <si>
    <t>Poplatek za uložení zeminy na recyklační skládce (skládkovné) kód odpadu 17 05 04</t>
  </si>
  <si>
    <t>-1608708312</t>
  </si>
  <si>
    <t>Poplatek (skládkovné) za uložení zeminy na recyklační skládce zatříděné do Katalogu odpadů pod kódem 17 05 04</t>
  </si>
  <si>
    <t>https://podminky.urs.cz/item/CS_URS_2024_01/460361121</t>
  </si>
  <si>
    <t>19,7*1,8 'Přepočtené koeficientem množství</t>
  </si>
  <si>
    <t>240</t>
  </si>
  <si>
    <t>460431152</t>
  </si>
  <si>
    <t>Zásyp kabelových rýh ručně se zhutněním š 35 cm hl 50 cm z horniny tř I skupiny 3</t>
  </si>
  <si>
    <t>432877124</t>
  </si>
  <si>
    <t>Zásyp kabelových rýh ručně s přemístění sypaniny ze vzdálenosti do 10 m, s uložením výkopku ve vrstvách včetně zhutnění a úpravy povrchu šířky 35 cm hloubky 50 cm z hornině třídy těžitelnosti I skupiny 3</t>
  </si>
  <si>
    <t>https://podminky.urs.cz/item/CS_URS_2024_01/460431152</t>
  </si>
  <si>
    <t>241</t>
  </si>
  <si>
    <t>460661112</t>
  </si>
  <si>
    <t>Kabelové lože z písku pro kabely nn bez zakrytí š lože přes 35 do 50 cm</t>
  </si>
  <si>
    <t>1755872534</t>
  </si>
  <si>
    <t>Kabelové lože z písku včetně podsypu, zhutnění a urovnání povrchu pro kabely nn bez zakrytí, šířky přes 35 do 50 cm</t>
  </si>
  <si>
    <t>https://podminky.urs.cz/item/CS_URS_2024_01/460661112</t>
  </si>
  <si>
    <t>242</t>
  </si>
  <si>
    <t>460671113</t>
  </si>
  <si>
    <t>Výstražná fólie pro krytí kabelů šířky přes 25 do 34 cm</t>
  </si>
  <si>
    <t>1575685695</t>
  </si>
  <si>
    <t>Výstražné prvky pro krytí kabelů včetně vyrovnání povrchu rýhy, rozvinutí a uložení fólie, šířky přes 25 do 35 cm</t>
  </si>
  <si>
    <t>https://podminky.urs.cz/item/CS_URS_2024_01/460671113</t>
  </si>
  <si>
    <t>243</t>
  </si>
  <si>
    <t>460791114</t>
  </si>
  <si>
    <t>Montáž trubek ochranných plastových uložených volně do rýhy tuhých D přes 90 do 110 mm</t>
  </si>
  <si>
    <t>-291541922</t>
  </si>
  <si>
    <t>Montáž trubek ochranných uložených volně do rýhy plastových tuhých, vnitřního průměru přes 90 do 110 mm</t>
  </si>
  <si>
    <t>https://podminky.urs.cz/item/CS_URS_2024_01/460791114</t>
  </si>
  <si>
    <t>244</t>
  </si>
  <si>
    <t>34571098</t>
  </si>
  <si>
    <t>trubka elektroinstalační dělená (chránička) D 100/110mm, HDPE</t>
  </si>
  <si>
    <t>-1386943716</t>
  </si>
  <si>
    <t>563*1,05 'Přepočtené koeficientem množství</t>
  </si>
  <si>
    <t>245</t>
  </si>
  <si>
    <t>469981111</t>
  </si>
  <si>
    <t>Přesun hmot pro pomocné stavební práce při elektromotážích</t>
  </si>
  <si>
    <t>377495417</t>
  </si>
  <si>
    <t>Přesun hmot pro pomocné stavební práce při elektromontážích dopravní vzdálenost do 1 000 m</t>
  </si>
  <si>
    <t>https://podminky.urs.cz/item/CS_URS_2024_01/469981111</t>
  </si>
  <si>
    <t>SO 101s - Sanace aktivní zóny a zemní pláně</t>
  </si>
  <si>
    <t>569084026</t>
  </si>
  <si>
    <t>3075*0,3</t>
  </si>
  <si>
    <t>2124711827</t>
  </si>
  <si>
    <t>922,5</t>
  </si>
  <si>
    <t>-664984840</t>
  </si>
  <si>
    <t>922,5*1,8 'Přepočtené koeficientem množství</t>
  </si>
  <si>
    <t>-2142449176</t>
  </si>
  <si>
    <t>"úprava parapláně před položením sanace aktivní zóny" 3075</t>
  </si>
  <si>
    <t>564951313</t>
  </si>
  <si>
    <t>Podklad z betonového recyklátu plochy přes 100 m2 tl 150 mm</t>
  </si>
  <si>
    <t>1031036280</t>
  </si>
  <si>
    <t>Podklad nebo podsyp z betonového recyklátu s rozprostřením a zhutněním plochy přes 100 m2, po zhutnění tl. 150 mm</t>
  </si>
  <si>
    <t>https://podminky.urs.cz/item/CS_URS_2024_01/564951313</t>
  </si>
  <si>
    <t>Poznámka k položce:_x000d_
pro výměnu aktivní zóny (bet. recyklát, ŠDb, kamenný odval) dle PD</t>
  </si>
  <si>
    <t>"2 vrstvy, tl. celkem 300 mm" 3075*2</t>
  </si>
  <si>
    <t>919726122</t>
  </si>
  <si>
    <t>Geotextilie pro ochranu, separaci a filtraci netkaná měrná hm přes 200 do 300 g/m2</t>
  </si>
  <si>
    <t>-1357763877</t>
  </si>
  <si>
    <t>Geotextilie netkaná pro ochranu, separaci nebo filtraci měrná hmotnost přes 200 do 300 g/m2</t>
  </si>
  <si>
    <t>https://podminky.urs.cz/item/CS_URS_2024_01/919726122</t>
  </si>
  <si>
    <t>3075</t>
  </si>
  <si>
    <t>998225111</t>
  </si>
  <si>
    <t>Přesun hmot pro pozemní komunikace s krytem z kamene, monolitickým betonovým nebo živičným</t>
  </si>
  <si>
    <t>-1678688506</t>
  </si>
  <si>
    <t>Přesun hmot pro komunikace s krytem z kameniva, monolitickým betonovým nebo živičným dopravní vzdálenost do 200 m jakékoliv délky objektu</t>
  </si>
  <si>
    <t>https://podminky.urs.cz/item/CS_URS_2024_01/998225111</t>
  </si>
  <si>
    <t>SO 401 - Veřejné osvětlení</t>
  </si>
  <si>
    <t xml:space="preserve">    741 - Elektroinstalace - silnoproud</t>
  </si>
  <si>
    <t xml:space="preserve">    21-M - Elektromontáže</t>
  </si>
  <si>
    <t>HZS - Hodinové zúčtovací sazby</t>
  </si>
  <si>
    <t>129951121</t>
  </si>
  <si>
    <t>Bourání zdiva z betonu prostého neprokládaného v odkopávkách nebo prokopávkách strojně</t>
  </si>
  <si>
    <t>-191692549</t>
  </si>
  <si>
    <t>Bourání konstrukcí v odkopávkách a prokopávkách strojně s přemístěním suti na hromady na vzdálenost do 20 m nebo s naložením na dopravní prostředek z betonu prostého neprokládaného</t>
  </si>
  <si>
    <t>https://podminky.urs.cz/item/CS_URS_2024_01/129951121</t>
  </si>
  <si>
    <t>10,56</t>
  </si>
  <si>
    <t>463070506</t>
  </si>
  <si>
    <t>5+5+5+5</t>
  </si>
  <si>
    <t>1874016883</t>
  </si>
  <si>
    <t>113107422</t>
  </si>
  <si>
    <t>Odstranění podkladu z kameniva drceného tl přes 100 do 200 mm při překopech strojně pl do 15 m2</t>
  </si>
  <si>
    <t>2141264168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</si>
  <si>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100 do 200 mm</t>
  </si>
  <si>
    <t>https://podminky.urs.cz/item/CS_URS_2024_01/113107422</t>
  </si>
  <si>
    <t>5*0,5</t>
  </si>
  <si>
    <t>113107423</t>
  </si>
  <si>
    <t>Odstranění podkladu z kameniva drceného tl přes 200 do 300 mm při překopech strojně pl do 15 m2</t>
  </si>
  <si>
    <t>-1931454292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</si>
  <si>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</si>
  <si>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>https://podminky.urs.cz/item/CS_URS_2024_01/113107423</t>
  </si>
  <si>
    <t>113107441</t>
  </si>
  <si>
    <t>Odstranění podkladu živičných tl do 50 mm při překopech strojně pl do 15 m2</t>
  </si>
  <si>
    <t>-1895092577</t>
  </si>
  <si>
    <t>Odstranění podkladů nebo krytů při překopech inženýrských sítí s přemístěním hmot na skládku ve vzdálenosti do 3 m nebo s naložením na dopravní prostředek strojně plochy jednotlivě do 15 m2 živičných, o tl. vrstvy do 50 mm</t>
  </si>
  <si>
    <t>https://podminky.urs.cz/item/CS_URS_2024_01/113107441</t>
  </si>
  <si>
    <t>113107442</t>
  </si>
  <si>
    <t>Odstranění podkladu živičných tl přes 50 do 100 mm při překopech strojně pl do 15 m2</t>
  </si>
  <si>
    <t>-1934418288</t>
  </si>
  <si>
    <t>Odstranění podkladů nebo krytů při překopech inženýrských sítí s přemístěním hmot na skládku ve vzdálenosti do 3 m nebo s naložením na dopravní prostředek strojně plochy jednotlivě do 15 m2 živičných, o tl. vrstvy přes 50 do 100 mm</t>
  </si>
  <si>
    <t>https://podminky.urs.cz/item/CS_URS_2024_01/113107442</t>
  </si>
  <si>
    <t>997013501</t>
  </si>
  <si>
    <t>Odvoz suti a vybouraných hmot na skládku nebo meziskládku do 1 km se složením</t>
  </si>
  <si>
    <t>-1025974112</t>
  </si>
  <si>
    <t>Odvoz suti a vybouraných hmot na skládku nebo meziskládku se složením, na vzdálenost do 1 km</t>
  </si>
  <si>
    <t>https://podminky.urs.cz/item/CS_URS_2024_01/997013501</t>
  </si>
  <si>
    <t>10,56*2,3</t>
  </si>
  <si>
    <t>2,62</t>
  </si>
  <si>
    <t>997013509</t>
  </si>
  <si>
    <t>Příplatek k odvozu suti a vybouraných hmot na skládku ZKD 1 km přes 1 km</t>
  </si>
  <si>
    <t>569520089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</si>
  <si>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</si>
  <si>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</si>
  <si>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(24,288+2,62)*9</t>
  </si>
  <si>
    <t>997013861</t>
  </si>
  <si>
    <t>Poplatek za uložení stavebního odpadu na recyklační skládce (skládkovné) z prostého betonu kód odpadu 17 01 01</t>
  </si>
  <si>
    <t>200131507</t>
  </si>
  <si>
    <t>https://podminky.urs.cz/item/CS_URS_2024_01/997013861</t>
  </si>
  <si>
    <t>24,288</t>
  </si>
  <si>
    <t>997013873</t>
  </si>
  <si>
    <t>896760909</t>
  </si>
  <si>
    <t>https://podminky.urs.cz/item/CS_URS_2024_01/997013873</t>
  </si>
  <si>
    <t>1,825</t>
  </si>
  <si>
    <t>997013875</t>
  </si>
  <si>
    <t>612630695</t>
  </si>
  <si>
    <t>https://podminky.urs.cz/item/CS_URS_2024_01/997013875</t>
  </si>
  <si>
    <t>0,245+0,55</t>
  </si>
  <si>
    <t>741</t>
  </si>
  <si>
    <t>Elektroinstalace - silnoproud</t>
  </si>
  <si>
    <t>741122133</t>
  </si>
  <si>
    <t>Montáž kabel Cu plný kulatý žíla 4x10 mm2 zatažený v trubkách (např. CYKY)</t>
  </si>
  <si>
    <t>1049616397</t>
  </si>
  <si>
    <t>Montáž kabelů měděných bez ukončení uložených v trubkách zatažených plných kulatých nebo bezhalogenových (např. CYKY) počtu a průřezu žil 4x10 mm2</t>
  </si>
  <si>
    <t>https://podminky.urs.cz/item/CS_URS_2024_01/741122133</t>
  </si>
  <si>
    <t>977,6</t>
  </si>
  <si>
    <t>34111076</t>
  </si>
  <si>
    <t>kabel instalační jádro Cu plné izolace PVC plášť PVC 450/750V (CYKY) 4x10mm2</t>
  </si>
  <si>
    <t>256</t>
  </si>
  <si>
    <t>-162690833</t>
  </si>
  <si>
    <t>977,6*1,05 'Přepočtené koeficientem množství</t>
  </si>
  <si>
    <t>741122142</t>
  </si>
  <si>
    <t>Montáž kabel Cu plný kulatý žíla 5x1,5 až 2,5 mm2 zatažený v trubkách (např. CYKY)</t>
  </si>
  <si>
    <t>92768850</t>
  </si>
  <si>
    <t>Montáž kabelů měděných bez ukončení uložených v trubkách zatažených plných kulatých nebo bezhalogenových (např. CYKY) počtu a průřezu žil 5x1,5 až 2,5 mm2</t>
  </si>
  <si>
    <t>https://podminky.urs.cz/item/CS_URS_2024_01/741122142</t>
  </si>
  <si>
    <t>250</t>
  </si>
  <si>
    <t>34111090</t>
  </si>
  <si>
    <t>kabel instalační jádro Cu plné izolace PVC plášť PVC 450/750V (CYKY) 5x1,5mm2</t>
  </si>
  <si>
    <t>-1355837954</t>
  </si>
  <si>
    <t>250*1,05 'Přepočtené koeficientem množství</t>
  </si>
  <si>
    <t>741123225.D</t>
  </si>
  <si>
    <t>Odpojení a demontáž stávajícího vedení VO, zaslepení v zemi, nezbytné výřezy ve výkopech</t>
  </si>
  <si>
    <t>ks</t>
  </si>
  <si>
    <t>398869559</t>
  </si>
  <si>
    <t>741128002</t>
  </si>
  <si>
    <t>Ostatní práce při montáži vodičů a kabelů - označení dalším štítkem</t>
  </si>
  <si>
    <t>768375253</t>
  </si>
  <si>
    <t>Ostatní práce při montáži vodičů a kabelů úpravy vodičů a kabelů označování dalším štítkem</t>
  </si>
  <si>
    <t>https://podminky.urs.cz/item/CS_URS_2024_01/741128002</t>
  </si>
  <si>
    <t>R012</t>
  </si>
  <si>
    <t>označovací štítek kabelu</t>
  </si>
  <si>
    <t>-783990752</t>
  </si>
  <si>
    <t>741128002.S</t>
  </si>
  <si>
    <t>Ostatní práce při montáži vodičů a kabelů - označení stožáru štítkem</t>
  </si>
  <si>
    <t>192768167</t>
  </si>
  <si>
    <t>R011</t>
  </si>
  <si>
    <t>označovací štítek stožáru VO</t>
  </si>
  <si>
    <t>-1367234772</t>
  </si>
  <si>
    <t>741128022</t>
  </si>
  <si>
    <t>Příplatek k montáži kabelů za zatažení vodiče a kabelu do 2,00 kg</t>
  </si>
  <si>
    <t>-1441950141</t>
  </si>
  <si>
    <t>Ostatní práce při montáži vodičů a kabelů Příplatek k cenám montáže vodičů a kabelů za zatahování vodičů a kabelů do tvárnicových tras s komorami nebo do kolektorů, hmotnosti do 2 kg</t>
  </si>
  <si>
    <t>https://podminky.urs.cz/item/CS_URS_2024_01/741128022</t>
  </si>
  <si>
    <t>741132133</t>
  </si>
  <si>
    <t>Ukončení kabelů 4x16 mm2 smršťovací koncovkou nebo páskem bez letování</t>
  </si>
  <si>
    <t>1162256774</t>
  </si>
  <si>
    <t>Ukončení kabelů smršťovací koncovkou nebo páskou se zapojením bez letování, počtu a průřezu žil 4x16 mm2</t>
  </si>
  <si>
    <t>https://podminky.urs.cz/item/CS_URS_2024_01/741132133</t>
  </si>
  <si>
    <t>34343127</t>
  </si>
  <si>
    <t>trubka smršťovací tenkostěnná bez lepidla RC 25,4/12,7</t>
  </si>
  <si>
    <t>1839304561</t>
  </si>
  <si>
    <t>35436314</t>
  </si>
  <si>
    <t>hlava rozdělovací smršťovaná přímá do 1kV SKE 4f/1+2 kabel 12-32mm/průřez 1,5-35mm</t>
  </si>
  <si>
    <t>883616959</t>
  </si>
  <si>
    <t>741372151.D</t>
  </si>
  <si>
    <t>Demontáž svítidlo stávající</t>
  </si>
  <si>
    <t>1486107712</t>
  </si>
  <si>
    <t>741373002</t>
  </si>
  <si>
    <t>Montáž svítidlo výbojkové průmyslové stropní na výložník</t>
  </si>
  <si>
    <t>-30845144</t>
  </si>
  <si>
    <t>Montáž svítidel výbojkových se zapojením vodičů průmyslových nebo venkovních na výložník</t>
  </si>
  <si>
    <t>https://podminky.urs.cz/item/CS_URS_2024_01/741373002</t>
  </si>
  <si>
    <t>Svítidlo_02</t>
  </si>
  <si>
    <t>Svítidlo LED - 16 LED / 500mA / WW / Back light / 26 W</t>
  </si>
  <si>
    <t>-425402438</t>
  </si>
  <si>
    <t>Svítidlo_03</t>
  </si>
  <si>
    <t>Svítidlo LED - 16 LED / 350mA / WW / Back light / 18,4 W</t>
  </si>
  <si>
    <t>2016469356</t>
  </si>
  <si>
    <t>Svítidlo_04</t>
  </si>
  <si>
    <t>Svítidlo LED - 16 LED / 700mA / WW / Back light / 36,6 W</t>
  </si>
  <si>
    <t>-1673156949</t>
  </si>
  <si>
    <t>Pol3</t>
  </si>
  <si>
    <t>Provizorní propojení stávajících CYKY/AYKY po demontáži stožáru, montáž spojky kabelové do země</t>
  </si>
  <si>
    <t>-675670449</t>
  </si>
  <si>
    <t>Pol4</t>
  </si>
  <si>
    <t>Ukončení kabelů do 4x2,5 mm2 smršťovací záklopkou nebo páskem bez letování</t>
  </si>
  <si>
    <t>-130274730</t>
  </si>
  <si>
    <t>Pol5</t>
  </si>
  <si>
    <t>Montáž redukce na stožár pro svítidlo</t>
  </si>
  <si>
    <t>-1390347385</t>
  </si>
  <si>
    <t>Pol6</t>
  </si>
  <si>
    <t>Montážní redukce pro svítidlo (držák vertikální pozinkovaný)</t>
  </si>
  <si>
    <t>-1203969125</t>
  </si>
  <si>
    <t>21-M</t>
  </si>
  <si>
    <t>Elektromontáže</t>
  </si>
  <si>
    <t>210100001</t>
  </si>
  <si>
    <t>Ukončení vodičů v rozváděči nebo na přístroji včetně zapojení průřezu žíly do 2,5 mm2</t>
  </si>
  <si>
    <t>1165853282</t>
  </si>
  <si>
    <t>Ukončení vodičů izolovaných s označením a zapojením v rozváděči nebo na přístroji průřezu žíly do 2,5 mm2</t>
  </si>
  <si>
    <t>https://podminky.urs.cz/item/CS_URS_2024_01/210100001</t>
  </si>
  <si>
    <t>210100003</t>
  </si>
  <si>
    <t>Ukončení vodičů v rozváděči nebo na přístroji včetně zapojení průřezu žíly do 16 mm2</t>
  </si>
  <si>
    <t>220194910</t>
  </si>
  <si>
    <t>Ukončení vodičů izolovaných s označením a zapojením v rozváděči nebo na přístroji průřezu žíly do 16 mm2</t>
  </si>
  <si>
    <t>https://podminky.urs.cz/item/CS_URS_2024_01/210100003</t>
  </si>
  <si>
    <t>210204011</t>
  </si>
  <si>
    <t>Montáž stožárů osvětlení ocelových samostatně stojících délky do 12 m</t>
  </si>
  <si>
    <t>-976244140</t>
  </si>
  <si>
    <t>Montáž stožárů osvětlení samostatně stojících ocelových, délky do 12 m</t>
  </si>
  <si>
    <t>https://podminky.urs.cz/item/CS_URS_2024_01/210204011</t>
  </si>
  <si>
    <t>R1003</t>
  </si>
  <si>
    <t xml:space="preserve">stožár VO, ocelový pozinkovaný, bezpaticový,délka  6m nad zemí, s otvory pro 3 kabely a elektrovýzbroj, zemnící svorka</t>
  </si>
  <si>
    <t>-1457240158</t>
  </si>
  <si>
    <t>210204011.D</t>
  </si>
  <si>
    <t>Demontáž stožárů osvětlení ocelových samostatně stojících délky do 12 m</t>
  </si>
  <si>
    <t>-657197143</t>
  </si>
  <si>
    <t>210204206</t>
  </si>
  <si>
    <t>Montáž elektrovýzbroje stožárů osvětlení 8 okruhů</t>
  </si>
  <si>
    <t>1410370524</t>
  </si>
  <si>
    <t>https://podminky.urs.cz/item/CS_URS_2024_01/210204206</t>
  </si>
  <si>
    <t>R006</t>
  </si>
  <si>
    <t>výzbroj stožárová pro 3 kabely, 1,5-35 nebo SV, SS</t>
  </si>
  <si>
    <t>-485021407</t>
  </si>
  <si>
    <t>R008</t>
  </si>
  <si>
    <t>stožárová svorkovnice RS 1,5-35, 1x pojistka 10A, dle podmínek provozovatele</t>
  </si>
  <si>
    <t>1835091855</t>
  </si>
  <si>
    <t>210220020</t>
  </si>
  <si>
    <t>Montáž uzemňovacího vedení vodičů FeZn pomocí svorek v zemi páskou do 120 mm2 ve městské zástavbě</t>
  </si>
  <si>
    <t>539853891</t>
  </si>
  <si>
    <t>Montáž uzemňovacího vedení s upevněním, propojením a připojením pomocí svorek v zemi s izolací spojů vodičů FeZn páskou průřezu do 120 mm2 v městské zástavbě</t>
  </si>
  <si>
    <t>https://podminky.urs.cz/item/CS_URS_2024_01/210220020</t>
  </si>
  <si>
    <t>852,6</t>
  </si>
  <si>
    <t>35442062</t>
  </si>
  <si>
    <t>pás zemnící 30x4mm FeZn</t>
  </si>
  <si>
    <t>-49929073</t>
  </si>
  <si>
    <t>937,86</t>
  </si>
  <si>
    <t>210220022</t>
  </si>
  <si>
    <t>Montáž uzemňovacího vedení vodičů FeZn pomocí svorek v zemi drátem průměru do 10 mm ve městské zástavbě</t>
  </si>
  <si>
    <t>-2065627084</t>
  </si>
  <si>
    <t>Montáž uzemňovacího vedení s upevněním, propojením a připojením pomocí svorek v zemi s izolací spojů vodičů FeZn drátem nebo lanem průměru do 10 mm v městské zástavbě</t>
  </si>
  <si>
    <t>https://podminky.urs.cz/item/CS_URS_2024_01/210220022</t>
  </si>
  <si>
    <t>35441073</t>
  </si>
  <si>
    <t>drát D 10mm FeZn</t>
  </si>
  <si>
    <t>740310065</t>
  </si>
  <si>
    <t>210220301</t>
  </si>
  <si>
    <t>Montáž svorek hromosvodných se 2 šrouby</t>
  </si>
  <si>
    <t>430716425</t>
  </si>
  <si>
    <t>Montáž hromosvodného vedení svorek se 2 šrouby</t>
  </si>
  <si>
    <t>https://podminky.urs.cz/item/CS_URS_2024_01/210220301</t>
  </si>
  <si>
    <t>35441885</t>
  </si>
  <si>
    <t>svorka spojovací pro lano D 8-10mm</t>
  </si>
  <si>
    <t>-68509753</t>
  </si>
  <si>
    <t>210220302</t>
  </si>
  <si>
    <t>Montáž svorek hromosvodných se 3 a více šrouby</t>
  </si>
  <si>
    <t>-625725130</t>
  </si>
  <si>
    <t>Montáž hromosvodného vedení svorek se 3 a více šrouby</t>
  </si>
  <si>
    <t>https://podminky.urs.cz/item/CS_URS_2024_01/210220302</t>
  </si>
  <si>
    <t>35441996</t>
  </si>
  <si>
    <t>svorka odbočovací a spojovací pro spojování kruhových a páskových vodičů, FeZn</t>
  </si>
  <si>
    <t>-1212182044</t>
  </si>
  <si>
    <t>460131113</t>
  </si>
  <si>
    <t>Hloubení nezapažených jam při elektromontážích ručně v hornině tř I skupiny 3</t>
  </si>
  <si>
    <t>-194480659</t>
  </si>
  <si>
    <t>Hloubení nezapažených jam ručně včetně urovnání dna s přemístěním výkopku do vzdálenosti 3 m od okraje jámy nebo s naložením na dopravní prostředek v hornině třídy těžitelnosti I skupiny 3</t>
  </si>
  <si>
    <t>https://podminky.urs.cz/item/CS_URS_2024_01/460131113</t>
  </si>
  <si>
    <t>-873425295</t>
  </si>
  <si>
    <t>33,88</t>
  </si>
  <si>
    <t>2121266169</t>
  </si>
  <si>
    <t>33,88*9</t>
  </si>
  <si>
    <t>-689613475</t>
  </si>
  <si>
    <t>33,88*1,8 'Přepočtené koeficientem množství</t>
  </si>
  <si>
    <t>460641113</t>
  </si>
  <si>
    <t>Základové konstrukce při elektromontážích z monolitického betonu tř. C 16/20</t>
  </si>
  <si>
    <t>1139652730</t>
  </si>
  <si>
    <t>Základové konstrukce základ bez bednění do rostlé zeminy z monolitického betonu tř. C 16/20</t>
  </si>
  <si>
    <t>https://podminky.urs.cz/item/CS_URS_2024_01/460641113</t>
  </si>
  <si>
    <t>8,128</t>
  </si>
  <si>
    <t>460150003.1</t>
  </si>
  <si>
    <t>Hloubení kabelových zapažených i nezapažených rýh ručně š 25 cm, hl 50 cm, v hornině tř 3</t>
  </si>
  <si>
    <t>1210796561</t>
  </si>
  <si>
    <t>386</t>
  </si>
  <si>
    <t>460161172</t>
  </si>
  <si>
    <t>Hloubení kabelových rýh ručně š 35 cm hl 80 cm v hornině tř I skupiny 3</t>
  </si>
  <si>
    <t>-804911033</t>
  </si>
  <si>
    <t>Hloubení zapažených i nezapažených kabelových rýh ručně včetně urovnání dna s přemístěním výkopku do vzdálenosti 3 m od okraje jámy nebo s naložením na dopravní prostředek šířky 35 cm hloubky 80 cm v hornině třídy těžitelnosti I skupiny 3</t>
  </si>
  <si>
    <t>https://podminky.urs.cz/item/CS_URS_2024_01/460161172</t>
  </si>
  <si>
    <t>346</t>
  </si>
  <si>
    <t>460161312</t>
  </si>
  <si>
    <t>Hloubení kabelových rýh ručně š 50 cm hl 120 cm v hornině tř I skupiny 3</t>
  </si>
  <si>
    <t>-862991786</t>
  </si>
  <si>
    <t>Hloubení zapažených i nezapažených kabelových rýh ručně včetně urovnání dna s přemístěním výkopku do vzdálenosti 3 m od okraje jámy nebo s naložením na dopravní prostředek šířky 50 cm hloubky 120 cm v hornině třídy těžitelnosti I skupiny 3</t>
  </si>
  <si>
    <t>https://podminky.urs.cz/item/CS_URS_2024_01/460161312</t>
  </si>
  <si>
    <t>460661412</t>
  </si>
  <si>
    <t>Kabelové lože z písku pro kabely nn kryté plastovou deskou š lože přes 25 do 50 cm</t>
  </si>
  <si>
    <t>651226939</t>
  </si>
  <si>
    <t>Kabelové lože z písku včetně podsypu, zhutnění a urovnání povrchu pro kabely nn zakryté plastovými deskami (materiál ve specifikaci), šířky přes 25 do 50 cm</t>
  </si>
  <si>
    <t>https://podminky.urs.cz/item/CS_URS_2024_01/460661412</t>
  </si>
  <si>
    <t>812</t>
  </si>
  <si>
    <t>34575121</t>
  </si>
  <si>
    <t>deska kabelová krycí PE červená, 250x4mm</t>
  </si>
  <si>
    <t>-247420754</t>
  </si>
  <si>
    <t>812*1,02 'Přepočtené koeficientem množství</t>
  </si>
  <si>
    <t>460671112</t>
  </si>
  <si>
    <t>Výstražná fólie pro krytí kabelů šířky přes 20 do 25 cm</t>
  </si>
  <si>
    <t>53001607</t>
  </si>
  <si>
    <t>Výstražné prvky pro krytí kabelů včetně vyrovnání povrchu rýhy, rozvinutí a uložení fólie, šířky přes 20 do 25 cm</t>
  </si>
  <si>
    <t>https://podminky.urs.cz/item/CS_URS_2024_01/460671112</t>
  </si>
  <si>
    <t>893,2</t>
  </si>
  <si>
    <t>460791113</t>
  </si>
  <si>
    <t>Montáž trubek ochranných plastových uložených volně do rýhy tuhých D přes 50 do 90 mm</t>
  </si>
  <si>
    <t>-667931729</t>
  </si>
  <si>
    <t>Montáž trubek ochranných uložených volně do rýhy plastových tuhých, vnitřního průměru přes 50 do 90 mm</t>
  </si>
  <si>
    <t>https://podminky.urs.cz/item/CS_URS_2024_01/460791113</t>
  </si>
  <si>
    <t>34571353</t>
  </si>
  <si>
    <t>trubka elektroinstalační ohebná dvouplášťová korugovaná (chránička) D 61/75mm, HDPE+LDPE</t>
  </si>
  <si>
    <t>-628180828</t>
  </si>
  <si>
    <t>460791115</t>
  </si>
  <si>
    <t>Montáž trubek ochranných plastových uložených volně do rýhy tuhých D přes 110 do 133 mm</t>
  </si>
  <si>
    <t>1512823093</t>
  </si>
  <si>
    <t>Montáž trubek ochranných uložených volně do rýhy plastových tuhých, vnitřního průměru přes 110 do 133 mm</t>
  </si>
  <si>
    <t>https://podminky.urs.cz/item/CS_URS_2024_01/460791115</t>
  </si>
  <si>
    <t>34571357</t>
  </si>
  <si>
    <t>trubka elektroinstalační ohebná dvouplášťová korugovaná (chránička) D 108/125mm, HDPE+LDPE</t>
  </si>
  <si>
    <t>1677648695</t>
  </si>
  <si>
    <t>77*1,05 'Přepočtené koeficientem množství</t>
  </si>
  <si>
    <t>460560003</t>
  </si>
  <si>
    <t>Zásyp rýh ručně šířky 25 cm, hloubky 50 cm, z horniny třídy 3</t>
  </si>
  <si>
    <t>1951573841</t>
  </si>
  <si>
    <t>460431182</t>
  </si>
  <si>
    <t>Zásyp kabelových rýh ručně se zhutněním š 35 cm hl 80 cm z horniny tř I skupiny 3</t>
  </si>
  <si>
    <t>-1014812271</t>
  </si>
  <si>
    <t>Zásyp kabelových rýh ručně s přemístění sypaniny ze vzdálenosti do 10 m, s uložením výkopku ve vrstvách včetně zhutnění a úpravy povrchu šířky 35 cm hloubky 80 cm z horniny třídy těžitelnosti I skupiny 3</t>
  </si>
  <si>
    <t>https://podminky.urs.cz/item/CS_URS_2024_01/460431182</t>
  </si>
  <si>
    <t>460431332</t>
  </si>
  <si>
    <t>Zásyp kabelových rýh ručně se zhutněním š 50 cm hl 120 cm z horniny tř I skupiny 3</t>
  </si>
  <si>
    <t>597183132</t>
  </si>
  <si>
    <t>Zásyp kabelových rýh ručně s přemístění sypaniny ze vzdálenosti do 10 m, s uložením výkopku ve vrstvách včetně zhutnění a úpravy povrchu šířky 50 cm hloubky 120 cm z horniny třídy těžitelnosti I skupiny 3</t>
  </si>
  <si>
    <t>https://podminky.urs.cz/item/CS_URS_2024_01/460431332</t>
  </si>
  <si>
    <t>Poznámka k položce:_x000d_
Vodorovné přemístění horniny jakékoliv třídy do 1000 m_x000d_
Příplatek k vodorovnému přemístění horniny za každých dalších 1000 m</t>
  </si>
  <si>
    <t>460871143</t>
  </si>
  <si>
    <t>Podklad vozovky a chodníku ze štěrkodrti se zhutněním při elektromontážích tl přes 10 do 15 cm</t>
  </si>
  <si>
    <t>1763653861</t>
  </si>
  <si>
    <t>Podklad vozovek a chodníků včetně rozprostření a úpravy ze štěrkodrti, včetně zhutnění, tloušťky přes 10 do 15 cm</t>
  </si>
  <si>
    <t>https://podminky.urs.cz/item/CS_URS_2024_01/460871143</t>
  </si>
  <si>
    <t>460871145</t>
  </si>
  <si>
    <t>Podklad vozovky a chodníku ze štěrkodrti se zhutněním při elektromontážích tl přes 20 do 25 cm</t>
  </si>
  <si>
    <t>1632105553</t>
  </si>
  <si>
    <t>Podklad vozovek a chodníků včetně rozprostření a úpravy ze štěrkodrti, včetně zhutnění, tloušťky přes 20 do 25 cm</t>
  </si>
  <si>
    <t>https://podminky.urs.cz/item/CS_URS_2024_01/460871145</t>
  </si>
  <si>
    <t>460871162</t>
  </si>
  <si>
    <t>Podklad vozovky a chodníku z asfaltového betonu se zhutněním při elektromontážích tl přes 5 do 10 cm</t>
  </si>
  <si>
    <t>-295204530</t>
  </si>
  <si>
    <t>Podklad vozovek a chodníků včetně rozprostření a úpravy z asfaltového betonu včetně zhutnění, tloušťky přes 5 do 10 cm</t>
  </si>
  <si>
    <t>https://podminky.urs.cz/item/CS_URS_2024_01/460871162</t>
  </si>
  <si>
    <t>460881313</t>
  </si>
  <si>
    <t>Kryt vozovky a chodníku z litého asfaltu při elektromontážích tl do 5 cm</t>
  </si>
  <si>
    <t>1262387048</t>
  </si>
  <si>
    <t>Kryt vozovek a chodníků z litého asfaltu včetně rozprostření, tloušťky přes 3 do 5 cm</t>
  </si>
  <si>
    <t>https://podminky.urs.cz/item/CS_URS_2024_01/460881313</t>
  </si>
  <si>
    <t>R1001</t>
  </si>
  <si>
    <t>Uložení PVC pouzdra pro stožáry VO</t>
  </si>
  <si>
    <t>1172937686</t>
  </si>
  <si>
    <t>R002</t>
  </si>
  <si>
    <t>pouzdro pro stožár</t>
  </si>
  <si>
    <t>-1614679894</t>
  </si>
  <si>
    <t>R1002</t>
  </si>
  <si>
    <t xml:space="preserve">Uložení  plechů nebo keramické desky (dlaždice) pod stožár</t>
  </si>
  <si>
    <t>-39438182</t>
  </si>
  <si>
    <t>Uložení plechů nebo keramické desky (dlaždice) pod stožár</t>
  </si>
  <si>
    <t>R003</t>
  </si>
  <si>
    <t>plech nebo keramická deska (dlaždice) pod stožár</t>
  </si>
  <si>
    <t>1638136971</t>
  </si>
  <si>
    <t>R1004</t>
  </si>
  <si>
    <t>Potěr asfaltový podkladní nebo vyrovnávací tl. 20 mm</t>
  </si>
  <si>
    <t>824629947</t>
  </si>
  <si>
    <t>24617222</t>
  </si>
  <si>
    <t>hmota nátěrová asfaltová krycí (email) na kovy</t>
  </si>
  <si>
    <t>-1087429353</t>
  </si>
  <si>
    <t>Pol8</t>
  </si>
  <si>
    <t>ochranná manžeta OMP133</t>
  </si>
  <si>
    <t>-1842539546</t>
  </si>
  <si>
    <t>HZS</t>
  </si>
  <si>
    <t>Hodinové zúčtovací sazby</t>
  </si>
  <si>
    <t>HZS4132</t>
  </si>
  <si>
    <t>Hodinová zúčtovací sazba jeřábník specialista</t>
  </si>
  <si>
    <t>hod</t>
  </si>
  <si>
    <t>512</t>
  </si>
  <si>
    <t>880378413</t>
  </si>
  <si>
    <t>Hodinové zúčtovací sazby ostatních profesí obsluha stavebních strojů a zařízení jeřábník specialista</t>
  </si>
  <si>
    <t>https://podminky.urs.cz/item/CS_URS_2024_01/HZS4132</t>
  </si>
  <si>
    <t>SO 801 - Vegetační úpravy</t>
  </si>
  <si>
    <t xml:space="preserve">    1.1 - Dodávka rostlin</t>
  </si>
  <si>
    <t xml:space="preserve">      CIBULOVINY - CIBULOVINY</t>
  </si>
  <si>
    <t xml:space="preserve">      D1 - STROMY</t>
  </si>
  <si>
    <t xml:space="preserve">      KEŘE - KEŘE</t>
  </si>
  <si>
    <t xml:space="preserve">      OKRASNÉ TRAVINY - OKRASNÉ TRAVINY</t>
  </si>
  <si>
    <t xml:space="preserve">      SOLITERNÍ KEŘE - SOLITERNÍ KEŘE</t>
  </si>
  <si>
    <t xml:space="preserve">      TRVALKY - TRVALKY</t>
  </si>
  <si>
    <t>111212351</t>
  </si>
  <si>
    <t>Odstranění nevhodných dřevin do 100 m2 v přes 1 m s odstraněním pařezů v rovině nebo svahu do 1:5</t>
  </si>
  <si>
    <t>1909704273</t>
  </si>
  <si>
    <t>Odstranění nevhodných dřevin průměru kmene do 100 mm výšky přes 1 m s odstraněním pařezu do 100 m2 v rovině nebo na svahu do 1:5</t>
  </si>
  <si>
    <t>https://podminky.urs.cz/item/CS_URS_2024_01/111212351</t>
  </si>
  <si>
    <t>780+7</t>
  </si>
  <si>
    <t>111301111</t>
  </si>
  <si>
    <t>Sejmutí drnu tl do 100 mm s přemístěním do 50 m nebo naložením na dopravní prostředek</t>
  </si>
  <si>
    <t>638215779</t>
  </si>
  <si>
    <t>Sejmutí drnu tl. do 100 mm, v jakékoliv ploše</t>
  </si>
  <si>
    <t>https://podminky.urs.cz/item/CS_URS_2024_01/111301111</t>
  </si>
  <si>
    <t>570</t>
  </si>
  <si>
    <t>112251221</t>
  </si>
  <si>
    <t>Odstranění pařezů rovině nebo na svahu do 1:5 odfrézováním hl přes 0,2 do 0,5 m</t>
  </si>
  <si>
    <t>-32930258</t>
  </si>
  <si>
    <t>Odstranění pařezu odfrézováním nebo odvrtáním hloubky přes 200 do 500 mm v rovině nebo na svahu do 1:5</t>
  </si>
  <si>
    <t>https://podminky.urs.cz/item/CS_URS_2024_01/112251221</t>
  </si>
  <si>
    <t>Poznámka k položce:_x000d_
stávající pařezy</t>
  </si>
  <si>
    <t>10+2</t>
  </si>
  <si>
    <t>122151101</t>
  </si>
  <si>
    <t>Odkopávky a prokopávky nezapažené v hornině třídy těžitelnosti I skupiny 1 a 2 objem do 20 m3 strojně</t>
  </si>
  <si>
    <t>983381682</t>
  </si>
  <si>
    <t>Odkopávky a prokopávky nezapažené strojně v hornině třídy těžitelnosti I skupiny 1 a 2 do 20 m3</t>
  </si>
  <si>
    <t>https://podminky.urs.cz/item/CS_URS_2024_01/122151101</t>
  </si>
  <si>
    <t>"založení dešťových záhonů"</t>
  </si>
  <si>
    <t>(14+4)*0,7</t>
  </si>
  <si>
    <t>"založení trvalkových záhonů"</t>
  </si>
  <si>
    <t>(400)*0,7</t>
  </si>
  <si>
    <t>"založení keřových záhonů"</t>
  </si>
  <si>
    <t>42*0,3</t>
  </si>
  <si>
    <t>162301501</t>
  </si>
  <si>
    <t>Vodorovné přemístění křovin do 5 km D kmene do 100 mm</t>
  </si>
  <si>
    <t>97812231</t>
  </si>
  <si>
    <t>Vodorovné přemístění smýcených křovin do průměru kmene 100 mm na vzdálenost do 5 000 m</t>
  </si>
  <si>
    <t>https://podminky.urs.cz/item/CS_URS_2024_01/162301501</t>
  </si>
  <si>
    <t>Poznámka k položce:_x000d_
vzdálenost odvozu je orientační, určí uchazeč dle svých kapacit_x000d_
vč. likvidace</t>
  </si>
  <si>
    <t>787</t>
  </si>
  <si>
    <t>162301981</t>
  </si>
  <si>
    <t>Příplatek k vodorovnému přemístění křovin D kmene do 100 mm ZKD 1 km</t>
  </si>
  <si>
    <t>627644833</t>
  </si>
  <si>
    <t>Vodorovné přemístění smýcených křovin Příplatek k ceně za každých dalších i započatých 1 000 m</t>
  </si>
  <si>
    <t>https://podminky.urs.cz/item/CS_URS_2024_01/162301981</t>
  </si>
  <si>
    <t>Poznámka k položce:_x000d_
vzdálenost odvozu je orientační, určí uchazeč dle svých kapacit</t>
  </si>
  <si>
    <t>787*5</t>
  </si>
  <si>
    <t>-1949659511</t>
  </si>
  <si>
    <t>57+305,2+41+5,58+5,4</t>
  </si>
  <si>
    <t>884877206</t>
  </si>
  <si>
    <t>414,18</t>
  </si>
  <si>
    <t>414,18*1,8 'Přepočtené koeficientem množství</t>
  </si>
  <si>
    <t>1000117309</t>
  </si>
  <si>
    <t>"trvalkové záhony"</t>
  </si>
  <si>
    <t>"drenážní vrstva" 400*0,2</t>
  </si>
  <si>
    <t>"minerální substrát: písek - 20%, HDK fr. 4/16 - 30%, odplevelená ornice - 50%" 400*0,4-22</t>
  </si>
  <si>
    <t>"dešťové záhony"</t>
  </si>
  <si>
    <t>"drenážní vrstva" (14+4)*0,1*3</t>
  </si>
  <si>
    <t>"retenční substrát: písek - 25%, kompost - 15%, odplevelená ornice - 20%, HDK fr. 8/16 - 40% " (14+4)*0,3</t>
  </si>
  <si>
    <t>"výsadba"</t>
  </si>
  <si>
    <t>"minerální substrát: HDK fr. 4/8 - 40%, biouhel - 10%, odplevelená ornice - 50%" 47,5+3,375</t>
  </si>
  <si>
    <t>"strukturální substrát: HDK fr. 32/125 - 75%, biouhel - 12,5%, kompost - 12,5%" 6</t>
  </si>
  <si>
    <t xml:space="preserve">"dokončovací práce" </t>
  </si>
  <si>
    <t>"směs: HDK fr. 4/8 - 30%, fr. 8/16 - 30%, fr. 16/32 - 30%, zahradnický substrát - 10%" 27,5</t>
  </si>
  <si>
    <t>58343872</t>
  </si>
  <si>
    <t>kamenivo drcené hrubé frakce 8/16</t>
  </si>
  <si>
    <t>-1448435004</t>
  </si>
  <si>
    <t>"drenážní vrsta" (14+4)*0,1</t>
  </si>
  <si>
    <t>1,8*2 'Přepočtené koeficientem množství</t>
  </si>
  <si>
    <t>58343930</t>
  </si>
  <si>
    <t>kamenivo drcené hrubé frakce 16/32</t>
  </si>
  <si>
    <t>1717364960</t>
  </si>
  <si>
    <t>58343930.0</t>
  </si>
  <si>
    <t>kamenivo drcené hrubé frakce 8/32</t>
  </si>
  <si>
    <t>1494925481</t>
  </si>
  <si>
    <t>80*2 'Přepočtené koeficientem množství</t>
  </si>
  <si>
    <t>1038054962</t>
  </si>
  <si>
    <t>181111111</t>
  </si>
  <si>
    <t>Plošná úprava terénu do 500 m2 zemina skupiny 1 až 4 nerovnosti přes 50 do 100 mm v rovinně a svahu do 1:5</t>
  </si>
  <si>
    <t>-1345503278</t>
  </si>
  <si>
    <t>Plošná úprava terénu v zemině skupiny 1 až 4 s urovnáním povrchu bez doplnění ornice souvislé plochy do 500 m2 při nerovnostech terénu přes 50 do 100 mm v rovině nebo na svahu do 1:5</t>
  </si>
  <si>
    <t>https://podminky.urs.cz/item/CS_URS_2024_01/181111111</t>
  </si>
  <si>
    <t>442</t>
  </si>
  <si>
    <t>181351005</t>
  </si>
  <si>
    <t>Rozprostření ornice tl vrstvy přes 250 do 300 mm pl do 100 m2 v rovině nebo ve svahu do 1:5 strojně</t>
  </si>
  <si>
    <t>1037859821</t>
  </si>
  <si>
    <t>Rozprostření a urovnání ornice v rovině nebo ve svahu sklonu do 1:5 strojně při souvislé ploše do 100 m2, tl. vrstvy přes 250 do 300 mm</t>
  </si>
  <si>
    <t>https://podminky.urs.cz/item/CS_URS_2024_01/181351005</t>
  </si>
  <si>
    <t>keřové záhony</t>
  </si>
  <si>
    <t>10364101</t>
  </si>
  <si>
    <t>zemina pro terénní úpravy - ornice</t>
  </si>
  <si>
    <t>-751968135</t>
  </si>
  <si>
    <t>12,6*1,8 'Přepočtené koeficientem množství</t>
  </si>
  <si>
    <t>317315073</t>
  </si>
  <si>
    <t>1700</t>
  </si>
  <si>
    <t>952771459</t>
  </si>
  <si>
    <t>1700*0,03</t>
  </si>
  <si>
    <t>2058849560</t>
  </si>
  <si>
    <t>Poznámka k položce:_x000d_
přiměřené hutnění vybrační deskou</t>
  </si>
  <si>
    <t>182303111</t>
  </si>
  <si>
    <t>Doplnění zeminy nebo substrátu na travnatých plochách tl do 50 mm rovina v rovinně a svahu do 1:5</t>
  </si>
  <si>
    <t>-1095794068</t>
  </si>
  <si>
    <t>Doplnění zeminy nebo substrátu na travnatých plochách tloušťky do 50 mm v rovině nebo na svahu do 1:5</t>
  </si>
  <si>
    <t>https://podminky.urs.cz/item/CS_URS_2024_01/182303111</t>
  </si>
  <si>
    <t>"založení trávníku"</t>
  </si>
  <si>
    <t>10371500.R</t>
  </si>
  <si>
    <t>substrát pro trávníky "Top-dressing"</t>
  </si>
  <si>
    <t>1618411328</t>
  </si>
  <si>
    <t>Poznámka k položce:_x000d_
Top-Dressing používá speciální top-dressingnová směs. Tato směs je složena z křemičitého písku, kompostu a rašeliny nebo speciálního substrátu. Směs pro Top-Dressing lze doplnit i o hnojivo nebo jiné pomocné půdní látky a půdní kondicionéry.</t>
  </si>
  <si>
    <t>1700*0,02*1,4</t>
  </si>
  <si>
    <t>183111112</t>
  </si>
  <si>
    <t>Hloubení jamek bez výměny půdy zeminy skupiny 1 až 4 obj přes 0,002 do 0,005 m3 v rovině a svahu do 1:5</t>
  </si>
  <si>
    <t>-1096856273</t>
  </si>
  <si>
    <t>Hloubení jamek pro vysazování rostlin v zemině skupiny 1 až 4 bez výměny půdy v rovině nebo na svahu do 1:5, objemu přes 0,002 do 0,005 m3</t>
  </si>
  <si>
    <t>https://podminky.urs.cz/item/CS_URS_2024_01/183111112</t>
  </si>
  <si>
    <t>1860</t>
  </si>
  <si>
    <t>183111113</t>
  </si>
  <si>
    <t>Hloubení jamek bez výměny půdy zeminy skupiny 1 až 4 obj přes 0,005 do 0,01 m3 v rovině a svahu do 1:5</t>
  </si>
  <si>
    <t>-305754627</t>
  </si>
  <si>
    <t>Hloubení jamek pro vysazování rostlin v zemině skupiny 1 až 4 bez výměny půdy v rovině nebo na svahu do 1:5, objemu přes 0,005 do 0,01 m3</t>
  </si>
  <si>
    <t>https://podminky.urs.cz/item/CS_URS_2024_01/183111113</t>
  </si>
  <si>
    <t>537+7</t>
  </si>
  <si>
    <t>183151115</t>
  </si>
  <si>
    <t>Hloubení jam pro výsadbu dřevin strojně v rovině nebo ve svahu do 1:5 obj jamky přes 0,7 do 1,1 m3</t>
  </si>
  <si>
    <t>1282601081</t>
  </si>
  <si>
    <t>Hloubení jam pro výsadbu dřevin strojně v rovině nebo ve svahu do 1:5, objem přes 0,70 do 1,10 m3</t>
  </si>
  <si>
    <t>https://podminky.urs.cz/item/CS_URS_2024_01/183151115</t>
  </si>
  <si>
    <t>26+1+14</t>
  </si>
  <si>
    <t>183211312</t>
  </si>
  <si>
    <t>Výsadba trvalek prostokořenných</t>
  </si>
  <si>
    <t>-1870399423</t>
  </si>
  <si>
    <t>Výsadba květin do připravené půdy se zalitím do připravené půdy, se zalitím trvalek prostokořenných</t>
  </si>
  <si>
    <t>https://podminky.urs.cz/item/CS_URS_2024_01/183211312</t>
  </si>
  <si>
    <t>Poznámka k položce:_x000d_
dodávky jsou uvedeny v samostatném listu SO 801 - II.Etapa - Dodávka pro výsadbu</t>
  </si>
  <si>
    <t>183211313</t>
  </si>
  <si>
    <t>Výsadba cibulí nebo hlíz</t>
  </si>
  <si>
    <t>-133356742</t>
  </si>
  <si>
    <t>Výsadba květin do připravené půdy se zalitím do připravené půdy, se zalitím cibulí nebo hlíz</t>
  </si>
  <si>
    <t>https://podminky.urs.cz/item/CS_URS_2024_01/183211313</t>
  </si>
  <si>
    <t>1000</t>
  </si>
  <si>
    <t>183402121</t>
  </si>
  <si>
    <t>Rozrušení půdy souvislé pl přes 100 do 500 m2 hl přes 50 do 150 mm v rovině a svahu do 1:5</t>
  </si>
  <si>
    <t>2119539493</t>
  </si>
  <si>
    <t>Rozrušení půdy na hloubku přes 50 do 150 mm souvislé plochy do 500 m2 v rovině nebo na svahu do 1:5</t>
  </si>
  <si>
    <t>https://podminky.urs.cz/item/CS_URS_2024_01/183402121</t>
  </si>
  <si>
    <t>184102116</t>
  </si>
  <si>
    <t>Výsadba dřeviny s balem D přes 0,6 do 0,8 m do jamky se zalitím v rovině a svahu do 1:5</t>
  </si>
  <si>
    <t>-177101724</t>
  </si>
  <si>
    <t>Výsadba dřeviny s balem do předem vyhloubené jamky se zalitím v rovině nebo na svahu do 1:5, při průměru balu přes 600 do 800 mm</t>
  </si>
  <si>
    <t>https://podminky.urs.cz/item/CS_URS_2024_01/184102116</t>
  </si>
  <si>
    <t>184102211</t>
  </si>
  <si>
    <t>Výsadba keře bez balu v do 1 m do jamky se zalitím v rovině a svahu do 1:5</t>
  </si>
  <si>
    <t>1762302872</t>
  </si>
  <si>
    <t>Výsadba keře bez balu do předem vyhloubené jamky se zalitím v rovině nebo na svahu do 1:5 výšky do 1 m v terénu</t>
  </si>
  <si>
    <t>https://podminky.urs.cz/item/CS_URS_2024_01/184102211</t>
  </si>
  <si>
    <t>537</t>
  </si>
  <si>
    <t>184102311</t>
  </si>
  <si>
    <t>Výsadba keře bez balu v do 2 m do jamky se zalitím v rovině a svahu do 1:5</t>
  </si>
  <si>
    <t>-865112898</t>
  </si>
  <si>
    <t>Výsadba keře bez balu do předem vyhloubené jamky se zalitím v rovině nebo na svahu do 1:5 výšky do 2 m v terénu</t>
  </si>
  <si>
    <t>https://podminky.urs.cz/item/CS_URS_2024_01/184102311</t>
  </si>
  <si>
    <t>184215133</t>
  </si>
  <si>
    <t>Ukotvení kmene dřevin v rovině nebo na svahu do 1:5 třemi kůly D do 0,1 m dl přes 2 do 3 m</t>
  </si>
  <si>
    <t>-493170940</t>
  </si>
  <si>
    <t>Ukotvení dřeviny kůly v rovině nebo na svahu do 1:5 třemi kůly, délky přes 2 do 3 m</t>
  </si>
  <si>
    <t>https://podminky.urs.cz/item/CS_URS_2024_01/184215133</t>
  </si>
  <si>
    <t>MAT.5</t>
  </si>
  <si>
    <t>kotvící systém (3 fréz.kůly průměr 8cm, 6 půlek pro spodní část, 3 půlky pro horní část) a kotvící úvazky (popruh synt.tkanina š.25mm - 2,5m/strom)</t>
  </si>
  <si>
    <t>sada</t>
  </si>
  <si>
    <t>1556552243</t>
  </si>
  <si>
    <t>1848011O.R</t>
  </si>
  <si>
    <t>Ošetřování kořenového prostoru přístrojem typu Airspade v rovině a svahu do 1:5</t>
  </si>
  <si>
    <t>357819785</t>
  </si>
  <si>
    <t>1293285565</t>
  </si>
  <si>
    <t>Poznámka k položce:_x000d_
2x provedeno po 14 dnech "neselektivním herbicidem"</t>
  </si>
  <si>
    <t>460*2</t>
  </si>
  <si>
    <t>184813111</t>
  </si>
  <si>
    <t>Ochrana lesních kultur proti škodám způsobených zvěří nátěrem nebo postřikem</t>
  </si>
  <si>
    <t>728429417</t>
  </si>
  <si>
    <t>Ošetřování a ochrana stromů proti škodám způsobeným zvěří nátěrem nebo postřikem</t>
  </si>
  <si>
    <t>https://podminky.urs.cz/item/CS_URS_2024_01/184813111</t>
  </si>
  <si>
    <t>184816112.R</t>
  </si>
  <si>
    <t>Hnojení pomocí tablet k jedné sazenici vč. dodání hnojiva</t>
  </si>
  <si>
    <t>855409391</t>
  </si>
  <si>
    <t>Hnojení pomocí tablet k jedné sazenici</t>
  </si>
  <si>
    <t>Poznámka k položce:_x000d_
položka vč. dodávky hnojiva</t>
  </si>
  <si>
    <t>(7+26+1+14)*3</t>
  </si>
  <si>
    <t>184854111</t>
  </si>
  <si>
    <t>Míchání vegetačních substrátů v homogenizačním zařízení v množství do 10 m3</t>
  </si>
  <si>
    <t>-1656198915</t>
  </si>
  <si>
    <t>Míchání vegetačních substrátů strojně v homogenizačním zařízení, v množství do 10 m3</t>
  </si>
  <si>
    <t>https://podminky.urs.cz/item/CS_URS_2024_01/184854111</t>
  </si>
  <si>
    <t>184854113</t>
  </si>
  <si>
    <t>Míchání vegetačních substrátů v homogenizačním zařízení v množství přes 10 do 100 m3</t>
  </si>
  <si>
    <t>841587496</t>
  </si>
  <si>
    <t>Míchání vegetačních substrátů strojně v homogenizačním zařízení, v množství přes 10 do 100 m3</t>
  </si>
  <si>
    <t>https://podminky.urs.cz/item/CS_URS_2024_01/184854113</t>
  </si>
  <si>
    <t>10390002.R</t>
  </si>
  <si>
    <t>biouhel, aktivní uhlí do půdy</t>
  </si>
  <si>
    <t>58469934</t>
  </si>
  <si>
    <t>"minerální substrát: biouhel - 10%" (47,5+3,375)*0,1</t>
  </si>
  <si>
    <t>"strukturální substrát: biouhel - 12,5%" 6*0,125</t>
  </si>
  <si>
    <t>58331280</t>
  </si>
  <si>
    <t>kamenivo těžené drobné frakce 0/1</t>
  </si>
  <si>
    <t>107545498</t>
  </si>
  <si>
    <t>"retenční substrát: písek - 25%" (14+4)*0,3*0,25</t>
  </si>
  <si>
    <t>"minerální substrát: písek - 20%" (400*0,4-22)*0,2</t>
  </si>
  <si>
    <t>28,95*2 'Přepočtené koeficientem množství</t>
  </si>
  <si>
    <t>10321100</t>
  </si>
  <si>
    <t>zahradní substrát pro výsadbu VL</t>
  </si>
  <si>
    <t>578644501</t>
  </si>
  <si>
    <t>"směs: zahradnický substrát - 10%" 27,5*0,1</t>
  </si>
  <si>
    <t>1031110.R</t>
  </si>
  <si>
    <t>zahradnický kompost</t>
  </si>
  <si>
    <t>425010255</t>
  </si>
  <si>
    <t>"retenční substrát: kompost - 15%" (14+4)*0,3*0,15</t>
  </si>
  <si>
    <t>"strukturální substrát: kompost - 12,5%" 6*0,125</t>
  </si>
  <si>
    <t>29031729</t>
  </si>
  <si>
    <t>"retenční substrát: odplevelená ornice - 20%" (14+4)*0,3*0,2</t>
  </si>
  <si>
    <t>"minerální substrát: odplevelená ornice - 50%" (400*0,4-22)*0,5</t>
  </si>
  <si>
    <t>"minerální substrát: odplevelená ornice - 50%" (47,5+3,375)*0,5</t>
  </si>
  <si>
    <t>95,518*1,8 'Přepočtené koeficientem množství</t>
  </si>
  <si>
    <t>372747685</t>
  </si>
  <si>
    <t>"minerální substrát: HDK fr. 4/8 - 40%" (47,5+3,375)*0,4</t>
  </si>
  <si>
    <t>"směs: HDK fr. 4/8 - 30%" 27,5*0,3</t>
  </si>
  <si>
    <t>28,6*2 'Přepočtené koeficientem množství</t>
  </si>
  <si>
    <t>8738145</t>
  </si>
  <si>
    <t>"retenční substrát: HDK fr. 8/16 - 40% " (14+4)*0,3*0,4</t>
  </si>
  <si>
    <t>"směs: HDK fr. 8/16 - 30%" 27,5*0,3</t>
  </si>
  <si>
    <t>10,41*2 'Přepočtené koeficientem množství</t>
  </si>
  <si>
    <t>58343872.R</t>
  </si>
  <si>
    <t>kamenivo drcené hrubé frakce 4/16</t>
  </si>
  <si>
    <t>450861789</t>
  </si>
  <si>
    <t>"minerální substrát: HDK fr. 4/16 - 30%" (400*0,4-22)*0,3</t>
  </si>
  <si>
    <t>41,4*2 'Přepočtené koeficientem množství</t>
  </si>
  <si>
    <t>773510261</t>
  </si>
  <si>
    <t>"směs: HDK fr. 16/32 - 30%" 27,5*0,3</t>
  </si>
  <si>
    <t>8,25*2 'Přepočtené koeficientem množství</t>
  </si>
  <si>
    <t>58344003.R</t>
  </si>
  <si>
    <t>kamenivo drcené hrubé frakce 32/125</t>
  </si>
  <si>
    <t>1273362936</t>
  </si>
  <si>
    <t>"strukturální substrát: HDK fr. 32/125 - 75%" 6*0,75</t>
  </si>
  <si>
    <t>4,5*2 'Přepočtené koeficientem množství</t>
  </si>
  <si>
    <t>184911151</t>
  </si>
  <si>
    <t>Mulčování záhonů kačírkem tl vrstvy přes 0,02 do 0,05 m v rovině a svahu do 1:5</t>
  </si>
  <si>
    <t>-503899421</t>
  </si>
  <si>
    <t>Mulčování záhonů kačírkem nebo drceným kamenivem tloušťky mulče přes 20 do 50 mm v rovině nebo na svahu do 1:5</t>
  </si>
  <si>
    <t>https://podminky.urs.cz/item/CS_URS_2024_01/184911151</t>
  </si>
  <si>
    <t>14+4</t>
  </si>
  <si>
    <t>184911161</t>
  </si>
  <si>
    <t>Mulčování záhonů kačírkem tl vrstvy přes 0,05 do 0,1 m v rovině a svahu do 1:5</t>
  </si>
  <si>
    <t>275840064</t>
  </si>
  <si>
    <t>Mulčování záhonů kačírkem nebo drceným kamenivem tloušťky mulče přes 50 do 100 mm v rovině nebo na svahu do 1:5</t>
  </si>
  <si>
    <t>https://podminky.urs.cz/item/CS_URS_2024_01/184911161</t>
  </si>
  <si>
    <t>3,14*1,6</t>
  </si>
  <si>
    <t>400</t>
  </si>
  <si>
    <t>58344003</t>
  </si>
  <si>
    <t>kamenivo drcené hrubé frakce 63/125</t>
  </si>
  <si>
    <t>379241708</t>
  </si>
  <si>
    <t>3,14*0,07*1,6</t>
  </si>
  <si>
    <t>0,352*2 'Přepočtené koeficientem množství</t>
  </si>
  <si>
    <t>58333625</t>
  </si>
  <si>
    <t>kamenivo těžené hrubé frakce 4/8</t>
  </si>
  <si>
    <t>985912109</t>
  </si>
  <si>
    <t>(14+4)*0,05</t>
  </si>
  <si>
    <t>400*0,07</t>
  </si>
  <si>
    <t>28,9*2 'Přepočtené koeficientem množství</t>
  </si>
  <si>
    <t>184911421</t>
  </si>
  <si>
    <t>Mulčování rostlin kůrou tl do 0,1 m v rovině a svahu do 1:5</t>
  </si>
  <si>
    <t>207872136</t>
  </si>
  <si>
    <t>Mulčování vysazených rostlin mulčovací kůrou, tl. do 100 mm v rovině nebo na svahu do 1:5</t>
  </si>
  <si>
    <t>https://podminky.urs.cz/item/CS_URS_2024_01/184911421</t>
  </si>
  <si>
    <t>10391100</t>
  </si>
  <si>
    <t>kůra mulčovací VL</t>
  </si>
  <si>
    <t>776758535</t>
  </si>
  <si>
    <t>42*0,08</t>
  </si>
  <si>
    <t>185802113,r</t>
  </si>
  <si>
    <t>Hnojení půdy umělým hnojivem na široko v rovině a svahu do 1:5</t>
  </si>
  <si>
    <t>-1458909862</t>
  </si>
  <si>
    <t>Hnojení půdy nebo trávníku v rovině nebo na svahu do 1:5 umělým hnojivem na široko</t>
  </si>
  <si>
    <t>2519115.0</t>
  </si>
  <si>
    <t>hnojivo NPK - Univerzální zahradní hnojivo 10kg</t>
  </si>
  <si>
    <t>-1123084182</t>
  </si>
  <si>
    <t>Poznámka k položce:_x000d_
Univerzální granulované hnojivo s optimálním poměrem živin k výživě</t>
  </si>
  <si>
    <t>1700/50</t>
  </si>
  <si>
    <t>1861614167</t>
  </si>
  <si>
    <t>(1700)*0,01</t>
  </si>
  <si>
    <t>442*0,025</t>
  </si>
  <si>
    <t>1.1</t>
  </si>
  <si>
    <t>Dodávka rostlin</t>
  </si>
  <si>
    <t>CIBULOVINY</t>
  </si>
  <si>
    <t>Pol22</t>
  </si>
  <si>
    <t>Muscari armeniacum, modřenec</t>
  </si>
  <si>
    <t>2103790431</t>
  </si>
  <si>
    <t>D1</t>
  </si>
  <si>
    <t>STROMY</t>
  </si>
  <si>
    <t>AcCa</t>
  </si>
  <si>
    <t>Acer campestre, javor, velikost ok 14-16</t>
  </si>
  <si>
    <t>-1065064008</t>
  </si>
  <si>
    <t>Acer campestre, javor, velikost ok 14-16, alejový strom, výška nasazení koruny 250 cm</t>
  </si>
  <si>
    <t>AcCE</t>
  </si>
  <si>
    <t>Acer campestre ´Elsrijk´, javor, velikost ok 14-16</t>
  </si>
  <si>
    <t>1773089767</t>
  </si>
  <si>
    <t>Acer campestre ´Elsrijk´, javor, velikost ok 14-16, alejový strom, výška nasazení koruny 250 cm</t>
  </si>
  <si>
    <t>AcPl</t>
  </si>
  <si>
    <t>Acer platanoides, javor, velikost ok 14-16</t>
  </si>
  <si>
    <t>1911872517</t>
  </si>
  <si>
    <t>Acer platanoides, javor, velikost ok 14-16, alejový strom, výška nasazení koruny 250 cm</t>
  </si>
  <si>
    <t>AeCB</t>
  </si>
  <si>
    <t>Aesculus carnea ´Briotii´, jírovec, velikost ok 14-16</t>
  </si>
  <si>
    <t>-884415406</t>
  </si>
  <si>
    <t>Aesculus carnea ´Briotii´, jírovec, velikost ok 14-16, alejový strom, výška nasazení koruny 250 cm</t>
  </si>
  <si>
    <t>FrOr</t>
  </si>
  <si>
    <t>Fraxinus ornus, jasan, velikost ok 14-16</t>
  </si>
  <si>
    <t>2002453579</t>
  </si>
  <si>
    <t>Fraxinus ornus, jasan, velikost ok 14-16, alejový strom, výška nasazení koruny 250 cm</t>
  </si>
  <si>
    <t>PlAc</t>
  </si>
  <si>
    <t>Platanus x acerifolia, platan, velikost ok 14-16</t>
  </si>
  <si>
    <t>1634488047</t>
  </si>
  <si>
    <t>Platanus x acerifolia, platan, velikost ok 14-16, alejový strom, výška nasazení koruny 250 cm</t>
  </si>
  <si>
    <t>SoAM</t>
  </si>
  <si>
    <t>Sorbus aria ´Magnifica´, jeřáb, velikost ok 14-16</t>
  </si>
  <si>
    <t>-402108649</t>
  </si>
  <si>
    <t>Sorbus aria ´Magnifica´, jeřáb, velikost ok 14-16, alejový strom, výška nasazení koruny 250 cm</t>
  </si>
  <si>
    <t>KEŘE</t>
  </si>
  <si>
    <t>CoSK</t>
  </si>
  <si>
    <t>Cornus sericea ´Kelseyi´, svída, velikost 20-40</t>
  </si>
  <si>
    <t>-48606818</t>
  </si>
  <si>
    <t>RoIn</t>
  </si>
  <si>
    <t>Rosa ´Innocencia´, půdopokryvná růže, velikost K1,5</t>
  </si>
  <si>
    <t>345454043</t>
  </si>
  <si>
    <t>SpBT</t>
  </si>
  <si>
    <t>Spiraea betulifolia ´Tor´, tavolník, velikost 15-20</t>
  </si>
  <si>
    <t>609696504</t>
  </si>
  <si>
    <t>SpJG</t>
  </si>
  <si>
    <t>Spiraea japonica ´Goldflame´, tavolník, velikost 10-15</t>
  </si>
  <si>
    <t>1672973297</t>
  </si>
  <si>
    <t>SpJD</t>
  </si>
  <si>
    <t>Spiraea japonica ´Dart´s Red´, tavolník, velikost 15-20</t>
  </si>
  <si>
    <t>-1192323195</t>
  </si>
  <si>
    <t>OKRASNÉ TRAVINY</t>
  </si>
  <si>
    <t>SeAu</t>
  </si>
  <si>
    <t>Sesleria autumnalis, pěchava, velikost K9</t>
  </si>
  <si>
    <t>-1779633417</t>
  </si>
  <si>
    <t>341</t>
  </si>
  <si>
    <t>SOLITERNÍ KEŘE</t>
  </si>
  <si>
    <t>AmLA</t>
  </si>
  <si>
    <t>Amelanchier lamarckii, muchovník, velikost 200-250</t>
  </si>
  <si>
    <t>-1848534112</t>
  </si>
  <si>
    <t>KoPa</t>
  </si>
  <si>
    <t>Koelreuteria paniculata, svitel, velikost 200-250</t>
  </si>
  <si>
    <t>-780675775</t>
  </si>
  <si>
    <t>SyVM</t>
  </si>
  <si>
    <t>Syringa vulgaris ´Mme Lemoine´, šeřík, velikost 200-250</t>
  </si>
  <si>
    <t>-805014873</t>
  </si>
  <si>
    <t>TRVALKY</t>
  </si>
  <si>
    <t>AcMK</t>
  </si>
  <si>
    <t>Acaena microphylla ´Kupferteppich´, plazilka, velikost K9</t>
  </si>
  <si>
    <t>1767324376</t>
  </si>
  <si>
    <t>AsAN</t>
  </si>
  <si>
    <t>Aster ageratoides var. adustus´Nanus´, hvězdnice, velikost K9</t>
  </si>
  <si>
    <t>-1921162</t>
  </si>
  <si>
    <t>AsDH</t>
  </si>
  <si>
    <t>Aster dumosus´Herbstgrub vom Bresserhof´, hvězdnice, velikost K9</t>
  </si>
  <si>
    <t>-132576588</t>
  </si>
  <si>
    <t>AsNP</t>
  </si>
  <si>
    <t>Aster novae angliae´Purple Dome´, hvězdnice, velikost K9</t>
  </si>
  <si>
    <t>-340173118</t>
  </si>
  <si>
    <t>CaNT</t>
  </si>
  <si>
    <t>Calamintha nepeta ´Triumphator´, marulka, velikost K9</t>
  </si>
  <si>
    <t>-950135443</t>
  </si>
  <si>
    <t>CoVG</t>
  </si>
  <si>
    <t>Coreopsis verticillata´Grandiflora´, krásnoočko, velikost K9</t>
  </si>
  <si>
    <t>-634082412</t>
  </si>
  <si>
    <t>CoVM</t>
  </si>
  <si>
    <t>Coreopsis verticillata´MoonBeam´, krásnoočko, velikost K9</t>
  </si>
  <si>
    <t>1845772811</t>
  </si>
  <si>
    <t>GeRo</t>
  </si>
  <si>
    <t>Geranium ´Rozanne´, kakost, velikost K9</t>
  </si>
  <si>
    <t>-1224256626</t>
  </si>
  <si>
    <t>GeRT</t>
  </si>
  <si>
    <t>Geranium renardii ´Terre Franche´, kakost, velikost K9</t>
  </si>
  <si>
    <t>-1361408414</t>
  </si>
  <si>
    <t>GeSS</t>
  </si>
  <si>
    <t>Geranium sanguineum var. striatum, kakost, velikost K9</t>
  </si>
  <si>
    <t>-772473174</t>
  </si>
  <si>
    <t>SaNC</t>
  </si>
  <si>
    <t>Salvia nemorosa ´Carradonna´, šalvěj, velikost K9</t>
  </si>
  <si>
    <t>-1269910161</t>
  </si>
  <si>
    <t>TeGR</t>
  </si>
  <si>
    <t>Tellima grandiflora ´Rubra´, mitrovka, velikost K9</t>
  </si>
  <si>
    <t>-1198105672</t>
  </si>
  <si>
    <t>-633405421</t>
  </si>
  <si>
    <t>998231311</t>
  </si>
  <si>
    <t>Přesun hmot pro sadovnické a krajinářské úpravy vodorovně do 5000 m</t>
  </si>
  <si>
    <t>-1666423267</t>
  </si>
  <si>
    <t>Přesun hmot pro sadovnické a krajinářské úpravy strojně dopravní vzdálenost do 5000 m</t>
  </si>
  <si>
    <t>https://podminky.urs.cz/item/CS_URS_2024_01/998231311</t>
  </si>
  <si>
    <t>633251550</t>
  </si>
  <si>
    <t>"pásovina" 42*3,17</t>
  </si>
  <si>
    <t>"trny - délka 500 mm, po cca 1m" 42*0,5*0,4</t>
  </si>
  <si>
    <t>1571694300</t>
  </si>
  <si>
    <t>"délka 500 mm, po cca 1m"</t>
  </si>
  <si>
    <t>42*0,5*0,4/1000</t>
  </si>
  <si>
    <t>0,008*1,1 'Přepočtené koeficientem množství</t>
  </si>
  <si>
    <t>13010266</t>
  </si>
  <si>
    <t>tyč ocelová plochá jakost S235JR (11 375) 80x5mm</t>
  </si>
  <si>
    <t>300795885</t>
  </si>
  <si>
    <t>Poznámka k položce:_x000d_
3,17 kg/m</t>
  </si>
  <si>
    <t>42*3,17/1000</t>
  </si>
  <si>
    <t>0,133*1,1 'Přepočtené koeficientem množství</t>
  </si>
  <si>
    <t>378286333</t>
  </si>
  <si>
    <t>SO 901 - Mobiliář</t>
  </si>
  <si>
    <t>122251101</t>
  </si>
  <si>
    <t>Odkopávky a prokopávky nezapažené v hornině třídy těžitelnosti I skupiny 3 objem do 20 m3 strojně</t>
  </si>
  <si>
    <t>472885444</t>
  </si>
  <si>
    <t>Odkopávky a prokopávky nezapažené strojně v hornině třídy těžitelnosti I skupiny 3 do 20 m3</t>
  </si>
  <si>
    <t>https://podminky.urs.cz/item/CS_URS_2024_01/122251101</t>
  </si>
  <si>
    <t>39*0,26</t>
  </si>
  <si>
    <t>132212131</t>
  </si>
  <si>
    <t>Hloubení nezapažených rýh šířky do 800 mm v soudržných horninách třídy těžitelnosti I skupiny 3 ručně</t>
  </si>
  <si>
    <t>-63500641</t>
  </si>
  <si>
    <t>Hloubení nezapažených rýh šířky do 800 mm ručně s urovnáním dna do předepsaného profilu a spádu v hornině třídy těžitelnosti I skupiny 3 soudržných</t>
  </si>
  <si>
    <t>https://podminky.urs.cz/item/CS_URS_2024_01/132212131</t>
  </si>
  <si>
    <t>"lavičky"</t>
  </si>
  <si>
    <t>9*2*(0,08)</t>
  </si>
  <si>
    <t>3*2*(0,06)</t>
  </si>
  <si>
    <t>4*5*(0,06)</t>
  </si>
  <si>
    <t>"koše"</t>
  </si>
  <si>
    <t>2*(0,07)</t>
  </si>
  <si>
    <t>407900381</t>
  </si>
  <si>
    <t>10,14+3,14</t>
  </si>
  <si>
    <t>-1889575902</t>
  </si>
  <si>
    <t>13,28</t>
  </si>
  <si>
    <t>-545219183</t>
  </si>
  <si>
    <t>13,28*1,8 'Přepočtené koeficientem množství</t>
  </si>
  <si>
    <t>-24337986</t>
  </si>
  <si>
    <t>275313511</t>
  </si>
  <si>
    <t>Základové patky z betonu tř. C 12/15</t>
  </si>
  <si>
    <t>1763613444</t>
  </si>
  <si>
    <t>Základy z betonu prostého patky a bloky z betonu kamenem neprokládaného tř. C 12/15</t>
  </si>
  <si>
    <t>https://podminky.urs.cz/item/CS_URS_2024_01/275313511</t>
  </si>
  <si>
    <t>564811011</t>
  </si>
  <si>
    <t>Podklad ze štěrkodrtě ŠD plochy do 100 m2 tl 50 mm</t>
  </si>
  <si>
    <t>-2098323581</t>
  </si>
  <si>
    <t>Podklad ze štěrkodrti ŠD s rozprostřením a zhutněním plochy jednotlivě do 100 m2, po zhutnění tl. 50 mm</t>
  </si>
  <si>
    <t>https://podminky.urs.cz/item/CS_URS_2024_01/564811011</t>
  </si>
  <si>
    <t>564831011</t>
  </si>
  <si>
    <t>Podklad ze štěrkodrtě ŠD plochy do 100 m2 tl 100 mm</t>
  </si>
  <si>
    <t>-602824968</t>
  </si>
  <si>
    <t>Podklad ze štěrkodrti ŠD s rozprostřením a zhutněním plochy jednotlivě do 100 m2, po zhutnění tl. 100 mm</t>
  </si>
  <si>
    <t>https://podminky.urs.cz/item/CS_URS_2024_01/564831011</t>
  </si>
  <si>
    <t>-2062536222</t>
  </si>
  <si>
    <t>58381005</t>
  </si>
  <si>
    <t>kostka štípaná dlažební mozaika žula 4/6 šedá</t>
  </si>
  <si>
    <t>-395002262</t>
  </si>
  <si>
    <t>39*1,03 'Přepočtené koeficientem množství</t>
  </si>
  <si>
    <t>9163712RP2</t>
  </si>
  <si>
    <t>Osazení skrytého zahradního obrubníku ocelového do betonového lože včetně začištění</t>
  </si>
  <si>
    <t>-1811143613</t>
  </si>
  <si>
    <t>48,4</t>
  </si>
  <si>
    <t>13010282.r</t>
  </si>
  <si>
    <t>tyč ocelová plochá jakost S235JR (11 375) 200x5mm</t>
  </si>
  <si>
    <t>-512320679</t>
  </si>
  <si>
    <t>Poznámka k položce:_x000d_
8,4 kg/m</t>
  </si>
  <si>
    <t>48,4*8,4/1000</t>
  </si>
  <si>
    <t>0,407*1,1 'Přepočtené koeficientem množství</t>
  </si>
  <si>
    <t>936104213</t>
  </si>
  <si>
    <t>Montáž odpadkového koše kotevními šrouby na pevný podklad</t>
  </si>
  <si>
    <t>-676337070</t>
  </si>
  <si>
    <t>Montáž odpadkového koše přichycením kotevními šrouby</t>
  </si>
  <si>
    <t>https://podminky.urs.cz/item/CS_URS_2024_01/936104213</t>
  </si>
  <si>
    <t xml:space="preserve">Poznámka k položce:_x000d_
kotveno na chem. kotvu  4ks M10x200</t>
  </si>
  <si>
    <t>koš_03</t>
  </si>
  <si>
    <t>odpadkový koš typ C (RAL7016), DLE PD.901.2.4</t>
  </si>
  <si>
    <t>-398840359</t>
  </si>
  <si>
    <t>936124113</t>
  </si>
  <si>
    <t>Montáž lavičky stabilní kotvené šrouby na pevný podklad</t>
  </si>
  <si>
    <t>-1311310524</t>
  </si>
  <si>
    <t>Montáž lavičky parkové stabilní přichycené kotevními šrouby</t>
  </si>
  <si>
    <t>https://podminky.urs.cz/item/CS_URS_2024_01/936124113</t>
  </si>
  <si>
    <t xml:space="preserve">Poznámka k položce:_x000d_
kotveno na chem. kotvu  M8 x 165  do betonové patky</t>
  </si>
  <si>
    <t>9+3+4</t>
  </si>
  <si>
    <t>lavička_01</t>
  </si>
  <si>
    <t>parková lavička typ A (RAL 7016), DLE PD.901.2.4</t>
  </si>
  <si>
    <t>-768425085</t>
  </si>
  <si>
    <t>lavička_04.1</t>
  </si>
  <si>
    <t>parková lavička typ C.1 (RAL 7016), DLE PD.901.2.4</t>
  </si>
  <si>
    <t>479620515</t>
  </si>
  <si>
    <t>lavička_04.2</t>
  </si>
  <si>
    <t>parková lavička typ C.2 (RAL 7016), DLE PD.901.2.4</t>
  </si>
  <si>
    <t>-1117441530</t>
  </si>
  <si>
    <t>961044111</t>
  </si>
  <si>
    <t>Bourání základů z betonu prostého</t>
  </si>
  <si>
    <t>-1916726164</t>
  </si>
  <si>
    <t>https://podminky.urs.cz/item/CS_URS_2024_01/961044111</t>
  </si>
  <si>
    <t>"základ (patky) sloupků sušáků- odhad"</t>
  </si>
  <si>
    <t>33*2*0,5*0,5*0,5</t>
  </si>
  <si>
    <t>966001211</t>
  </si>
  <si>
    <t>Odstranění lavičky stabilní zabetonované</t>
  </si>
  <si>
    <t>197084530</t>
  </si>
  <si>
    <t>Odstranění lavičky parkové stabilní zabetonované</t>
  </si>
  <si>
    <t>https://podminky.urs.cz/item/CS_URS_2024_01/966001211</t>
  </si>
  <si>
    <t>966001311</t>
  </si>
  <si>
    <t>Odstranění odpadkového koše s betonovou patkou</t>
  </si>
  <si>
    <t>1623022199</t>
  </si>
  <si>
    <t>https://podminky.urs.cz/item/CS_URS_2024_01/966001311</t>
  </si>
  <si>
    <t>1502711846</t>
  </si>
  <si>
    <t>17,725</t>
  </si>
  <si>
    <t>1161521671</t>
  </si>
  <si>
    <t>17,725*9</t>
  </si>
  <si>
    <t>201947230</t>
  </si>
  <si>
    <t>1895375304</t>
  </si>
  <si>
    <t>767996801</t>
  </si>
  <si>
    <t>Demontáž atypických zámečnických konstrukcí rozebráním hm jednotlivých dílů do 50 kg</t>
  </si>
  <si>
    <t>-1257440515</t>
  </si>
  <si>
    <t>Demontáž ostatních zámečnických konstrukcí rozebráním o hmotnosti jednotlivých dílů do 50 kg</t>
  </si>
  <si>
    <t>https://podminky.urs.cz/item/CS_URS_2024_01/767996801</t>
  </si>
  <si>
    <t>stávající sušáky na prádlo - kovová konstrukce 2000 x 3000 x 2000 mm v betonovém základu</t>
  </si>
  <si>
    <t>"odhad" 33*(7*4)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</si>
  <si>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</si>
  <si>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</si>
  <si>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</si>
  <si>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</si>
  <si>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</si>
  <si>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</si>
  <si>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0120020RP</t>
  </si>
  <si>
    <t>Vytyčení inženýrských sítí</t>
  </si>
  <si>
    <t>kpl</t>
  </si>
  <si>
    <t>1024</t>
  </si>
  <si>
    <t>-1022105023</t>
  </si>
  <si>
    <t>012203000</t>
  </si>
  <si>
    <t>Geodetické práce při provádění stavby</t>
  </si>
  <si>
    <t>-940507376</t>
  </si>
  <si>
    <t>https://podminky.urs.cz/item/CS_URS_2024_01/012203000</t>
  </si>
  <si>
    <t>012303000</t>
  </si>
  <si>
    <t>Geodetické práce po výstavbě, vč. GP</t>
  </si>
  <si>
    <t>734934745</t>
  </si>
  <si>
    <t>https://podminky.urs.cz/item/CS_URS_2024_01/012303000</t>
  </si>
  <si>
    <t>013274000</t>
  </si>
  <si>
    <t>Pasportizace objektu před započetím prací</t>
  </si>
  <si>
    <t>-1133124743</t>
  </si>
  <si>
    <t>https://podminky.urs.cz/item/CS_URS_2024_01/013274000</t>
  </si>
  <si>
    <t>013284000</t>
  </si>
  <si>
    <t>Pasportizace objektu po provedení prací</t>
  </si>
  <si>
    <t>-1558358466</t>
  </si>
  <si>
    <t>https://podminky.urs.cz/item/CS_URS_2024_01/013284000</t>
  </si>
  <si>
    <t>VRN3</t>
  </si>
  <si>
    <t>Zařízení staveniště</t>
  </si>
  <si>
    <t>030001000</t>
  </si>
  <si>
    <t>579244605</t>
  </si>
  <si>
    <t>https://podminky.urs.cz/item/CS_URS_2024_01/030001000</t>
  </si>
  <si>
    <t xml:space="preserve">Poznámka k položce:_x000d_
Kompletní zařízení staveniště pro celou stavbu  včetně zajištění potřebných povolení a rozhodnutí.   _x000d_
Položka zahrnuje náklady spojené se staveništními komunikacemi, vstupem a vjezdem na staveniště, nasvětlení výkopů a lávky přes výkopy, staveništní přípojky vody, kanalizace, elektrické energie, zajištění dodávky elektrické energie, rozvody médií po stavbě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pracoviště.Poplatky a náklady za spotřebované energie, plyn a vodu atd. v době výstavby až do předání díla.Zajištění údržby veřejných komunikací a komunikací pro pěší v průběhu celé stavby, včetně případné zimní údržby.</t>
  </si>
  <si>
    <t>034303000</t>
  </si>
  <si>
    <t>Dopravní značení na staveništi</t>
  </si>
  <si>
    <t>-662630267</t>
  </si>
  <si>
    <t>https://podminky.urs.cz/item/CS_URS_2024_01/034303000</t>
  </si>
  <si>
    <t>VRN4</t>
  </si>
  <si>
    <t>Inženýrská činnost</t>
  </si>
  <si>
    <t>042503000</t>
  </si>
  <si>
    <t>Plán BOZP na staveništi</t>
  </si>
  <si>
    <t>2139519800</t>
  </si>
  <si>
    <t>https://podminky.urs.cz/item/CS_URS_2024_01/042503000</t>
  </si>
  <si>
    <t>043154000</t>
  </si>
  <si>
    <t>Zkoušky hutnicí</t>
  </si>
  <si>
    <t>-713595871</t>
  </si>
  <si>
    <t>https://podminky.urs.cz/item/CS_URS_2024_01/043154000</t>
  </si>
  <si>
    <t>044002000</t>
  </si>
  <si>
    <t>Revize</t>
  </si>
  <si>
    <t>790208090</t>
  </si>
  <si>
    <t>https://podminky.urs.cz/item/CS_URS_2024_01/044002000</t>
  </si>
  <si>
    <t>045002000</t>
  </si>
  <si>
    <t>Kompletační a koordinační činnost</t>
  </si>
  <si>
    <t>1980176136</t>
  </si>
  <si>
    <t>https://podminky.urs.cz/item/CS_URS_2024_01/045002000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</si>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</sst>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151105" TargetMode="External" /><Relationship Id="rId2" Type="http://schemas.openxmlformats.org/officeDocument/2006/relationships/hyperlink" Target="https://podminky.urs.cz/item/CS_URS_2024_01/122251105" TargetMode="External" /><Relationship Id="rId3" Type="http://schemas.openxmlformats.org/officeDocument/2006/relationships/hyperlink" Target="https://podminky.urs.cz/item/CS_URS_2024_01/132251101" TargetMode="External" /><Relationship Id="rId4" Type="http://schemas.openxmlformats.org/officeDocument/2006/relationships/hyperlink" Target="https://podminky.urs.cz/item/CS_URS_2024_01/132251103" TargetMode="External" /><Relationship Id="rId5" Type="http://schemas.openxmlformats.org/officeDocument/2006/relationships/hyperlink" Target="https://podminky.urs.cz/item/CS_URS_2024_01/133212811" TargetMode="External" /><Relationship Id="rId6" Type="http://schemas.openxmlformats.org/officeDocument/2006/relationships/hyperlink" Target="https://podminky.urs.cz/item/CS_URS_2024_01/133251101" TargetMode="External" /><Relationship Id="rId7" Type="http://schemas.openxmlformats.org/officeDocument/2006/relationships/hyperlink" Target="https://podminky.urs.cz/item/CS_URS_2024_01/162351103" TargetMode="External" /><Relationship Id="rId8" Type="http://schemas.openxmlformats.org/officeDocument/2006/relationships/hyperlink" Target="https://podminky.urs.cz/item/CS_URS_2024_01/162451106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67151101" TargetMode="External" /><Relationship Id="rId11" Type="http://schemas.openxmlformats.org/officeDocument/2006/relationships/hyperlink" Target="https://podminky.urs.cz/item/CS_URS_2024_01/167151111" TargetMode="External" /><Relationship Id="rId12" Type="http://schemas.openxmlformats.org/officeDocument/2006/relationships/hyperlink" Target="https://podminky.urs.cz/item/CS_URS_2024_01/171151111" TargetMode="External" /><Relationship Id="rId13" Type="http://schemas.openxmlformats.org/officeDocument/2006/relationships/hyperlink" Target="https://podminky.urs.cz/item/CS_URS_2024_01/171201231" TargetMode="External" /><Relationship Id="rId14" Type="http://schemas.openxmlformats.org/officeDocument/2006/relationships/hyperlink" Target="https://podminky.urs.cz/item/CS_URS_2024_01/174151101" TargetMode="External" /><Relationship Id="rId15" Type="http://schemas.openxmlformats.org/officeDocument/2006/relationships/hyperlink" Target="https://podminky.urs.cz/item/CS_URS_2024_01/174251101" TargetMode="External" /><Relationship Id="rId16" Type="http://schemas.openxmlformats.org/officeDocument/2006/relationships/hyperlink" Target="https://podminky.urs.cz/item/CS_URS_2024_01/175151101" TargetMode="External" /><Relationship Id="rId17" Type="http://schemas.openxmlformats.org/officeDocument/2006/relationships/hyperlink" Target="https://podminky.urs.cz/item/CS_URS_2024_01/181151311" TargetMode="External" /><Relationship Id="rId18" Type="http://schemas.openxmlformats.org/officeDocument/2006/relationships/hyperlink" Target="https://podminky.urs.cz/item/CS_URS_2024_01/181351113" TargetMode="External" /><Relationship Id="rId19" Type="http://schemas.openxmlformats.org/officeDocument/2006/relationships/hyperlink" Target="https://podminky.urs.cz/item/CS_URS_2024_01/181411131" TargetMode="External" /><Relationship Id="rId20" Type="http://schemas.openxmlformats.org/officeDocument/2006/relationships/hyperlink" Target="https://podminky.urs.cz/item/CS_URS_2024_01/181951112" TargetMode="External" /><Relationship Id="rId21" Type="http://schemas.openxmlformats.org/officeDocument/2006/relationships/hyperlink" Target="https://podminky.urs.cz/item/CS_URS_2024_01/183402131" TargetMode="External" /><Relationship Id="rId22" Type="http://schemas.openxmlformats.org/officeDocument/2006/relationships/hyperlink" Target="https://podminky.urs.cz/item/CS_URS_2024_01/184813511" TargetMode="External" /><Relationship Id="rId23" Type="http://schemas.openxmlformats.org/officeDocument/2006/relationships/hyperlink" Target="https://podminky.urs.cz/item/CS_URS_2024_01/185804312" TargetMode="External" /><Relationship Id="rId24" Type="http://schemas.openxmlformats.org/officeDocument/2006/relationships/hyperlink" Target="https://podminky.urs.cz/item/CS_URS_2024_01/211531111" TargetMode="External" /><Relationship Id="rId25" Type="http://schemas.openxmlformats.org/officeDocument/2006/relationships/hyperlink" Target="https://podminky.urs.cz/item/CS_URS_2024_01/211971121" TargetMode="External" /><Relationship Id="rId26" Type="http://schemas.openxmlformats.org/officeDocument/2006/relationships/hyperlink" Target="https://podminky.urs.cz/item/CS_URS_2024_01/212312111" TargetMode="External" /><Relationship Id="rId27" Type="http://schemas.openxmlformats.org/officeDocument/2006/relationships/hyperlink" Target="https://podminky.urs.cz/item/CS_URS_2024_01/212572111" TargetMode="External" /><Relationship Id="rId28" Type="http://schemas.openxmlformats.org/officeDocument/2006/relationships/hyperlink" Target="https://podminky.urs.cz/item/CS_URS_2024_01/212755214" TargetMode="External" /><Relationship Id="rId29" Type="http://schemas.openxmlformats.org/officeDocument/2006/relationships/hyperlink" Target="https://podminky.urs.cz/item/CS_URS_2024_01/212755216" TargetMode="External" /><Relationship Id="rId30" Type="http://schemas.openxmlformats.org/officeDocument/2006/relationships/hyperlink" Target="https://podminky.urs.cz/item/CS_URS_2024_01/271542211" TargetMode="External" /><Relationship Id="rId31" Type="http://schemas.openxmlformats.org/officeDocument/2006/relationships/hyperlink" Target="https://podminky.urs.cz/item/CS_URS_2024_01/274313811" TargetMode="External" /><Relationship Id="rId32" Type="http://schemas.openxmlformats.org/officeDocument/2006/relationships/hyperlink" Target="https://podminky.urs.cz/item/CS_URS_2024_01/275313711" TargetMode="External" /><Relationship Id="rId33" Type="http://schemas.openxmlformats.org/officeDocument/2006/relationships/hyperlink" Target="https://podminky.urs.cz/item/CS_URS_2024_01/275351121" TargetMode="External" /><Relationship Id="rId34" Type="http://schemas.openxmlformats.org/officeDocument/2006/relationships/hyperlink" Target="https://podminky.urs.cz/item/CS_URS_2024_01/275351122" TargetMode="External" /><Relationship Id="rId35" Type="http://schemas.openxmlformats.org/officeDocument/2006/relationships/hyperlink" Target="https://podminky.urs.cz/item/CS_URS_2024_01/279361821" TargetMode="External" /><Relationship Id="rId36" Type="http://schemas.openxmlformats.org/officeDocument/2006/relationships/hyperlink" Target="https://podminky.urs.cz/item/CS_URS_2024_01/327501111" TargetMode="External" /><Relationship Id="rId37" Type="http://schemas.openxmlformats.org/officeDocument/2006/relationships/hyperlink" Target="https://podminky.urs.cz/item/CS_URS_2024_01/339921131" TargetMode="External" /><Relationship Id="rId38" Type="http://schemas.openxmlformats.org/officeDocument/2006/relationships/hyperlink" Target="https://podminky.urs.cz/item/CS_URS_2024_01/339921132" TargetMode="External" /><Relationship Id="rId39" Type="http://schemas.openxmlformats.org/officeDocument/2006/relationships/hyperlink" Target="https://podminky.urs.cz/item/CS_URS_2024_01/430321616" TargetMode="External" /><Relationship Id="rId40" Type="http://schemas.openxmlformats.org/officeDocument/2006/relationships/hyperlink" Target="https://podminky.urs.cz/item/CS_URS_2024_01/430362021" TargetMode="External" /><Relationship Id="rId41" Type="http://schemas.openxmlformats.org/officeDocument/2006/relationships/hyperlink" Target="https://podminky.urs.cz/item/CS_URS_2024_01/431351121" TargetMode="External" /><Relationship Id="rId42" Type="http://schemas.openxmlformats.org/officeDocument/2006/relationships/hyperlink" Target="https://podminky.urs.cz/item/CS_URS_2024_01/431351122" TargetMode="External" /><Relationship Id="rId43" Type="http://schemas.openxmlformats.org/officeDocument/2006/relationships/hyperlink" Target="https://podminky.urs.cz/item/CS_URS_2024_01/434311114" TargetMode="External" /><Relationship Id="rId44" Type="http://schemas.openxmlformats.org/officeDocument/2006/relationships/hyperlink" Target="https://podminky.urs.cz/item/CS_URS_2024_01/434351141" TargetMode="External" /><Relationship Id="rId45" Type="http://schemas.openxmlformats.org/officeDocument/2006/relationships/hyperlink" Target="https://podminky.urs.cz/item/CS_URS_2024_01/434351142" TargetMode="External" /><Relationship Id="rId46" Type="http://schemas.openxmlformats.org/officeDocument/2006/relationships/hyperlink" Target="https://podminky.urs.cz/item/CS_URS_2024_01/451573111" TargetMode="External" /><Relationship Id="rId47" Type="http://schemas.openxmlformats.org/officeDocument/2006/relationships/hyperlink" Target="https://podminky.urs.cz/item/CS_URS_2024_01/452311141" TargetMode="External" /><Relationship Id="rId48" Type="http://schemas.openxmlformats.org/officeDocument/2006/relationships/hyperlink" Target="https://podminky.urs.cz/item/CS_URS_2024_01/561121101" TargetMode="External" /><Relationship Id="rId49" Type="http://schemas.openxmlformats.org/officeDocument/2006/relationships/hyperlink" Target="https://podminky.urs.cz/item/CS_URS_2024_01/564851111" TargetMode="External" /><Relationship Id="rId50" Type="http://schemas.openxmlformats.org/officeDocument/2006/relationships/hyperlink" Target="https://podminky.urs.cz/item/CS_URS_2024_01/564861011" TargetMode="External" /><Relationship Id="rId51" Type="http://schemas.openxmlformats.org/officeDocument/2006/relationships/hyperlink" Target="https://podminky.urs.cz/item/CS_URS_2024_01/564861111" TargetMode="External" /><Relationship Id="rId52" Type="http://schemas.openxmlformats.org/officeDocument/2006/relationships/hyperlink" Target="https://podminky.urs.cz/item/CS_URS_2024_01/564871011" TargetMode="External" /><Relationship Id="rId53" Type="http://schemas.openxmlformats.org/officeDocument/2006/relationships/hyperlink" Target="https://podminky.urs.cz/item/CS_URS_2024_01/564871112" TargetMode="External" /><Relationship Id="rId54" Type="http://schemas.openxmlformats.org/officeDocument/2006/relationships/hyperlink" Target="https://podminky.urs.cz/item/CS_URS_2024_01/564952111" TargetMode="External" /><Relationship Id="rId55" Type="http://schemas.openxmlformats.org/officeDocument/2006/relationships/hyperlink" Target="https://podminky.urs.cz/item/CS_URS_2024_01/565135121" TargetMode="External" /><Relationship Id="rId56" Type="http://schemas.openxmlformats.org/officeDocument/2006/relationships/hyperlink" Target="https://podminky.urs.cz/item/CS_URS_2024_01/573191111" TargetMode="External" /><Relationship Id="rId57" Type="http://schemas.openxmlformats.org/officeDocument/2006/relationships/hyperlink" Target="https://podminky.urs.cz/item/CS_URS_2024_01/573211108" TargetMode="External" /><Relationship Id="rId58" Type="http://schemas.openxmlformats.org/officeDocument/2006/relationships/hyperlink" Target="https://podminky.urs.cz/item/CS_URS_2024_01/577134121" TargetMode="External" /><Relationship Id="rId59" Type="http://schemas.openxmlformats.org/officeDocument/2006/relationships/hyperlink" Target="https://podminky.urs.cz/item/CS_URS_2024_01/581121302" TargetMode="External" /><Relationship Id="rId60" Type="http://schemas.openxmlformats.org/officeDocument/2006/relationships/hyperlink" Target="https://podminky.urs.cz/item/CS_URS_2024_01/591411111" TargetMode="External" /><Relationship Id="rId61" Type="http://schemas.openxmlformats.org/officeDocument/2006/relationships/hyperlink" Target="https://podminky.urs.cz/item/CS_URS_2024_01/591441111" TargetMode="External" /><Relationship Id="rId62" Type="http://schemas.openxmlformats.org/officeDocument/2006/relationships/hyperlink" Target="https://podminky.urs.cz/item/CS_URS_2024_01/596211110" TargetMode="External" /><Relationship Id="rId63" Type="http://schemas.openxmlformats.org/officeDocument/2006/relationships/hyperlink" Target="https://podminky.urs.cz/item/CS_URS_2024_01/596211113" TargetMode="External" /><Relationship Id="rId64" Type="http://schemas.openxmlformats.org/officeDocument/2006/relationships/hyperlink" Target="https://podminky.urs.cz/item/CS_URS_2024_01/596212210" TargetMode="External" /><Relationship Id="rId65" Type="http://schemas.openxmlformats.org/officeDocument/2006/relationships/hyperlink" Target="https://podminky.urs.cz/item/CS_URS_2024_01/596212212" TargetMode="External" /><Relationship Id="rId66" Type="http://schemas.openxmlformats.org/officeDocument/2006/relationships/hyperlink" Target="https://podminky.urs.cz/item/CS_URS_2024_01/596412210" TargetMode="External" /><Relationship Id="rId67" Type="http://schemas.openxmlformats.org/officeDocument/2006/relationships/hyperlink" Target="https://podminky.urs.cz/item/CS_URS_2024_01/596412213" TargetMode="External" /><Relationship Id="rId68" Type="http://schemas.openxmlformats.org/officeDocument/2006/relationships/hyperlink" Target="https://podminky.urs.cz/item/CS_URS_2024_01/596811220" TargetMode="External" /><Relationship Id="rId69" Type="http://schemas.openxmlformats.org/officeDocument/2006/relationships/hyperlink" Target="https://podminky.urs.cz/item/CS_URS_2024_01/631311234" TargetMode="External" /><Relationship Id="rId70" Type="http://schemas.openxmlformats.org/officeDocument/2006/relationships/hyperlink" Target="https://podminky.urs.cz/item/CS_URS_2024_01/632450134" TargetMode="External" /><Relationship Id="rId71" Type="http://schemas.openxmlformats.org/officeDocument/2006/relationships/hyperlink" Target="https://podminky.urs.cz/item/CS_URS_2024_01/632451491" TargetMode="External" /><Relationship Id="rId72" Type="http://schemas.openxmlformats.org/officeDocument/2006/relationships/hyperlink" Target="https://podminky.urs.cz/item/CS_URS_2024_01/871313121" TargetMode="External" /><Relationship Id="rId73" Type="http://schemas.openxmlformats.org/officeDocument/2006/relationships/hyperlink" Target="https://podminky.urs.cz/item/CS_URS_2024_01/890411851" TargetMode="External" /><Relationship Id="rId74" Type="http://schemas.openxmlformats.org/officeDocument/2006/relationships/hyperlink" Target="https://podminky.urs.cz/item/CS_URS_2024_01/895941301" TargetMode="External" /><Relationship Id="rId75" Type="http://schemas.openxmlformats.org/officeDocument/2006/relationships/hyperlink" Target="https://podminky.urs.cz/item/CS_URS_2024_01/895941313" TargetMode="External" /><Relationship Id="rId76" Type="http://schemas.openxmlformats.org/officeDocument/2006/relationships/hyperlink" Target="https://podminky.urs.cz/item/CS_URS_2024_01/895941322" TargetMode="External" /><Relationship Id="rId77" Type="http://schemas.openxmlformats.org/officeDocument/2006/relationships/hyperlink" Target="https://podminky.urs.cz/item/CS_URS_2024_01/899132111" TargetMode="External" /><Relationship Id="rId78" Type="http://schemas.openxmlformats.org/officeDocument/2006/relationships/hyperlink" Target="https://podminky.urs.cz/item/CS_URS_2024_01/899132212" TargetMode="External" /><Relationship Id="rId79" Type="http://schemas.openxmlformats.org/officeDocument/2006/relationships/hyperlink" Target="https://podminky.urs.cz/item/CS_URS_2024_01/899203211" TargetMode="External" /><Relationship Id="rId80" Type="http://schemas.openxmlformats.org/officeDocument/2006/relationships/hyperlink" Target="https://podminky.urs.cz/item/CS_URS_2024_01/899204112" TargetMode="External" /><Relationship Id="rId81" Type="http://schemas.openxmlformats.org/officeDocument/2006/relationships/hyperlink" Target="https://podminky.urs.cz/item/CS_URS_2024_01/899104112" TargetMode="External" /><Relationship Id="rId82" Type="http://schemas.openxmlformats.org/officeDocument/2006/relationships/hyperlink" Target="https://podminky.urs.cz/item/CS_URS_2024_01/911121111" TargetMode="External" /><Relationship Id="rId83" Type="http://schemas.openxmlformats.org/officeDocument/2006/relationships/hyperlink" Target="https://podminky.urs.cz/item/CS_URS_2024_01/912111111" TargetMode="External" /><Relationship Id="rId84" Type="http://schemas.openxmlformats.org/officeDocument/2006/relationships/hyperlink" Target="https://podminky.urs.cz/item/CS_URS_2024_01/914111111" TargetMode="External" /><Relationship Id="rId85" Type="http://schemas.openxmlformats.org/officeDocument/2006/relationships/hyperlink" Target="https://podminky.urs.cz/item/CS_URS_2024_01/914511112" TargetMode="External" /><Relationship Id="rId86" Type="http://schemas.openxmlformats.org/officeDocument/2006/relationships/hyperlink" Target="https://podminky.urs.cz/item/CS_URS_2024_01/915231111" TargetMode="External" /><Relationship Id="rId87" Type="http://schemas.openxmlformats.org/officeDocument/2006/relationships/hyperlink" Target="https://podminky.urs.cz/item/CS_URS_2024_01/915321115" TargetMode="External" /><Relationship Id="rId88" Type="http://schemas.openxmlformats.org/officeDocument/2006/relationships/hyperlink" Target="https://podminky.urs.cz/item/CS_URS_2024_01/916131213" TargetMode="External" /><Relationship Id="rId89" Type="http://schemas.openxmlformats.org/officeDocument/2006/relationships/hyperlink" Target="https://podminky.urs.cz/item/CS_URS_2024_01/916133112" TargetMode="External" /><Relationship Id="rId90" Type="http://schemas.openxmlformats.org/officeDocument/2006/relationships/hyperlink" Target="https://podminky.urs.cz/item/CS_URS_2024_01/916231213" TargetMode="External" /><Relationship Id="rId91" Type="http://schemas.openxmlformats.org/officeDocument/2006/relationships/hyperlink" Target="https://podminky.urs.cz/item/CS_URS_2024_01/919732211" TargetMode="External" /><Relationship Id="rId92" Type="http://schemas.openxmlformats.org/officeDocument/2006/relationships/hyperlink" Target="https://podminky.urs.cz/item/CS_URS_2024_01/919735112" TargetMode="External" /><Relationship Id="rId93" Type="http://schemas.openxmlformats.org/officeDocument/2006/relationships/hyperlink" Target="https://podminky.urs.cz/item/CS_URS_2024_01/919735123" TargetMode="External" /><Relationship Id="rId94" Type="http://schemas.openxmlformats.org/officeDocument/2006/relationships/hyperlink" Target="https://podminky.urs.cz/item/CS_URS_2024_01/935112111" TargetMode="External" /><Relationship Id="rId95" Type="http://schemas.openxmlformats.org/officeDocument/2006/relationships/hyperlink" Target="https://podminky.urs.cz/item/CS_URS_2024_01/935113111" TargetMode="External" /><Relationship Id="rId96" Type="http://schemas.openxmlformats.org/officeDocument/2006/relationships/hyperlink" Target="https://podminky.urs.cz/item/CS_URS_2024_01/935923216" TargetMode="External" /><Relationship Id="rId97" Type="http://schemas.openxmlformats.org/officeDocument/2006/relationships/hyperlink" Target="https://podminky.urs.cz/item/CS_URS_2024_01/935932111" TargetMode="External" /><Relationship Id="rId98" Type="http://schemas.openxmlformats.org/officeDocument/2006/relationships/hyperlink" Target="https://podminky.urs.cz/item/CS_URS_2024_01/965046111" TargetMode="External" /><Relationship Id="rId99" Type="http://schemas.openxmlformats.org/officeDocument/2006/relationships/hyperlink" Target="https://podminky.urs.cz/item/CS_URS_2024_01/979054451" TargetMode="External" /><Relationship Id="rId100" Type="http://schemas.openxmlformats.org/officeDocument/2006/relationships/hyperlink" Target="https://podminky.urs.cz/item/CS_URS_2024_01/113106123" TargetMode="External" /><Relationship Id="rId101" Type="http://schemas.openxmlformats.org/officeDocument/2006/relationships/hyperlink" Target="https://podminky.urs.cz/item/CS_URS_2024_01/113106144" TargetMode="External" /><Relationship Id="rId102" Type="http://schemas.openxmlformats.org/officeDocument/2006/relationships/hyperlink" Target="https://podminky.urs.cz/item/CS_URS_2024_01/113106171" TargetMode="External" /><Relationship Id="rId103" Type="http://schemas.openxmlformats.org/officeDocument/2006/relationships/hyperlink" Target="https://podminky.urs.cz/item/CS_URS_2024_01/113107130" TargetMode="External" /><Relationship Id="rId104" Type="http://schemas.openxmlformats.org/officeDocument/2006/relationships/hyperlink" Target="https://podminky.urs.cz/item/CS_URS_2024_01/113107112" TargetMode="External" /><Relationship Id="rId105" Type="http://schemas.openxmlformats.org/officeDocument/2006/relationships/hyperlink" Target="https://podminky.urs.cz/item/CS_URS_2024_01/113107170" TargetMode="External" /><Relationship Id="rId106" Type="http://schemas.openxmlformats.org/officeDocument/2006/relationships/hyperlink" Target="https://podminky.urs.cz/item/CS_URS_2024_01/113107181" TargetMode="External" /><Relationship Id="rId107" Type="http://schemas.openxmlformats.org/officeDocument/2006/relationships/hyperlink" Target="https://podminky.urs.cz/item/CS_URS_2024_01/113107221" TargetMode="External" /><Relationship Id="rId108" Type="http://schemas.openxmlformats.org/officeDocument/2006/relationships/hyperlink" Target="https://podminky.urs.cz/item/CS_URS_2024_01/113107223" TargetMode="External" /><Relationship Id="rId109" Type="http://schemas.openxmlformats.org/officeDocument/2006/relationships/hyperlink" Target="https://podminky.urs.cz/item/CS_URS_2024_01/113107230" TargetMode="External" /><Relationship Id="rId110" Type="http://schemas.openxmlformats.org/officeDocument/2006/relationships/hyperlink" Target="https://podminky.urs.cz/item/CS_URS_2024_01/113154234" TargetMode="External" /><Relationship Id="rId111" Type="http://schemas.openxmlformats.org/officeDocument/2006/relationships/hyperlink" Target="https://podminky.urs.cz/item/CS_URS_2024_01/113154333" TargetMode="External" /><Relationship Id="rId112" Type="http://schemas.openxmlformats.org/officeDocument/2006/relationships/hyperlink" Target="https://podminky.urs.cz/item/CS_URS_2024_01/113202111" TargetMode="External" /><Relationship Id="rId113" Type="http://schemas.openxmlformats.org/officeDocument/2006/relationships/hyperlink" Target="https://podminky.urs.cz/item/CS_URS_2024_01/113203111" TargetMode="External" /><Relationship Id="rId114" Type="http://schemas.openxmlformats.org/officeDocument/2006/relationships/hyperlink" Target="https://podminky.urs.cz/item/CS_URS_2024_01/113204111" TargetMode="External" /><Relationship Id="rId115" Type="http://schemas.openxmlformats.org/officeDocument/2006/relationships/hyperlink" Target="https://podminky.urs.cz/item/CS_URS_2024_01/966008221" TargetMode="External" /><Relationship Id="rId116" Type="http://schemas.openxmlformats.org/officeDocument/2006/relationships/hyperlink" Target="https://podminky.urs.cz/item/CS_URS_2024_01/962022491" TargetMode="External" /><Relationship Id="rId117" Type="http://schemas.openxmlformats.org/officeDocument/2006/relationships/hyperlink" Target="https://podminky.urs.cz/item/CS_URS_2024_01/962052211" TargetMode="External" /><Relationship Id="rId118" Type="http://schemas.openxmlformats.org/officeDocument/2006/relationships/hyperlink" Target="https://podminky.urs.cz/item/CS_URS_2024_01/963022819" TargetMode="External" /><Relationship Id="rId119" Type="http://schemas.openxmlformats.org/officeDocument/2006/relationships/hyperlink" Target="https://podminky.urs.cz/item/CS_URS_2024_01/963042819" TargetMode="External" /><Relationship Id="rId120" Type="http://schemas.openxmlformats.org/officeDocument/2006/relationships/hyperlink" Target="https://podminky.urs.cz/item/CS_URS_2024_01/966005111" TargetMode="External" /><Relationship Id="rId121" Type="http://schemas.openxmlformats.org/officeDocument/2006/relationships/hyperlink" Target="https://podminky.urs.cz/item/CS_URS_2024_01/966006132" TargetMode="External" /><Relationship Id="rId122" Type="http://schemas.openxmlformats.org/officeDocument/2006/relationships/hyperlink" Target="https://podminky.urs.cz/item/CS_URS_2024_01/966006211" TargetMode="External" /><Relationship Id="rId123" Type="http://schemas.openxmlformats.org/officeDocument/2006/relationships/hyperlink" Target="https://podminky.urs.cz/item/CS_URS_2024_01/997221551" TargetMode="External" /><Relationship Id="rId124" Type="http://schemas.openxmlformats.org/officeDocument/2006/relationships/hyperlink" Target="https://podminky.urs.cz/item/CS_URS_2024_01/997221559" TargetMode="External" /><Relationship Id="rId125" Type="http://schemas.openxmlformats.org/officeDocument/2006/relationships/hyperlink" Target="https://podminky.urs.cz/item/CS_URS_2024_01/997221561" TargetMode="External" /><Relationship Id="rId126" Type="http://schemas.openxmlformats.org/officeDocument/2006/relationships/hyperlink" Target="https://podminky.urs.cz/item/CS_URS_2024_01/997221569" TargetMode="External" /><Relationship Id="rId127" Type="http://schemas.openxmlformats.org/officeDocument/2006/relationships/hyperlink" Target="https://podminky.urs.cz/item/CS_URS_2024_01/997221611" TargetMode="External" /><Relationship Id="rId128" Type="http://schemas.openxmlformats.org/officeDocument/2006/relationships/hyperlink" Target="https://podminky.urs.cz/item/CS_URS_2024_01/997221861" TargetMode="External" /><Relationship Id="rId129" Type="http://schemas.openxmlformats.org/officeDocument/2006/relationships/hyperlink" Target="https://podminky.urs.cz/item/CS_URS_2024_01/997221862" TargetMode="External" /><Relationship Id="rId130" Type="http://schemas.openxmlformats.org/officeDocument/2006/relationships/hyperlink" Target="https://podminky.urs.cz/item/CS_URS_2024_01/997221873" TargetMode="External" /><Relationship Id="rId131" Type="http://schemas.openxmlformats.org/officeDocument/2006/relationships/hyperlink" Target="https://podminky.urs.cz/item/CS_URS_2024_01/997221875" TargetMode="External" /><Relationship Id="rId132" Type="http://schemas.openxmlformats.org/officeDocument/2006/relationships/hyperlink" Target="https://podminky.urs.cz/item/CS_URS_2024_01/998223011" TargetMode="External" /><Relationship Id="rId133" Type="http://schemas.openxmlformats.org/officeDocument/2006/relationships/hyperlink" Target="https://podminky.urs.cz/item/CS_URS_2024_01/711161212" TargetMode="External" /><Relationship Id="rId134" Type="http://schemas.openxmlformats.org/officeDocument/2006/relationships/hyperlink" Target="https://podminky.urs.cz/item/CS_URS_2024_01/711161383" TargetMode="External" /><Relationship Id="rId135" Type="http://schemas.openxmlformats.org/officeDocument/2006/relationships/hyperlink" Target="https://podminky.urs.cz/item/CS_URS_2024_01/998711101" TargetMode="External" /><Relationship Id="rId136" Type="http://schemas.openxmlformats.org/officeDocument/2006/relationships/hyperlink" Target="https://podminky.urs.cz/item/CS_URS_2024_01/767995112" TargetMode="External" /><Relationship Id="rId137" Type="http://schemas.openxmlformats.org/officeDocument/2006/relationships/hyperlink" Target="https://podminky.urs.cz/item/CS_URS_2024_01/767995113" TargetMode="External" /><Relationship Id="rId138" Type="http://schemas.openxmlformats.org/officeDocument/2006/relationships/hyperlink" Target="https://podminky.urs.cz/item/CS_URS_2024_01/998767101" TargetMode="External" /><Relationship Id="rId139" Type="http://schemas.openxmlformats.org/officeDocument/2006/relationships/hyperlink" Target="https://podminky.urs.cz/item/CS_URS_2024_01/771121011" TargetMode="External" /><Relationship Id="rId140" Type="http://schemas.openxmlformats.org/officeDocument/2006/relationships/hyperlink" Target="https://podminky.urs.cz/item/CS_URS_2024_01/782632114" TargetMode="External" /><Relationship Id="rId141" Type="http://schemas.openxmlformats.org/officeDocument/2006/relationships/hyperlink" Target="https://podminky.urs.cz/item/CS_URS_2024_01/782991111" TargetMode="External" /><Relationship Id="rId142" Type="http://schemas.openxmlformats.org/officeDocument/2006/relationships/hyperlink" Target="https://podminky.urs.cz/item/CS_URS_2024_01/998782101" TargetMode="External" /><Relationship Id="rId143" Type="http://schemas.openxmlformats.org/officeDocument/2006/relationships/hyperlink" Target="https://podminky.urs.cz/item/CS_URS_2024_01/783301303" TargetMode="External" /><Relationship Id="rId144" Type="http://schemas.openxmlformats.org/officeDocument/2006/relationships/hyperlink" Target="https://podminky.urs.cz/item/CS_URS_2024_01/783301311" TargetMode="External" /><Relationship Id="rId145" Type="http://schemas.openxmlformats.org/officeDocument/2006/relationships/hyperlink" Target="https://podminky.urs.cz/item/CS_URS_2024_01/783314201" TargetMode="External" /><Relationship Id="rId146" Type="http://schemas.openxmlformats.org/officeDocument/2006/relationships/hyperlink" Target="https://podminky.urs.cz/item/CS_URS_2024_01/783315101" TargetMode="External" /><Relationship Id="rId147" Type="http://schemas.openxmlformats.org/officeDocument/2006/relationships/hyperlink" Target="https://podminky.urs.cz/item/CS_URS_2024_01/783317101" TargetMode="External" /><Relationship Id="rId148" Type="http://schemas.openxmlformats.org/officeDocument/2006/relationships/hyperlink" Target="https://podminky.urs.cz/item/CS_URS_2024_01/789131151" TargetMode="External" /><Relationship Id="rId149" Type="http://schemas.openxmlformats.org/officeDocument/2006/relationships/hyperlink" Target="https://podminky.urs.cz/item/CS_URS_2024_01/789431542" TargetMode="External" /><Relationship Id="rId150" Type="http://schemas.openxmlformats.org/officeDocument/2006/relationships/hyperlink" Target="https://podminky.urs.cz/item/CS_URS_2024_01/460161142" TargetMode="External" /><Relationship Id="rId151" Type="http://schemas.openxmlformats.org/officeDocument/2006/relationships/hyperlink" Target="https://podminky.urs.cz/item/CS_URS_2024_01/460341113" TargetMode="External" /><Relationship Id="rId152" Type="http://schemas.openxmlformats.org/officeDocument/2006/relationships/hyperlink" Target="https://podminky.urs.cz/item/CS_URS_2024_01/460341121" TargetMode="External" /><Relationship Id="rId153" Type="http://schemas.openxmlformats.org/officeDocument/2006/relationships/hyperlink" Target="https://podminky.urs.cz/item/CS_URS_2024_01/460361121" TargetMode="External" /><Relationship Id="rId154" Type="http://schemas.openxmlformats.org/officeDocument/2006/relationships/hyperlink" Target="https://podminky.urs.cz/item/CS_URS_2024_01/460431152" TargetMode="External" /><Relationship Id="rId155" Type="http://schemas.openxmlformats.org/officeDocument/2006/relationships/hyperlink" Target="https://podminky.urs.cz/item/CS_URS_2024_01/460661112" TargetMode="External" /><Relationship Id="rId156" Type="http://schemas.openxmlformats.org/officeDocument/2006/relationships/hyperlink" Target="https://podminky.urs.cz/item/CS_URS_2024_01/460671113" TargetMode="External" /><Relationship Id="rId157" Type="http://schemas.openxmlformats.org/officeDocument/2006/relationships/hyperlink" Target="https://podminky.urs.cz/item/CS_URS_2024_01/460791114" TargetMode="External" /><Relationship Id="rId158" Type="http://schemas.openxmlformats.org/officeDocument/2006/relationships/hyperlink" Target="https://podminky.urs.cz/item/CS_URS_2024_01/469981111" TargetMode="External" /><Relationship Id="rId15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1105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81951112" TargetMode="External" /><Relationship Id="rId5" Type="http://schemas.openxmlformats.org/officeDocument/2006/relationships/hyperlink" Target="https://podminky.urs.cz/item/CS_URS_2024_01/564951313" TargetMode="External" /><Relationship Id="rId6" Type="http://schemas.openxmlformats.org/officeDocument/2006/relationships/hyperlink" Target="https://podminky.urs.cz/item/CS_URS_2024_01/919726122" TargetMode="External" /><Relationship Id="rId7" Type="http://schemas.openxmlformats.org/officeDocument/2006/relationships/hyperlink" Target="https://podminky.urs.cz/item/CS_URS_2024_01/998225111" TargetMode="External" /><Relationship Id="rId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9951121" TargetMode="External" /><Relationship Id="rId2" Type="http://schemas.openxmlformats.org/officeDocument/2006/relationships/hyperlink" Target="https://podminky.urs.cz/item/CS_URS_2024_01/919732211" TargetMode="External" /><Relationship Id="rId3" Type="http://schemas.openxmlformats.org/officeDocument/2006/relationships/hyperlink" Target="https://podminky.urs.cz/item/CS_URS_2024_01/919735112" TargetMode="External" /><Relationship Id="rId4" Type="http://schemas.openxmlformats.org/officeDocument/2006/relationships/hyperlink" Target="https://podminky.urs.cz/item/CS_URS_2024_01/113107422" TargetMode="External" /><Relationship Id="rId5" Type="http://schemas.openxmlformats.org/officeDocument/2006/relationships/hyperlink" Target="https://podminky.urs.cz/item/CS_URS_2024_01/113107423" TargetMode="External" /><Relationship Id="rId6" Type="http://schemas.openxmlformats.org/officeDocument/2006/relationships/hyperlink" Target="https://podminky.urs.cz/item/CS_URS_2024_01/113107441" TargetMode="External" /><Relationship Id="rId7" Type="http://schemas.openxmlformats.org/officeDocument/2006/relationships/hyperlink" Target="https://podminky.urs.cz/item/CS_URS_2024_01/113107442" TargetMode="External" /><Relationship Id="rId8" Type="http://schemas.openxmlformats.org/officeDocument/2006/relationships/hyperlink" Target="https://podminky.urs.cz/item/CS_URS_2024_01/997013501" TargetMode="External" /><Relationship Id="rId9" Type="http://schemas.openxmlformats.org/officeDocument/2006/relationships/hyperlink" Target="https://podminky.urs.cz/item/CS_URS_2024_01/997013509" TargetMode="External" /><Relationship Id="rId10" Type="http://schemas.openxmlformats.org/officeDocument/2006/relationships/hyperlink" Target="https://podminky.urs.cz/item/CS_URS_2024_01/997013861" TargetMode="External" /><Relationship Id="rId11" Type="http://schemas.openxmlformats.org/officeDocument/2006/relationships/hyperlink" Target="https://podminky.urs.cz/item/CS_URS_2024_01/997013873" TargetMode="External" /><Relationship Id="rId12" Type="http://schemas.openxmlformats.org/officeDocument/2006/relationships/hyperlink" Target="https://podminky.urs.cz/item/CS_URS_2024_01/997013875" TargetMode="External" /><Relationship Id="rId13" Type="http://schemas.openxmlformats.org/officeDocument/2006/relationships/hyperlink" Target="https://podminky.urs.cz/item/CS_URS_2024_01/741122133" TargetMode="External" /><Relationship Id="rId14" Type="http://schemas.openxmlformats.org/officeDocument/2006/relationships/hyperlink" Target="https://podminky.urs.cz/item/CS_URS_2024_01/741122142" TargetMode="External" /><Relationship Id="rId15" Type="http://schemas.openxmlformats.org/officeDocument/2006/relationships/hyperlink" Target="https://podminky.urs.cz/item/CS_URS_2024_01/741128002" TargetMode="External" /><Relationship Id="rId16" Type="http://schemas.openxmlformats.org/officeDocument/2006/relationships/hyperlink" Target="https://podminky.urs.cz/item/CS_URS_2024_01/741128022" TargetMode="External" /><Relationship Id="rId17" Type="http://schemas.openxmlformats.org/officeDocument/2006/relationships/hyperlink" Target="https://podminky.urs.cz/item/CS_URS_2024_01/741132133" TargetMode="External" /><Relationship Id="rId18" Type="http://schemas.openxmlformats.org/officeDocument/2006/relationships/hyperlink" Target="https://podminky.urs.cz/item/CS_URS_2024_01/741373002" TargetMode="External" /><Relationship Id="rId19" Type="http://schemas.openxmlformats.org/officeDocument/2006/relationships/hyperlink" Target="https://podminky.urs.cz/item/CS_URS_2024_01/210100001" TargetMode="External" /><Relationship Id="rId20" Type="http://schemas.openxmlformats.org/officeDocument/2006/relationships/hyperlink" Target="https://podminky.urs.cz/item/CS_URS_2024_01/210100003" TargetMode="External" /><Relationship Id="rId21" Type="http://schemas.openxmlformats.org/officeDocument/2006/relationships/hyperlink" Target="https://podminky.urs.cz/item/CS_URS_2024_01/210204011" TargetMode="External" /><Relationship Id="rId22" Type="http://schemas.openxmlformats.org/officeDocument/2006/relationships/hyperlink" Target="https://podminky.urs.cz/item/CS_URS_2024_01/210204206" TargetMode="External" /><Relationship Id="rId23" Type="http://schemas.openxmlformats.org/officeDocument/2006/relationships/hyperlink" Target="https://podminky.urs.cz/item/CS_URS_2024_01/210220020" TargetMode="External" /><Relationship Id="rId24" Type="http://schemas.openxmlformats.org/officeDocument/2006/relationships/hyperlink" Target="https://podminky.urs.cz/item/CS_URS_2024_01/210220022" TargetMode="External" /><Relationship Id="rId25" Type="http://schemas.openxmlformats.org/officeDocument/2006/relationships/hyperlink" Target="https://podminky.urs.cz/item/CS_URS_2024_01/210220301" TargetMode="External" /><Relationship Id="rId26" Type="http://schemas.openxmlformats.org/officeDocument/2006/relationships/hyperlink" Target="https://podminky.urs.cz/item/CS_URS_2024_01/210220302" TargetMode="External" /><Relationship Id="rId27" Type="http://schemas.openxmlformats.org/officeDocument/2006/relationships/hyperlink" Target="https://podminky.urs.cz/item/CS_URS_2024_01/460131113" TargetMode="External" /><Relationship Id="rId28" Type="http://schemas.openxmlformats.org/officeDocument/2006/relationships/hyperlink" Target="https://podminky.urs.cz/item/CS_URS_2024_01/460341113" TargetMode="External" /><Relationship Id="rId29" Type="http://schemas.openxmlformats.org/officeDocument/2006/relationships/hyperlink" Target="https://podminky.urs.cz/item/CS_URS_2024_01/460341121" TargetMode="External" /><Relationship Id="rId30" Type="http://schemas.openxmlformats.org/officeDocument/2006/relationships/hyperlink" Target="https://podminky.urs.cz/item/CS_URS_2024_01/460361121" TargetMode="External" /><Relationship Id="rId31" Type="http://schemas.openxmlformats.org/officeDocument/2006/relationships/hyperlink" Target="https://podminky.urs.cz/item/CS_URS_2024_01/460641113" TargetMode="External" /><Relationship Id="rId32" Type="http://schemas.openxmlformats.org/officeDocument/2006/relationships/hyperlink" Target="https://podminky.urs.cz/item/CS_URS_2024_01/460161172" TargetMode="External" /><Relationship Id="rId33" Type="http://schemas.openxmlformats.org/officeDocument/2006/relationships/hyperlink" Target="https://podminky.urs.cz/item/CS_URS_2024_01/460161312" TargetMode="External" /><Relationship Id="rId34" Type="http://schemas.openxmlformats.org/officeDocument/2006/relationships/hyperlink" Target="https://podminky.urs.cz/item/CS_URS_2024_01/460661412" TargetMode="External" /><Relationship Id="rId35" Type="http://schemas.openxmlformats.org/officeDocument/2006/relationships/hyperlink" Target="https://podminky.urs.cz/item/CS_URS_2024_01/460671112" TargetMode="External" /><Relationship Id="rId36" Type="http://schemas.openxmlformats.org/officeDocument/2006/relationships/hyperlink" Target="https://podminky.urs.cz/item/CS_URS_2024_01/460791113" TargetMode="External" /><Relationship Id="rId37" Type="http://schemas.openxmlformats.org/officeDocument/2006/relationships/hyperlink" Target="https://podminky.urs.cz/item/CS_URS_2024_01/460791115" TargetMode="External" /><Relationship Id="rId38" Type="http://schemas.openxmlformats.org/officeDocument/2006/relationships/hyperlink" Target="https://podminky.urs.cz/item/CS_URS_2024_01/460431182" TargetMode="External" /><Relationship Id="rId39" Type="http://schemas.openxmlformats.org/officeDocument/2006/relationships/hyperlink" Target="https://podminky.urs.cz/item/CS_URS_2024_01/460431332" TargetMode="External" /><Relationship Id="rId40" Type="http://schemas.openxmlformats.org/officeDocument/2006/relationships/hyperlink" Target="https://podminky.urs.cz/item/CS_URS_2024_01/460871143" TargetMode="External" /><Relationship Id="rId41" Type="http://schemas.openxmlformats.org/officeDocument/2006/relationships/hyperlink" Target="https://podminky.urs.cz/item/CS_URS_2024_01/460871145" TargetMode="External" /><Relationship Id="rId42" Type="http://schemas.openxmlformats.org/officeDocument/2006/relationships/hyperlink" Target="https://podminky.urs.cz/item/CS_URS_2024_01/460871162" TargetMode="External" /><Relationship Id="rId43" Type="http://schemas.openxmlformats.org/officeDocument/2006/relationships/hyperlink" Target="https://podminky.urs.cz/item/CS_URS_2024_01/460881313" TargetMode="External" /><Relationship Id="rId44" Type="http://schemas.openxmlformats.org/officeDocument/2006/relationships/hyperlink" Target="https://podminky.urs.cz/item/CS_URS_2024_01/HZS4132" TargetMode="External" /><Relationship Id="rId4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12351" TargetMode="External" /><Relationship Id="rId2" Type="http://schemas.openxmlformats.org/officeDocument/2006/relationships/hyperlink" Target="https://podminky.urs.cz/item/CS_URS_2024_01/111301111" TargetMode="External" /><Relationship Id="rId3" Type="http://schemas.openxmlformats.org/officeDocument/2006/relationships/hyperlink" Target="https://podminky.urs.cz/item/CS_URS_2024_01/112251221" TargetMode="External" /><Relationship Id="rId4" Type="http://schemas.openxmlformats.org/officeDocument/2006/relationships/hyperlink" Target="https://podminky.urs.cz/item/CS_URS_2024_01/122151101" TargetMode="External" /><Relationship Id="rId5" Type="http://schemas.openxmlformats.org/officeDocument/2006/relationships/hyperlink" Target="https://podminky.urs.cz/item/CS_URS_2024_01/162301501" TargetMode="External" /><Relationship Id="rId6" Type="http://schemas.openxmlformats.org/officeDocument/2006/relationships/hyperlink" Target="https://podminky.urs.cz/item/CS_URS_2024_01/162301981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171201231" TargetMode="External" /><Relationship Id="rId9" Type="http://schemas.openxmlformats.org/officeDocument/2006/relationships/hyperlink" Target="https://podminky.urs.cz/item/CS_URS_2024_01/174251101" TargetMode="External" /><Relationship Id="rId10" Type="http://schemas.openxmlformats.org/officeDocument/2006/relationships/hyperlink" Target="https://podminky.urs.cz/item/CS_URS_2024_01/181111111" TargetMode="External" /><Relationship Id="rId11" Type="http://schemas.openxmlformats.org/officeDocument/2006/relationships/hyperlink" Target="https://podminky.urs.cz/item/CS_URS_2024_01/181351005" TargetMode="External" /><Relationship Id="rId12" Type="http://schemas.openxmlformats.org/officeDocument/2006/relationships/hyperlink" Target="https://podminky.urs.cz/item/CS_URS_2024_01/181411131" TargetMode="External" /><Relationship Id="rId13" Type="http://schemas.openxmlformats.org/officeDocument/2006/relationships/hyperlink" Target="https://podminky.urs.cz/item/CS_URS_2024_01/181951112" TargetMode="External" /><Relationship Id="rId14" Type="http://schemas.openxmlformats.org/officeDocument/2006/relationships/hyperlink" Target="https://podminky.urs.cz/item/CS_URS_2024_01/182303111" TargetMode="External" /><Relationship Id="rId15" Type="http://schemas.openxmlformats.org/officeDocument/2006/relationships/hyperlink" Target="https://podminky.urs.cz/item/CS_URS_2024_01/183111112" TargetMode="External" /><Relationship Id="rId16" Type="http://schemas.openxmlformats.org/officeDocument/2006/relationships/hyperlink" Target="https://podminky.urs.cz/item/CS_URS_2024_01/183111113" TargetMode="External" /><Relationship Id="rId17" Type="http://schemas.openxmlformats.org/officeDocument/2006/relationships/hyperlink" Target="https://podminky.urs.cz/item/CS_URS_2024_01/183151115" TargetMode="External" /><Relationship Id="rId18" Type="http://schemas.openxmlformats.org/officeDocument/2006/relationships/hyperlink" Target="https://podminky.urs.cz/item/CS_URS_2024_01/183211312" TargetMode="External" /><Relationship Id="rId19" Type="http://schemas.openxmlformats.org/officeDocument/2006/relationships/hyperlink" Target="https://podminky.urs.cz/item/CS_URS_2024_01/183211313" TargetMode="External" /><Relationship Id="rId20" Type="http://schemas.openxmlformats.org/officeDocument/2006/relationships/hyperlink" Target="https://podminky.urs.cz/item/CS_URS_2024_01/183402121" TargetMode="External" /><Relationship Id="rId21" Type="http://schemas.openxmlformats.org/officeDocument/2006/relationships/hyperlink" Target="https://podminky.urs.cz/item/CS_URS_2024_01/184102116" TargetMode="External" /><Relationship Id="rId22" Type="http://schemas.openxmlformats.org/officeDocument/2006/relationships/hyperlink" Target="https://podminky.urs.cz/item/CS_URS_2024_01/184102211" TargetMode="External" /><Relationship Id="rId23" Type="http://schemas.openxmlformats.org/officeDocument/2006/relationships/hyperlink" Target="https://podminky.urs.cz/item/CS_URS_2024_01/184102311" TargetMode="External" /><Relationship Id="rId24" Type="http://schemas.openxmlformats.org/officeDocument/2006/relationships/hyperlink" Target="https://podminky.urs.cz/item/CS_URS_2024_01/184215133" TargetMode="External" /><Relationship Id="rId25" Type="http://schemas.openxmlformats.org/officeDocument/2006/relationships/hyperlink" Target="https://podminky.urs.cz/item/CS_URS_2024_01/184813511" TargetMode="External" /><Relationship Id="rId26" Type="http://schemas.openxmlformats.org/officeDocument/2006/relationships/hyperlink" Target="https://podminky.urs.cz/item/CS_URS_2024_01/184813111" TargetMode="External" /><Relationship Id="rId27" Type="http://schemas.openxmlformats.org/officeDocument/2006/relationships/hyperlink" Target="https://podminky.urs.cz/item/CS_URS_2024_01/184854111" TargetMode="External" /><Relationship Id="rId28" Type="http://schemas.openxmlformats.org/officeDocument/2006/relationships/hyperlink" Target="https://podminky.urs.cz/item/CS_URS_2024_01/184854113" TargetMode="External" /><Relationship Id="rId29" Type="http://schemas.openxmlformats.org/officeDocument/2006/relationships/hyperlink" Target="https://podminky.urs.cz/item/CS_URS_2024_01/184911151" TargetMode="External" /><Relationship Id="rId30" Type="http://schemas.openxmlformats.org/officeDocument/2006/relationships/hyperlink" Target="https://podminky.urs.cz/item/CS_URS_2024_01/184911161" TargetMode="External" /><Relationship Id="rId31" Type="http://schemas.openxmlformats.org/officeDocument/2006/relationships/hyperlink" Target="https://podminky.urs.cz/item/CS_URS_2024_01/184911421" TargetMode="External" /><Relationship Id="rId32" Type="http://schemas.openxmlformats.org/officeDocument/2006/relationships/hyperlink" Target="https://podminky.urs.cz/item/CS_URS_2024_01/185804312" TargetMode="External" /><Relationship Id="rId33" Type="http://schemas.openxmlformats.org/officeDocument/2006/relationships/hyperlink" Target="https://podminky.urs.cz/item/CS_URS_2024_01/998231311" TargetMode="External" /><Relationship Id="rId34" Type="http://schemas.openxmlformats.org/officeDocument/2006/relationships/hyperlink" Target="https://podminky.urs.cz/item/CS_URS_2024_01/767995113" TargetMode="External" /><Relationship Id="rId35" Type="http://schemas.openxmlformats.org/officeDocument/2006/relationships/hyperlink" Target="https://podminky.urs.cz/item/CS_URS_2024_01/998767101" TargetMode="External" /><Relationship Id="rId3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1101" TargetMode="External" /><Relationship Id="rId2" Type="http://schemas.openxmlformats.org/officeDocument/2006/relationships/hyperlink" Target="https://podminky.urs.cz/item/CS_URS_2024_01/13221213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7151111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81951112" TargetMode="External" /><Relationship Id="rId7" Type="http://schemas.openxmlformats.org/officeDocument/2006/relationships/hyperlink" Target="https://podminky.urs.cz/item/CS_URS_2024_01/275313511" TargetMode="External" /><Relationship Id="rId8" Type="http://schemas.openxmlformats.org/officeDocument/2006/relationships/hyperlink" Target="https://podminky.urs.cz/item/CS_URS_2024_01/564811011" TargetMode="External" /><Relationship Id="rId9" Type="http://schemas.openxmlformats.org/officeDocument/2006/relationships/hyperlink" Target="https://podminky.urs.cz/item/CS_URS_2024_01/564831011" TargetMode="External" /><Relationship Id="rId10" Type="http://schemas.openxmlformats.org/officeDocument/2006/relationships/hyperlink" Target="https://podminky.urs.cz/item/CS_URS_2024_01/591411111" TargetMode="External" /><Relationship Id="rId11" Type="http://schemas.openxmlformats.org/officeDocument/2006/relationships/hyperlink" Target="https://podminky.urs.cz/item/CS_URS_2024_01/936104213" TargetMode="External" /><Relationship Id="rId12" Type="http://schemas.openxmlformats.org/officeDocument/2006/relationships/hyperlink" Target="https://podminky.urs.cz/item/CS_URS_2024_01/936124113" TargetMode="External" /><Relationship Id="rId13" Type="http://schemas.openxmlformats.org/officeDocument/2006/relationships/hyperlink" Target="https://podminky.urs.cz/item/CS_URS_2024_01/961044111" TargetMode="External" /><Relationship Id="rId14" Type="http://schemas.openxmlformats.org/officeDocument/2006/relationships/hyperlink" Target="https://podminky.urs.cz/item/CS_URS_2024_01/966001211" TargetMode="External" /><Relationship Id="rId15" Type="http://schemas.openxmlformats.org/officeDocument/2006/relationships/hyperlink" Target="https://podminky.urs.cz/item/CS_URS_2024_01/966001311" TargetMode="External" /><Relationship Id="rId16" Type="http://schemas.openxmlformats.org/officeDocument/2006/relationships/hyperlink" Target="https://podminky.urs.cz/item/CS_URS_2024_01/997221561" TargetMode="External" /><Relationship Id="rId17" Type="http://schemas.openxmlformats.org/officeDocument/2006/relationships/hyperlink" Target="https://podminky.urs.cz/item/CS_URS_2024_01/997221569" TargetMode="External" /><Relationship Id="rId18" Type="http://schemas.openxmlformats.org/officeDocument/2006/relationships/hyperlink" Target="https://podminky.urs.cz/item/CS_URS_2024_01/997221861" TargetMode="External" /><Relationship Id="rId19" Type="http://schemas.openxmlformats.org/officeDocument/2006/relationships/hyperlink" Target="https://podminky.urs.cz/item/CS_URS_2024_01/998231311" TargetMode="External" /><Relationship Id="rId20" Type="http://schemas.openxmlformats.org/officeDocument/2006/relationships/hyperlink" Target="https://podminky.urs.cz/item/CS_URS_2024_01/767996801" TargetMode="External" /><Relationship Id="rId2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203000" TargetMode="External" /><Relationship Id="rId2" Type="http://schemas.openxmlformats.org/officeDocument/2006/relationships/hyperlink" Target="https://podminky.urs.cz/item/CS_URS_2024_01/012303000" TargetMode="External" /><Relationship Id="rId3" Type="http://schemas.openxmlformats.org/officeDocument/2006/relationships/hyperlink" Target="https://podminky.urs.cz/item/CS_URS_2024_01/013274000" TargetMode="External" /><Relationship Id="rId4" Type="http://schemas.openxmlformats.org/officeDocument/2006/relationships/hyperlink" Target="https://podminky.urs.cz/item/CS_URS_2024_01/013284000" TargetMode="External" /><Relationship Id="rId5" Type="http://schemas.openxmlformats.org/officeDocument/2006/relationships/hyperlink" Target="https://podminky.urs.cz/item/CS_URS_2024_01/030001000" TargetMode="External" /><Relationship Id="rId6" Type="http://schemas.openxmlformats.org/officeDocument/2006/relationships/hyperlink" Target="https://podminky.urs.cz/item/CS_URS_2024_01/034303000" TargetMode="External" /><Relationship Id="rId7" Type="http://schemas.openxmlformats.org/officeDocument/2006/relationships/hyperlink" Target="https://podminky.urs.cz/item/CS_URS_2024_01/042503000" TargetMode="External" /><Relationship Id="rId8" Type="http://schemas.openxmlformats.org/officeDocument/2006/relationships/hyperlink" Target="https://podminky.urs.cz/item/CS_URS_2024_01/043154000" TargetMode="External" /><Relationship Id="rId9" Type="http://schemas.openxmlformats.org/officeDocument/2006/relationships/hyperlink" Target="https://podminky.urs.cz/item/CS_URS_2024_01/044002000" TargetMode="External" /><Relationship Id="rId10" Type="http://schemas.openxmlformats.org/officeDocument/2006/relationships/hyperlink" Target="https://podminky.urs.cz/item/CS_URS_2024_01/045002000" TargetMode="External" /><Relationship Id="rId1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27</v>
      </c>
      <c r="AL10" s="25"/>
      <c r="AM10" s="25"/>
      <c r="AN10" s="30" t="s">
        <v>28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30</v>
      </c>
      <c r="AL11" s="25"/>
      <c r="AM11" s="25"/>
      <c r="AN11" s="30" t="s">
        <v>28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27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30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27</v>
      </c>
      <c r="AL16" s="25"/>
      <c r="AM16" s="25"/>
      <c r="AN16" s="30" t="s">
        <v>28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30</v>
      </c>
      <c r="AL17" s="25"/>
      <c r="AM17" s="25"/>
      <c r="AN17" s="30" t="s">
        <v>28</v>
      </c>
      <c r="AO17" s="25"/>
      <c r="AP17" s="25"/>
      <c r="AQ17" s="25"/>
      <c r="AR17" s="23"/>
      <c r="BE17" s="34"/>
      <c r="BS17" s="20" t="s">
        <v>35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27</v>
      </c>
      <c r="AL19" s="25"/>
      <c r="AM19" s="25"/>
      <c r="AN19" s="30" t="s">
        <v>28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29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30</v>
      </c>
      <c r="AL20" s="25"/>
      <c r="AM20" s="25"/>
      <c r="AN20" s="30" t="s">
        <v>28</v>
      </c>
      <c r="AO20" s="25"/>
      <c r="AP20" s="25"/>
      <c r="AQ20" s="25"/>
      <c r="AR20" s="23"/>
      <c r="BE20" s="34"/>
      <c r="BS20" s="20" t="s">
        <v>35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144" customHeight="1">
      <c r="B23" s="24"/>
      <c r="C23" s="25"/>
      <c r="D23" s="25"/>
      <c r="E23" s="39" t="s">
        <v>38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39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40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41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42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43</v>
      </c>
      <c r="E29" s="50"/>
      <c r="F29" s="35" t="s">
        <v>44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45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46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47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48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49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50</v>
      </c>
      <c r="U35" s="57"/>
      <c r="V35" s="57"/>
      <c r="W35" s="57"/>
      <c r="X35" s="59" t="s">
        <v>51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030-3-24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Louny - Revitalizace sídliště Pod Kasárnami - Etapa II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Louny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24</v>
      </c>
      <c r="AJ47" s="43"/>
      <c r="AK47" s="43"/>
      <c r="AL47" s="43"/>
      <c r="AM47" s="75" t="str">
        <f>IF(AN8= "","",AN8)</f>
        <v>16. 1. 2025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26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>Projekce dopravní Filip, s.r.o.</v>
      </c>
      <c r="AN49" s="67"/>
      <c r="AO49" s="67"/>
      <c r="AP49" s="67"/>
      <c r="AQ49" s="43"/>
      <c r="AR49" s="47"/>
      <c r="AS49" s="77" t="s">
        <v>53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36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54</v>
      </c>
      <c r="D52" s="90"/>
      <c r="E52" s="90"/>
      <c r="F52" s="90"/>
      <c r="G52" s="90"/>
      <c r="H52" s="91"/>
      <c r="I52" s="92" t="s">
        <v>55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56</v>
      </c>
      <c r="AH52" s="90"/>
      <c r="AI52" s="90"/>
      <c r="AJ52" s="90"/>
      <c r="AK52" s="90"/>
      <c r="AL52" s="90"/>
      <c r="AM52" s="90"/>
      <c r="AN52" s="92" t="s">
        <v>57</v>
      </c>
      <c r="AO52" s="90"/>
      <c r="AP52" s="90"/>
      <c r="AQ52" s="94" t="s">
        <v>58</v>
      </c>
      <c r="AR52" s="47"/>
      <c r="AS52" s="95" t="s">
        <v>59</v>
      </c>
      <c r="AT52" s="96" t="s">
        <v>60</v>
      </c>
      <c r="AU52" s="96" t="s">
        <v>61</v>
      </c>
      <c r="AV52" s="96" t="s">
        <v>62</v>
      </c>
      <c r="AW52" s="96" t="s">
        <v>63</v>
      </c>
      <c r="AX52" s="96" t="s">
        <v>64</v>
      </c>
      <c r="AY52" s="96" t="s">
        <v>65</v>
      </c>
      <c r="AZ52" s="96" t="s">
        <v>66</v>
      </c>
      <c r="BA52" s="96" t="s">
        <v>67</v>
      </c>
      <c r="BB52" s="96" t="s">
        <v>68</v>
      </c>
      <c r="BC52" s="96" t="s">
        <v>69</v>
      </c>
      <c r="BD52" s="97" t="s">
        <v>70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71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ROUND(SUM(AG55:AG60),2)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28</v>
      </c>
      <c r="AR54" s="107"/>
      <c r="AS54" s="108">
        <f>ROUND(SUM(AS55:AS60),2)</f>
        <v>0</v>
      </c>
      <c r="AT54" s="109">
        <f>ROUND(SUM(AV54:AW54),2)</f>
        <v>0</v>
      </c>
      <c r="AU54" s="110">
        <f>ROUND(SUM(AU55:AU60),5)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ROUND(SUM(AZ55:AZ60),2)</f>
        <v>0</v>
      </c>
      <c r="BA54" s="109">
        <f>ROUND(SUM(BA55:BA60),2)</f>
        <v>0</v>
      </c>
      <c r="BB54" s="109">
        <f>ROUND(SUM(BB55:BB60),2)</f>
        <v>0</v>
      </c>
      <c r="BC54" s="109">
        <f>ROUND(SUM(BC55:BC60),2)</f>
        <v>0</v>
      </c>
      <c r="BD54" s="111">
        <f>ROUND(SUM(BD55:BD60),2)</f>
        <v>0</v>
      </c>
      <c r="BE54" s="6"/>
      <c r="BS54" s="112" t="s">
        <v>72</v>
      </c>
      <c r="BT54" s="112" t="s">
        <v>73</v>
      </c>
      <c r="BU54" s="113" t="s">
        <v>74</v>
      </c>
      <c r="BV54" s="112" t="s">
        <v>75</v>
      </c>
      <c r="BW54" s="112" t="s">
        <v>5</v>
      </c>
      <c r="BX54" s="112" t="s">
        <v>76</v>
      </c>
      <c r="CL54" s="112" t="s">
        <v>19</v>
      </c>
    </row>
    <row r="55" s="7" customFormat="1" ht="16.5" customHeight="1">
      <c r="A55" s="114" t="s">
        <v>77</v>
      </c>
      <c r="B55" s="115"/>
      <c r="C55" s="116"/>
      <c r="D55" s="117" t="s">
        <v>78</v>
      </c>
      <c r="E55" s="117"/>
      <c r="F55" s="117"/>
      <c r="G55" s="117"/>
      <c r="H55" s="117"/>
      <c r="I55" s="118"/>
      <c r="J55" s="117" t="s">
        <v>79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101 - Komunikace a zpe...'!J30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80</v>
      </c>
      <c r="AR55" s="121"/>
      <c r="AS55" s="122">
        <v>0</v>
      </c>
      <c r="AT55" s="123">
        <f>ROUND(SUM(AV55:AW55),2)</f>
        <v>0</v>
      </c>
      <c r="AU55" s="124">
        <f>'SO 101 - Komunikace a zpe...'!P100</f>
        <v>0</v>
      </c>
      <c r="AV55" s="123">
        <f>'SO 101 - Komunikace a zpe...'!J33</f>
        <v>0</v>
      </c>
      <c r="AW55" s="123">
        <f>'SO 101 - Komunikace a zpe...'!J34</f>
        <v>0</v>
      </c>
      <c r="AX55" s="123">
        <f>'SO 101 - Komunikace a zpe...'!J35</f>
        <v>0</v>
      </c>
      <c r="AY55" s="123">
        <f>'SO 101 - Komunikace a zpe...'!J36</f>
        <v>0</v>
      </c>
      <c r="AZ55" s="123">
        <f>'SO 101 - Komunikace a zpe...'!F33</f>
        <v>0</v>
      </c>
      <c r="BA55" s="123">
        <f>'SO 101 - Komunikace a zpe...'!F34</f>
        <v>0</v>
      </c>
      <c r="BB55" s="123">
        <f>'SO 101 - Komunikace a zpe...'!F35</f>
        <v>0</v>
      </c>
      <c r="BC55" s="123">
        <f>'SO 101 - Komunikace a zpe...'!F36</f>
        <v>0</v>
      </c>
      <c r="BD55" s="125">
        <f>'SO 101 - Komunikace a zpe...'!F37</f>
        <v>0</v>
      </c>
      <c r="BE55" s="7"/>
      <c r="BT55" s="126" t="s">
        <v>81</v>
      </c>
      <c r="BV55" s="126" t="s">
        <v>75</v>
      </c>
      <c r="BW55" s="126" t="s">
        <v>82</v>
      </c>
      <c r="BX55" s="126" t="s">
        <v>5</v>
      </c>
      <c r="CL55" s="126" t="s">
        <v>19</v>
      </c>
      <c r="CM55" s="126" t="s">
        <v>83</v>
      </c>
    </row>
    <row r="56" s="7" customFormat="1" ht="24.75" customHeight="1">
      <c r="A56" s="114" t="s">
        <v>77</v>
      </c>
      <c r="B56" s="115"/>
      <c r="C56" s="116"/>
      <c r="D56" s="117" t="s">
        <v>84</v>
      </c>
      <c r="E56" s="117"/>
      <c r="F56" s="117"/>
      <c r="G56" s="117"/>
      <c r="H56" s="117"/>
      <c r="I56" s="118"/>
      <c r="J56" s="117" t="s">
        <v>85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'SO 101s - Sanace aktivní 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80</v>
      </c>
      <c r="AR56" s="121"/>
      <c r="AS56" s="122">
        <v>0</v>
      </c>
      <c r="AT56" s="123">
        <f>ROUND(SUM(AV56:AW56),2)</f>
        <v>0</v>
      </c>
      <c r="AU56" s="124">
        <f>'SO 101s - Sanace aktivní ...'!P84</f>
        <v>0</v>
      </c>
      <c r="AV56" s="123">
        <f>'SO 101s - Sanace aktivní ...'!J33</f>
        <v>0</v>
      </c>
      <c r="AW56" s="123">
        <f>'SO 101s - Sanace aktivní ...'!J34</f>
        <v>0</v>
      </c>
      <c r="AX56" s="123">
        <f>'SO 101s - Sanace aktivní ...'!J35</f>
        <v>0</v>
      </c>
      <c r="AY56" s="123">
        <f>'SO 101s - Sanace aktivní ...'!J36</f>
        <v>0</v>
      </c>
      <c r="AZ56" s="123">
        <f>'SO 101s - Sanace aktivní ...'!F33</f>
        <v>0</v>
      </c>
      <c r="BA56" s="123">
        <f>'SO 101s - Sanace aktivní ...'!F34</f>
        <v>0</v>
      </c>
      <c r="BB56" s="123">
        <f>'SO 101s - Sanace aktivní ...'!F35</f>
        <v>0</v>
      </c>
      <c r="BC56" s="123">
        <f>'SO 101s - Sanace aktivní ...'!F36</f>
        <v>0</v>
      </c>
      <c r="BD56" s="125">
        <f>'SO 101s - Sanace aktivní ...'!F37</f>
        <v>0</v>
      </c>
      <c r="BE56" s="7"/>
      <c r="BT56" s="126" t="s">
        <v>81</v>
      </c>
      <c r="BV56" s="126" t="s">
        <v>75</v>
      </c>
      <c r="BW56" s="126" t="s">
        <v>86</v>
      </c>
      <c r="BX56" s="126" t="s">
        <v>5</v>
      </c>
      <c r="CL56" s="126" t="s">
        <v>19</v>
      </c>
      <c r="CM56" s="126" t="s">
        <v>83</v>
      </c>
    </row>
    <row r="57" s="7" customFormat="1" ht="16.5" customHeight="1">
      <c r="A57" s="114" t="s">
        <v>77</v>
      </c>
      <c r="B57" s="115"/>
      <c r="C57" s="116"/>
      <c r="D57" s="117" t="s">
        <v>87</v>
      </c>
      <c r="E57" s="117"/>
      <c r="F57" s="117"/>
      <c r="G57" s="117"/>
      <c r="H57" s="117"/>
      <c r="I57" s="118"/>
      <c r="J57" s="117" t="s">
        <v>88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'SO 401 - Veřejné osvětlení'!J30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80</v>
      </c>
      <c r="AR57" s="121"/>
      <c r="AS57" s="122">
        <v>0</v>
      </c>
      <c r="AT57" s="123">
        <f>ROUND(SUM(AV57:AW57),2)</f>
        <v>0</v>
      </c>
      <c r="AU57" s="124">
        <f>'SO 401 - Veřejné osvětlení'!P90</f>
        <v>0</v>
      </c>
      <c r="AV57" s="123">
        <f>'SO 401 - Veřejné osvětlení'!J33</f>
        <v>0</v>
      </c>
      <c r="AW57" s="123">
        <f>'SO 401 - Veřejné osvětlení'!J34</f>
        <v>0</v>
      </c>
      <c r="AX57" s="123">
        <f>'SO 401 - Veřejné osvětlení'!J35</f>
        <v>0</v>
      </c>
      <c r="AY57" s="123">
        <f>'SO 401 - Veřejné osvětlení'!J36</f>
        <v>0</v>
      </c>
      <c r="AZ57" s="123">
        <f>'SO 401 - Veřejné osvětlení'!F33</f>
        <v>0</v>
      </c>
      <c r="BA57" s="123">
        <f>'SO 401 - Veřejné osvětlení'!F34</f>
        <v>0</v>
      </c>
      <c r="BB57" s="123">
        <f>'SO 401 - Veřejné osvětlení'!F35</f>
        <v>0</v>
      </c>
      <c r="BC57" s="123">
        <f>'SO 401 - Veřejné osvětlení'!F36</f>
        <v>0</v>
      </c>
      <c r="BD57" s="125">
        <f>'SO 401 - Veřejné osvětlení'!F37</f>
        <v>0</v>
      </c>
      <c r="BE57" s="7"/>
      <c r="BT57" s="126" t="s">
        <v>81</v>
      </c>
      <c r="BV57" s="126" t="s">
        <v>75</v>
      </c>
      <c r="BW57" s="126" t="s">
        <v>89</v>
      </c>
      <c r="BX57" s="126" t="s">
        <v>5</v>
      </c>
      <c r="CL57" s="126" t="s">
        <v>19</v>
      </c>
      <c r="CM57" s="126" t="s">
        <v>83</v>
      </c>
    </row>
    <row r="58" s="7" customFormat="1" ht="16.5" customHeight="1">
      <c r="A58" s="114" t="s">
        <v>77</v>
      </c>
      <c r="B58" s="115"/>
      <c r="C58" s="116"/>
      <c r="D58" s="117" t="s">
        <v>90</v>
      </c>
      <c r="E58" s="117"/>
      <c r="F58" s="117"/>
      <c r="G58" s="117"/>
      <c r="H58" s="117"/>
      <c r="I58" s="118"/>
      <c r="J58" s="117" t="s">
        <v>91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'SO 801 - Vegetační úpravy'!J30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80</v>
      </c>
      <c r="AR58" s="121"/>
      <c r="AS58" s="122">
        <v>0</v>
      </c>
      <c r="AT58" s="123">
        <f>ROUND(SUM(AV58:AW58),2)</f>
        <v>0</v>
      </c>
      <c r="AU58" s="124">
        <f>'SO 801 - Vegetační úpravy'!P92</f>
        <v>0</v>
      </c>
      <c r="AV58" s="123">
        <f>'SO 801 - Vegetační úpravy'!J33</f>
        <v>0</v>
      </c>
      <c r="AW58" s="123">
        <f>'SO 801 - Vegetační úpravy'!J34</f>
        <v>0</v>
      </c>
      <c r="AX58" s="123">
        <f>'SO 801 - Vegetační úpravy'!J35</f>
        <v>0</v>
      </c>
      <c r="AY58" s="123">
        <f>'SO 801 - Vegetační úpravy'!J36</f>
        <v>0</v>
      </c>
      <c r="AZ58" s="123">
        <f>'SO 801 - Vegetační úpravy'!F33</f>
        <v>0</v>
      </c>
      <c r="BA58" s="123">
        <f>'SO 801 - Vegetační úpravy'!F34</f>
        <v>0</v>
      </c>
      <c r="BB58" s="123">
        <f>'SO 801 - Vegetační úpravy'!F35</f>
        <v>0</v>
      </c>
      <c r="BC58" s="123">
        <f>'SO 801 - Vegetační úpravy'!F36</f>
        <v>0</v>
      </c>
      <c r="BD58" s="125">
        <f>'SO 801 - Vegetační úpravy'!F37</f>
        <v>0</v>
      </c>
      <c r="BE58" s="7"/>
      <c r="BT58" s="126" t="s">
        <v>81</v>
      </c>
      <c r="BV58" s="126" t="s">
        <v>75</v>
      </c>
      <c r="BW58" s="126" t="s">
        <v>92</v>
      </c>
      <c r="BX58" s="126" t="s">
        <v>5</v>
      </c>
      <c r="CL58" s="126" t="s">
        <v>19</v>
      </c>
      <c r="CM58" s="126" t="s">
        <v>83</v>
      </c>
    </row>
    <row r="59" s="7" customFormat="1" ht="16.5" customHeight="1">
      <c r="A59" s="114" t="s">
        <v>77</v>
      </c>
      <c r="B59" s="115"/>
      <c r="C59" s="116"/>
      <c r="D59" s="117" t="s">
        <v>93</v>
      </c>
      <c r="E59" s="117"/>
      <c r="F59" s="117"/>
      <c r="G59" s="117"/>
      <c r="H59" s="117"/>
      <c r="I59" s="118"/>
      <c r="J59" s="117" t="s">
        <v>94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'SO 901 - Mobiliář'!J30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80</v>
      </c>
      <c r="AR59" s="121"/>
      <c r="AS59" s="122">
        <v>0</v>
      </c>
      <c r="AT59" s="123">
        <f>ROUND(SUM(AV59:AW59),2)</f>
        <v>0</v>
      </c>
      <c r="AU59" s="124">
        <f>'SO 901 - Mobiliář'!P89</f>
        <v>0</v>
      </c>
      <c r="AV59" s="123">
        <f>'SO 901 - Mobiliář'!J33</f>
        <v>0</v>
      </c>
      <c r="AW59" s="123">
        <f>'SO 901 - Mobiliář'!J34</f>
        <v>0</v>
      </c>
      <c r="AX59" s="123">
        <f>'SO 901 - Mobiliář'!J35</f>
        <v>0</v>
      </c>
      <c r="AY59" s="123">
        <f>'SO 901 - Mobiliář'!J36</f>
        <v>0</v>
      </c>
      <c r="AZ59" s="123">
        <f>'SO 901 - Mobiliář'!F33</f>
        <v>0</v>
      </c>
      <c r="BA59" s="123">
        <f>'SO 901 - Mobiliář'!F34</f>
        <v>0</v>
      </c>
      <c r="BB59" s="123">
        <f>'SO 901 - Mobiliář'!F35</f>
        <v>0</v>
      </c>
      <c r="BC59" s="123">
        <f>'SO 901 - Mobiliář'!F36</f>
        <v>0</v>
      </c>
      <c r="BD59" s="125">
        <f>'SO 901 - Mobiliář'!F37</f>
        <v>0</v>
      </c>
      <c r="BE59" s="7"/>
      <c r="BT59" s="126" t="s">
        <v>81</v>
      </c>
      <c r="BV59" s="126" t="s">
        <v>75</v>
      </c>
      <c r="BW59" s="126" t="s">
        <v>95</v>
      </c>
      <c r="BX59" s="126" t="s">
        <v>5</v>
      </c>
      <c r="CL59" s="126" t="s">
        <v>19</v>
      </c>
      <c r="CM59" s="126" t="s">
        <v>83</v>
      </c>
    </row>
    <row r="60" s="7" customFormat="1" ht="16.5" customHeight="1">
      <c r="A60" s="114" t="s">
        <v>77</v>
      </c>
      <c r="B60" s="115"/>
      <c r="C60" s="116"/>
      <c r="D60" s="117" t="s">
        <v>96</v>
      </c>
      <c r="E60" s="117"/>
      <c r="F60" s="117"/>
      <c r="G60" s="117"/>
      <c r="H60" s="117"/>
      <c r="I60" s="118"/>
      <c r="J60" s="117" t="s">
        <v>97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'VRN - Vedlejší rozpočtové...'!J30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98</v>
      </c>
      <c r="AR60" s="121"/>
      <c r="AS60" s="127">
        <v>0</v>
      </c>
      <c r="AT60" s="128">
        <f>ROUND(SUM(AV60:AW60),2)</f>
        <v>0</v>
      </c>
      <c r="AU60" s="129">
        <f>'VRN - Vedlejší rozpočtové...'!P83</f>
        <v>0</v>
      </c>
      <c r="AV60" s="128">
        <f>'VRN - Vedlejší rozpočtové...'!J33</f>
        <v>0</v>
      </c>
      <c r="AW60" s="128">
        <f>'VRN - Vedlejší rozpočtové...'!J34</f>
        <v>0</v>
      </c>
      <c r="AX60" s="128">
        <f>'VRN - Vedlejší rozpočtové...'!J35</f>
        <v>0</v>
      </c>
      <c r="AY60" s="128">
        <f>'VRN - Vedlejší rozpočtové...'!J36</f>
        <v>0</v>
      </c>
      <c r="AZ60" s="128">
        <f>'VRN - Vedlejší rozpočtové...'!F33</f>
        <v>0</v>
      </c>
      <c r="BA60" s="128">
        <f>'VRN - Vedlejší rozpočtové...'!F34</f>
        <v>0</v>
      </c>
      <c r="BB60" s="128">
        <f>'VRN - Vedlejší rozpočtové...'!F35</f>
        <v>0</v>
      </c>
      <c r="BC60" s="128">
        <f>'VRN - Vedlejší rozpočtové...'!F36</f>
        <v>0</v>
      </c>
      <c r="BD60" s="130">
        <f>'VRN - Vedlejší rozpočtové...'!F37</f>
        <v>0</v>
      </c>
      <c r="BE60" s="7"/>
      <c r="BT60" s="126" t="s">
        <v>81</v>
      </c>
      <c r="BV60" s="126" t="s">
        <v>75</v>
      </c>
      <c r="BW60" s="126" t="s">
        <v>99</v>
      </c>
      <c r="BX60" s="126" t="s">
        <v>5</v>
      </c>
      <c r="CL60" s="126" t="s">
        <v>19</v>
      </c>
      <c r="CM60" s="126" t="s">
        <v>83</v>
      </c>
    </row>
    <row r="61" s="2" customFormat="1" ht="30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7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47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</row>
  </sheetData>
  <sheetProtection sheet="1" formatColumns="0" formatRows="0" objects="1" scenarios="1" spinCount="100000" saltValue="p5nPIOuUEpJaZZ5+NczX0GgcFCCoPT25tBVkwMhWNYuq98Pj216mVvBQYDg3zwaIrO+9Tze62v/Ui7hBljImaw==" hashValue="DufvoIgm6IaKIZelRksxLeEhu5tlksLgpxIOG3ActftU+vWKraPY4kIIXof9o0jd7qcrsYriE5oSgNgQeYEU+w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101 - Komunikace a zpe...'!C2" display="/"/>
    <hyperlink ref="A56" location="'SO 101s - Sanace aktivní ...'!C2" display="/"/>
    <hyperlink ref="A57" location="'SO 401 - Veřejné osvětlení'!C2" display="/"/>
    <hyperlink ref="A58" location="'SO 801 - Vegetační úpravy'!C2" display="/"/>
    <hyperlink ref="A59" location="'SO 901 - Mobiliář'!C2" display="/"/>
    <hyperlink ref="A60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83</v>
      </c>
    </row>
    <row r="4" s="1" customFormat="1" ht="24.96" customHeight="1">
      <c r="B4" s="23"/>
      <c r="D4" s="133" t="s">
        <v>100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Louny - Revitalizace sídliště Pod Kasárnami - Etapa II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101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21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16. 1. 2025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26</v>
      </c>
      <c r="E14" s="41"/>
      <c r="F14" s="41"/>
      <c r="G14" s="41"/>
      <c r="H14" s="41"/>
      <c r="I14" s="135" t="s">
        <v>27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30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27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30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27</v>
      </c>
      <c r="J20" s="139" t="s">
        <v>28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34</v>
      </c>
      <c r="F21" s="41"/>
      <c r="G21" s="41"/>
      <c r="H21" s="41"/>
      <c r="I21" s="135" t="s">
        <v>30</v>
      </c>
      <c r="J21" s="139" t="s">
        <v>28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27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30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28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ROUND(J100,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ROUND((SUM(BE100:BE1331)),  2)</f>
        <v>0</v>
      </c>
      <c r="G33" s="41"/>
      <c r="H33" s="41"/>
      <c r="I33" s="151">
        <v>0.20999999999999999</v>
      </c>
      <c r="J33" s="150">
        <f>ROUND(((SUM(BE100:BE1331))*I33),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ROUND((SUM(BF100:BF1331)),  2)</f>
        <v>0</v>
      </c>
      <c r="G34" s="41"/>
      <c r="H34" s="41"/>
      <c r="I34" s="151">
        <v>0.12</v>
      </c>
      <c r="J34" s="150">
        <f>ROUND(((SUM(BF100:BF1331))*I34),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ROUND((SUM(BG100:BG1331)),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ROUND((SUM(BH100:BH1331)),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ROUND((SUM(BI100:BI1331)),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103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Louny - Revitalizace sídliště Pod Kasárnami - Etapa II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101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101 - Komunikace a zpevněné plochy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Louny</v>
      </c>
      <c r="G52" s="43"/>
      <c r="H52" s="43"/>
      <c r="I52" s="35" t="s">
        <v>24</v>
      </c>
      <c r="J52" s="75" t="str">
        <f>IF(J12="","",J12)</f>
        <v>16. 1. 2025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 xml:space="preserve"> </v>
      </c>
      <c r="G54" s="43"/>
      <c r="H54" s="43"/>
      <c r="I54" s="35" t="s">
        <v>33</v>
      </c>
      <c r="J54" s="39" t="str">
        <f>E21</f>
        <v>Projekce dopravní Filip, s.r.o.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104</v>
      </c>
      <c r="D57" s="165"/>
      <c r="E57" s="165"/>
      <c r="F57" s="165"/>
      <c r="G57" s="165"/>
      <c r="H57" s="165"/>
      <c r="I57" s="165"/>
      <c r="J57" s="166" t="s">
        <v>105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J100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106</v>
      </c>
    </row>
    <row r="60" s="9" customFormat="1" ht="24.96" customHeight="1">
      <c r="A60" s="9"/>
      <c r="B60" s="168"/>
      <c r="C60" s="169"/>
      <c r="D60" s="170" t="s">
        <v>107</v>
      </c>
      <c r="E60" s="171"/>
      <c r="F60" s="171"/>
      <c r="G60" s="171"/>
      <c r="H60" s="171"/>
      <c r="I60" s="171"/>
      <c r="J60" s="172">
        <f>J101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108</v>
      </c>
      <c r="E61" s="177"/>
      <c r="F61" s="177"/>
      <c r="G61" s="177"/>
      <c r="H61" s="177"/>
      <c r="I61" s="177"/>
      <c r="J61" s="178">
        <f>J102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109</v>
      </c>
      <c r="E62" s="177"/>
      <c r="F62" s="177"/>
      <c r="G62" s="177"/>
      <c r="H62" s="177"/>
      <c r="I62" s="177"/>
      <c r="J62" s="178">
        <f>J252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110</v>
      </c>
      <c r="E63" s="177"/>
      <c r="F63" s="177"/>
      <c r="G63" s="177"/>
      <c r="H63" s="177"/>
      <c r="I63" s="177"/>
      <c r="J63" s="178">
        <f>J343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111</v>
      </c>
      <c r="E64" s="177"/>
      <c r="F64" s="177"/>
      <c r="G64" s="177"/>
      <c r="H64" s="177"/>
      <c r="I64" s="177"/>
      <c r="J64" s="178">
        <f>J382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112</v>
      </c>
      <c r="E65" s="177"/>
      <c r="F65" s="177"/>
      <c r="G65" s="177"/>
      <c r="H65" s="177"/>
      <c r="I65" s="177"/>
      <c r="J65" s="178">
        <f>J451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113</v>
      </c>
      <c r="E66" s="177"/>
      <c r="F66" s="177"/>
      <c r="G66" s="177"/>
      <c r="H66" s="177"/>
      <c r="I66" s="177"/>
      <c r="J66" s="178">
        <f>J646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114</v>
      </c>
      <c r="E67" s="177"/>
      <c r="F67" s="177"/>
      <c r="G67" s="177"/>
      <c r="H67" s="177"/>
      <c r="I67" s="177"/>
      <c r="J67" s="178">
        <f>J663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115</v>
      </c>
      <c r="E68" s="177"/>
      <c r="F68" s="177"/>
      <c r="G68" s="177"/>
      <c r="H68" s="177"/>
      <c r="I68" s="177"/>
      <c r="J68" s="178">
        <f>J749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4"/>
      <c r="C69" s="175"/>
      <c r="D69" s="176" t="s">
        <v>116</v>
      </c>
      <c r="E69" s="177"/>
      <c r="F69" s="177"/>
      <c r="G69" s="177"/>
      <c r="H69" s="177"/>
      <c r="I69" s="177"/>
      <c r="J69" s="178">
        <f>J976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117</v>
      </c>
      <c r="E70" s="177"/>
      <c r="F70" s="177"/>
      <c r="G70" s="177"/>
      <c r="H70" s="177"/>
      <c r="I70" s="177"/>
      <c r="J70" s="178">
        <f>J1080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118</v>
      </c>
      <c r="E71" s="177"/>
      <c r="F71" s="177"/>
      <c r="G71" s="177"/>
      <c r="H71" s="177"/>
      <c r="I71" s="177"/>
      <c r="J71" s="178">
        <f>J1136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8"/>
      <c r="C72" s="169"/>
      <c r="D72" s="170" t="s">
        <v>119</v>
      </c>
      <c r="E72" s="171"/>
      <c r="F72" s="171"/>
      <c r="G72" s="171"/>
      <c r="H72" s="171"/>
      <c r="I72" s="171"/>
      <c r="J72" s="172">
        <f>J1140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4"/>
      <c r="C73" s="175"/>
      <c r="D73" s="176" t="s">
        <v>120</v>
      </c>
      <c r="E73" s="177"/>
      <c r="F73" s="177"/>
      <c r="G73" s="177"/>
      <c r="H73" s="177"/>
      <c r="I73" s="177"/>
      <c r="J73" s="178">
        <f>J1141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121</v>
      </c>
      <c r="E74" s="177"/>
      <c r="F74" s="177"/>
      <c r="G74" s="177"/>
      <c r="H74" s="177"/>
      <c r="I74" s="177"/>
      <c r="J74" s="178">
        <f>J1155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122</v>
      </c>
      <c r="E75" s="177"/>
      <c r="F75" s="177"/>
      <c r="G75" s="177"/>
      <c r="H75" s="177"/>
      <c r="I75" s="177"/>
      <c r="J75" s="178">
        <f>J1198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123</v>
      </c>
      <c r="E76" s="177"/>
      <c r="F76" s="177"/>
      <c r="G76" s="177"/>
      <c r="H76" s="177"/>
      <c r="I76" s="177"/>
      <c r="J76" s="178">
        <f>J1204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124</v>
      </c>
      <c r="E77" s="177"/>
      <c r="F77" s="177"/>
      <c r="G77" s="177"/>
      <c r="H77" s="177"/>
      <c r="I77" s="177"/>
      <c r="J77" s="178">
        <f>J1227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125</v>
      </c>
      <c r="E78" s="177"/>
      <c r="F78" s="177"/>
      <c r="G78" s="177"/>
      <c r="H78" s="177"/>
      <c r="I78" s="177"/>
      <c r="J78" s="178">
        <f>J1267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68"/>
      <c r="C79" s="169"/>
      <c r="D79" s="170" t="s">
        <v>126</v>
      </c>
      <c r="E79" s="171"/>
      <c r="F79" s="171"/>
      <c r="G79" s="171"/>
      <c r="H79" s="171"/>
      <c r="I79" s="171"/>
      <c r="J79" s="172">
        <f>J1282</f>
        <v>0</v>
      </c>
      <c r="K79" s="169"/>
      <c r="L79" s="17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74"/>
      <c r="C80" s="175"/>
      <c r="D80" s="176" t="s">
        <v>127</v>
      </c>
      <c r="E80" s="177"/>
      <c r="F80" s="177"/>
      <c r="G80" s="177"/>
      <c r="H80" s="177"/>
      <c r="I80" s="177"/>
      <c r="J80" s="178">
        <f>J1283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6" t="s">
        <v>128</v>
      </c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16</v>
      </c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63" t="str">
        <f>E7</f>
        <v>Louny - Revitalizace sídliště Pod Kasárnami - Etapa II</v>
      </c>
      <c r="F90" s="35"/>
      <c r="G90" s="35"/>
      <c r="H90" s="35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101</v>
      </c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E9</f>
        <v>SO 101 - Komunikace a zpevněné plochy</v>
      </c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22</v>
      </c>
      <c r="D94" s="43"/>
      <c r="E94" s="43"/>
      <c r="F94" s="30" t="str">
        <f>F12</f>
        <v>Louny</v>
      </c>
      <c r="G94" s="43"/>
      <c r="H94" s="43"/>
      <c r="I94" s="35" t="s">
        <v>24</v>
      </c>
      <c r="J94" s="75" t="str">
        <f>IF(J12="","",J12)</f>
        <v>16. 1. 2025</v>
      </c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5.65" customHeight="1">
      <c r="A96" s="41"/>
      <c r="B96" s="42"/>
      <c r="C96" s="35" t="s">
        <v>26</v>
      </c>
      <c r="D96" s="43"/>
      <c r="E96" s="43"/>
      <c r="F96" s="30" t="str">
        <f>E15</f>
        <v xml:space="preserve"> </v>
      </c>
      <c r="G96" s="43"/>
      <c r="H96" s="43"/>
      <c r="I96" s="35" t="s">
        <v>33</v>
      </c>
      <c r="J96" s="39" t="str">
        <f>E21</f>
        <v>Projekce dopravní Filip, s.r.o.</v>
      </c>
      <c r="K96" s="43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31</v>
      </c>
      <c r="D97" s="43"/>
      <c r="E97" s="43"/>
      <c r="F97" s="30" t="str">
        <f>IF(E18="","",E18)</f>
        <v>Vyplň údaj</v>
      </c>
      <c r="G97" s="43"/>
      <c r="H97" s="43"/>
      <c r="I97" s="35" t="s">
        <v>36</v>
      </c>
      <c r="J97" s="39" t="str">
        <f>E24</f>
        <v xml:space="preserve"> </v>
      </c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80"/>
      <c r="B99" s="181"/>
      <c r="C99" s="182" t="s">
        <v>129</v>
      </c>
      <c r="D99" s="183" t="s">
        <v>58</v>
      </c>
      <c r="E99" s="183" t="s">
        <v>54</v>
      </c>
      <c r="F99" s="183" t="s">
        <v>55</v>
      </c>
      <c r="G99" s="183" t="s">
        <v>130</v>
      </c>
      <c r="H99" s="183" t="s">
        <v>131</v>
      </c>
      <c r="I99" s="183" t="s">
        <v>132</v>
      </c>
      <c r="J99" s="183" t="s">
        <v>105</v>
      </c>
      <c r="K99" s="184" t="s">
        <v>133</v>
      </c>
      <c r="L99" s="185"/>
      <c r="M99" s="95" t="s">
        <v>28</v>
      </c>
      <c r="N99" s="96" t="s">
        <v>43</v>
      </c>
      <c r="O99" s="96" t="s">
        <v>134</v>
      </c>
      <c r="P99" s="96" t="s">
        <v>135</v>
      </c>
      <c r="Q99" s="96" t="s">
        <v>136</v>
      </c>
      <c r="R99" s="96" t="s">
        <v>137</v>
      </c>
      <c r="S99" s="96" t="s">
        <v>138</v>
      </c>
      <c r="T99" s="97" t="s">
        <v>139</v>
      </c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</row>
    <row r="100" s="2" customFormat="1" ht="22.8" customHeight="1">
      <c r="A100" s="41"/>
      <c r="B100" s="42"/>
      <c r="C100" s="102" t="s">
        <v>140</v>
      </c>
      <c r="D100" s="43"/>
      <c r="E100" s="43"/>
      <c r="F100" s="43"/>
      <c r="G100" s="43"/>
      <c r="H100" s="43"/>
      <c r="I100" s="43"/>
      <c r="J100" s="186">
        <f>BK100</f>
        <v>0</v>
      </c>
      <c r="K100" s="43"/>
      <c r="L100" s="47"/>
      <c r="M100" s="98"/>
      <c r="N100" s="187"/>
      <c r="O100" s="99"/>
      <c r="P100" s="188">
        <f>P101+P1140+P1282</f>
        <v>0</v>
      </c>
      <c r="Q100" s="99"/>
      <c r="R100" s="188">
        <f>R101+R1140+R1282</f>
        <v>3469.3269136699996</v>
      </c>
      <c r="S100" s="99"/>
      <c r="T100" s="189">
        <f>T101+T1140+T1282</f>
        <v>1948.7034800000001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72</v>
      </c>
      <c r="AU100" s="20" t="s">
        <v>106</v>
      </c>
      <c r="BK100" s="190">
        <f>BK101+BK1140+BK1282</f>
        <v>0</v>
      </c>
    </row>
    <row r="101" s="12" customFormat="1" ht="25.92" customHeight="1">
      <c r="A101" s="12"/>
      <c r="B101" s="191"/>
      <c r="C101" s="192"/>
      <c r="D101" s="193" t="s">
        <v>72</v>
      </c>
      <c r="E101" s="194" t="s">
        <v>141</v>
      </c>
      <c r="F101" s="194" t="s">
        <v>142</v>
      </c>
      <c r="G101" s="192"/>
      <c r="H101" s="192"/>
      <c r="I101" s="195"/>
      <c r="J101" s="196">
        <f>BK101</f>
        <v>0</v>
      </c>
      <c r="K101" s="192"/>
      <c r="L101" s="197"/>
      <c r="M101" s="198"/>
      <c r="N101" s="199"/>
      <c r="O101" s="199"/>
      <c r="P101" s="200">
        <f>P102+P252+P343+P382+P451+P646+P663+P749+P1080+P1136</f>
        <v>0</v>
      </c>
      <c r="Q101" s="199"/>
      <c r="R101" s="200">
        <f>R102+R252+R343+R382+R451+R646+R663+R749+R1080+R1136</f>
        <v>3460.1443586699997</v>
      </c>
      <c r="S101" s="199"/>
      <c r="T101" s="201">
        <f>T102+T252+T343+T382+T451+T646+T663+T749+T1080+T1136</f>
        <v>1948.7034800000001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81</v>
      </c>
      <c r="AT101" s="203" t="s">
        <v>72</v>
      </c>
      <c r="AU101" s="203" t="s">
        <v>73</v>
      </c>
      <c r="AY101" s="202" t="s">
        <v>143</v>
      </c>
      <c r="BK101" s="204">
        <f>BK102+BK252+BK343+BK382+BK451+BK646+BK663+BK749+BK1080+BK1136</f>
        <v>0</v>
      </c>
    </row>
    <row r="102" s="12" customFormat="1" ht="22.8" customHeight="1">
      <c r="A102" s="12"/>
      <c r="B102" s="191"/>
      <c r="C102" s="192"/>
      <c r="D102" s="193" t="s">
        <v>72</v>
      </c>
      <c r="E102" s="205" t="s">
        <v>81</v>
      </c>
      <c r="F102" s="205" t="s">
        <v>144</v>
      </c>
      <c r="G102" s="192"/>
      <c r="H102" s="192"/>
      <c r="I102" s="195"/>
      <c r="J102" s="206">
        <f>BK102</f>
        <v>0</v>
      </c>
      <c r="K102" s="192"/>
      <c r="L102" s="197"/>
      <c r="M102" s="198"/>
      <c r="N102" s="199"/>
      <c r="O102" s="199"/>
      <c r="P102" s="200">
        <f>SUM(P103:P251)</f>
        <v>0</v>
      </c>
      <c r="Q102" s="199"/>
      <c r="R102" s="200">
        <f>SUM(R103:R251)</f>
        <v>299.77822300000003</v>
      </c>
      <c r="S102" s="199"/>
      <c r="T102" s="201">
        <f>SUM(T103:T251)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81</v>
      </c>
      <c r="AT102" s="203" t="s">
        <v>72</v>
      </c>
      <c r="AU102" s="203" t="s">
        <v>81</v>
      </c>
      <c r="AY102" s="202" t="s">
        <v>143</v>
      </c>
      <c r="BK102" s="204">
        <f>SUM(BK103:BK251)</f>
        <v>0</v>
      </c>
    </row>
    <row r="103" s="2" customFormat="1" ht="33" customHeight="1">
      <c r="A103" s="41"/>
      <c r="B103" s="42"/>
      <c r="C103" s="207" t="s">
        <v>81</v>
      </c>
      <c r="D103" s="207" t="s">
        <v>145</v>
      </c>
      <c r="E103" s="208" t="s">
        <v>146</v>
      </c>
      <c r="F103" s="209" t="s">
        <v>147</v>
      </c>
      <c r="G103" s="210" t="s">
        <v>148</v>
      </c>
      <c r="H103" s="211">
        <v>781.35000000000002</v>
      </c>
      <c r="I103" s="212"/>
      <c r="J103" s="213">
        <f>ROUND(I103*H103,2)</f>
        <v>0</v>
      </c>
      <c r="K103" s="209" t="s">
        <v>149</v>
      </c>
      <c r="L103" s="47"/>
      <c r="M103" s="214" t="s">
        <v>28</v>
      </c>
      <c r="N103" s="215" t="s">
        <v>44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150</v>
      </c>
      <c r="AT103" s="218" t="s">
        <v>145</v>
      </c>
      <c r="AU103" s="218" t="s">
        <v>83</v>
      </c>
      <c r="AY103" s="20" t="s">
        <v>143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81</v>
      </c>
      <c r="BK103" s="219">
        <f>ROUND(I103*H103,2)</f>
        <v>0</v>
      </c>
      <c r="BL103" s="20" t="s">
        <v>150</v>
      </c>
      <c r="BM103" s="218" t="s">
        <v>151</v>
      </c>
    </row>
    <row r="104" s="2" customFormat="1">
      <c r="A104" s="41"/>
      <c r="B104" s="42"/>
      <c r="C104" s="43"/>
      <c r="D104" s="220" t="s">
        <v>152</v>
      </c>
      <c r="E104" s="43"/>
      <c r="F104" s="221" t="s">
        <v>153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152</v>
      </c>
      <c r="AU104" s="20" t="s">
        <v>83</v>
      </c>
    </row>
    <row r="105" s="2" customFormat="1">
      <c r="A105" s="41"/>
      <c r="B105" s="42"/>
      <c r="C105" s="43"/>
      <c r="D105" s="225" t="s">
        <v>154</v>
      </c>
      <c r="E105" s="43"/>
      <c r="F105" s="226" t="s">
        <v>155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154</v>
      </c>
      <c r="AU105" s="20" t="s">
        <v>83</v>
      </c>
    </row>
    <row r="106" s="13" customFormat="1">
      <c r="A106" s="13"/>
      <c r="B106" s="227"/>
      <c r="C106" s="228"/>
      <c r="D106" s="220" t="s">
        <v>156</v>
      </c>
      <c r="E106" s="229" t="s">
        <v>28</v>
      </c>
      <c r="F106" s="230" t="s">
        <v>157</v>
      </c>
      <c r="G106" s="228"/>
      <c r="H106" s="231">
        <v>781.35000000000002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156</v>
      </c>
      <c r="AU106" s="237" t="s">
        <v>83</v>
      </c>
      <c r="AV106" s="13" t="s">
        <v>83</v>
      </c>
      <c r="AW106" s="13" t="s">
        <v>35</v>
      </c>
      <c r="AX106" s="13" t="s">
        <v>81</v>
      </c>
      <c r="AY106" s="237" t="s">
        <v>143</v>
      </c>
    </row>
    <row r="107" s="2" customFormat="1" ht="33" customHeight="1">
      <c r="A107" s="41"/>
      <c r="B107" s="42"/>
      <c r="C107" s="207" t="s">
        <v>83</v>
      </c>
      <c r="D107" s="207" t="s">
        <v>145</v>
      </c>
      <c r="E107" s="208" t="s">
        <v>158</v>
      </c>
      <c r="F107" s="209" t="s">
        <v>159</v>
      </c>
      <c r="G107" s="210" t="s">
        <v>148</v>
      </c>
      <c r="H107" s="211">
        <v>2360.8879999999999</v>
      </c>
      <c r="I107" s="212"/>
      <c r="J107" s="213">
        <f>ROUND(I107*H107,2)</f>
        <v>0</v>
      </c>
      <c r="K107" s="209" t="s">
        <v>149</v>
      </c>
      <c r="L107" s="47"/>
      <c r="M107" s="214" t="s">
        <v>28</v>
      </c>
      <c r="N107" s="215" t="s">
        <v>44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150</v>
      </c>
      <c r="AT107" s="218" t="s">
        <v>145</v>
      </c>
      <c r="AU107" s="218" t="s">
        <v>83</v>
      </c>
      <c r="AY107" s="20" t="s">
        <v>143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81</v>
      </c>
      <c r="BK107" s="219">
        <f>ROUND(I107*H107,2)</f>
        <v>0</v>
      </c>
      <c r="BL107" s="20" t="s">
        <v>150</v>
      </c>
      <c r="BM107" s="218" t="s">
        <v>160</v>
      </c>
    </row>
    <row r="108" s="2" customFormat="1">
      <c r="A108" s="41"/>
      <c r="B108" s="42"/>
      <c r="C108" s="43"/>
      <c r="D108" s="220" t="s">
        <v>152</v>
      </c>
      <c r="E108" s="43"/>
      <c r="F108" s="221" t="s">
        <v>161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152</v>
      </c>
      <c r="AU108" s="20" t="s">
        <v>83</v>
      </c>
    </row>
    <row r="109" s="2" customFormat="1">
      <c r="A109" s="41"/>
      <c r="B109" s="42"/>
      <c r="C109" s="43"/>
      <c r="D109" s="225" t="s">
        <v>154</v>
      </c>
      <c r="E109" s="43"/>
      <c r="F109" s="226" t="s">
        <v>162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154</v>
      </c>
      <c r="AU109" s="20" t="s">
        <v>83</v>
      </c>
    </row>
    <row r="110" s="14" customFormat="1">
      <c r="A110" s="14"/>
      <c r="B110" s="238"/>
      <c r="C110" s="239"/>
      <c r="D110" s="220" t="s">
        <v>156</v>
      </c>
      <c r="E110" s="240" t="s">
        <v>28</v>
      </c>
      <c r="F110" s="241" t="s">
        <v>163</v>
      </c>
      <c r="G110" s="239"/>
      <c r="H110" s="240" t="s">
        <v>28</v>
      </c>
      <c r="I110" s="242"/>
      <c r="J110" s="239"/>
      <c r="K110" s="239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156</v>
      </c>
      <c r="AU110" s="247" t="s">
        <v>83</v>
      </c>
      <c r="AV110" s="14" t="s">
        <v>81</v>
      </c>
      <c r="AW110" s="14" t="s">
        <v>35</v>
      </c>
      <c r="AX110" s="14" t="s">
        <v>73</v>
      </c>
      <c r="AY110" s="247" t="s">
        <v>143</v>
      </c>
    </row>
    <row r="111" s="13" customFormat="1">
      <c r="A111" s="13"/>
      <c r="B111" s="227"/>
      <c r="C111" s="228"/>
      <c r="D111" s="220" t="s">
        <v>156</v>
      </c>
      <c r="E111" s="229" t="s">
        <v>28</v>
      </c>
      <c r="F111" s="230" t="s">
        <v>164</v>
      </c>
      <c r="G111" s="228"/>
      <c r="H111" s="231">
        <v>383.54000000000002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156</v>
      </c>
      <c r="AU111" s="237" t="s">
        <v>83</v>
      </c>
      <c r="AV111" s="13" t="s">
        <v>83</v>
      </c>
      <c r="AW111" s="13" t="s">
        <v>35</v>
      </c>
      <c r="AX111" s="13" t="s">
        <v>73</v>
      </c>
      <c r="AY111" s="237" t="s">
        <v>143</v>
      </c>
    </row>
    <row r="112" s="14" customFormat="1">
      <c r="A112" s="14"/>
      <c r="B112" s="238"/>
      <c r="C112" s="239"/>
      <c r="D112" s="220" t="s">
        <v>156</v>
      </c>
      <c r="E112" s="240" t="s">
        <v>28</v>
      </c>
      <c r="F112" s="241" t="s">
        <v>165</v>
      </c>
      <c r="G112" s="239"/>
      <c r="H112" s="240" t="s">
        <v>28</v>
      </c>
      <c r="I112" s="242"/>
      <c r="J112" s="239"/>
      <c r="K112" s="239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156</v>
      </c>
      <c r="AU112" s="247" t="s">
        <v>83</v>
      </c>
      <c r="AV112" s="14" t="s">
        <v>81</v>
      </c>
      <c r="AW112" s="14" t="s">
        <v>35</v>
      </c>
      <c r="AX112" s="14" t="s">
        <v>73</v>
      </c>
      <c r="AY112" s="247" t="s">
        <v>143</v>
      </c>
    </row>
    <row r="113" s="13" customFormat="1">
      <c r="A113" s="13"/>
      <c r="B113" s="227"/>
      <c r="C113" s="228"/>
      <c r="D113" s="220" t="s">
        <v>156</v>
      </c>
      <c r="E113" s="229" t="s">
        <v>28</v>
      </c>
      <c r="F113" s="230" t="s">
        <v>166</v>
      </c>
      <c r="G113" s="228"/>
      <c r="H113" s="231">
        <v>817.06799999999998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156</v>
      </c>
      <c r="AU113" s="237" t="s">
        <v>83</v>
      </c>
      <c r="AV113" s="13" t="s">
        <v>83</v>
      </c>
      <c r="AW113" s="13" t="s">
        <v>35</v>
      </c>
      <c r="AX113" s="13" t="s">
        <v>73</v>
      </c>
      <c r="AY113" s="237" t="s">
        <v>143</v>
      </c>
    </row>
    <row r="114" s="14" customFormat="1">
      <c r="A114" s="14"/>
      <c r="B114" s="238"/>
      <c r="C114" s="239"/>
      <c r="D114" s="220" t="s">
        <v>156</v>
      </c>
      <c r="E114" s="240" t="s">
        <v>28</v>
      </c>
      <c r="F114" s="241" t="s">
        <v>167</v>
      </c>
      <c r="G114" s="239"/>
      <c r="H114" s="240" t="s">
        <v>28</v>
      </c>
      <c r="I114" s="242"/>
      <c r="J114" s="239"/>
      <c r="K114" s="239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156</v>
      </c>
      <c r="AU114" s="247" t="s">
        <v>83</v>
      </c>
      <c r="AV114" s="14" t="s">
        <v>81</v>
      </c>
      <c r="AW114" s="14" t="s">
        <v>35</v>
      </c>
      <c r="AX114" s="14" t="s">
        <v>73</v>
      </c>
      <c r="AY114" s="247" t="s">
        <v>143</v>
      </c>
    </row>
    <row r="115" s="13" customFormat="1">
      <c r="A115" s="13"/>
      <c r="B115" s="227"/>
      <c r="C115" s="228"/>
      <c r="D115" s="220" t="s">
        <v>156</v>
      </c>
      <c r="E115" s="229" t="s">
        <v>28</v>
      </c>
      <c r="F115" s="230" t="s">
        <v>168</v>
      </c>
      <c r="G115" s="228"/>
      <c r="H115" s="231">
        <v>89.590000000000003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156</v>
      </c>
      <c r="AU115" s="237" t="s">
        <v>83</v>
      </c>
      <c r="AV115" s="13" t="s">
        <v>83</v>
      </c>
      <c r="AW115" s="13" t="s">
        <v>35</v>
      </c>
      <c r="AX115" s="13" t="s">
        <v>73</v>
      </c>
      <c r="AY115" s="237" t="s">
        <v>143</v>
      </c>
    </row>
    <row r="116" s="14" customFormat="1">
      <c r="A116" s="14"/>
      <c r="B116" s="238"/>
      <c r="C116" s="239"/>
      <c r="D116" s="220" t="s">
        <v>156</v>
      </c>
      <c r="E116" s="240" t="s">
        <v>28</v>
      </c>
      <c r="F116" s="241" t="s">
        <v>169</v>
      </c>
      <c r="G116" s="239"/>
      <c r="H116" s="240" t="s">
        <v>28</v>
      </c>
      <c r="I116" s="242"/>
      <c r="J116" s="239"/>
      <c r="K116" s="239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156</v>
      </c>
      <c r="AU116" s="247" t="s">
        <v>83</v>
      </c>
      <c r="AV116" s="14" t="s">
        <v>81</v>
      </c>
      <c r="AW116" s="14" t="s">
        <v>35</v>
      </c>
      <c r="AX116" s="14" t="s">
        <v>73</v>
      </c>
      <c r="AY116" s="247" t="s">
        <v>143</v>
      </c>
    </row>
    <row r="117" s="13" customFormat="1">
      <c r="A117" s="13"/>
      <c r="B117" s="227"/>
      <c r="C117" s="228"/>
      <c r="D117" s="220" t="s">
        <v>156</v>
      </c>
      <c r="E117" s="229" t="s">
        <v>28</v>
      </c>
      <c r="F117" s="230" t="s">
        <v>170</v>
      </c>
      <c r="G117" s="228"/>
      <c r="H117" s="231">
        <v>103.8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156</v>
      </c>
      <c r="AU117" s="237" t="s">
        <v>83</v>
      </c>
      <c r="AV117" s="13" t="s">
        <v>83</v>
      </c>
      <c r="AW117" s="13" t="s">
        <v>35</v>
      </c>
      <c r="AX117" s="13" t="s">
        <v>73</v>
      </c>
      <c r="AY117" s="237" t="s">
        <v>143</v>
      </c>
    </row>
    <row r="118" s="14" customFormat="1">
      <c r="A118" s="14"/>
      <c r="B118" s="238"/>
      <c r="C118" s="239"/>
      <c r="D118" s="220" t="s">
        <v>156</v>
      </c>
      <c r="E118" s="240" t="s">
        <v>28</v>
      </c>
      <c r="F118" s="241" t="s">
        <v>171</v>
      </c>
      <c r="G118" s="239"/>
      <c r="H118" s="240" t="s">
        <v>28</v>
      </c>
      <c r="I118" s="242"/>
      <c r="J118" s="239"/>
      <c r="K118" s="239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156</v>
      </c>
      <c r="AU118" s="247" t="s">
        <v>83</v>
      </c>
      <c r="AV118" s="14" t="s">
        <v>81</v>
      </c>
      <c r="AW118" s="14" t="s">
        <v>35</v>
      </c>
      <c r="AX118" s="14" t="s">
        <v>73</v>
      </c>
      <c r="AY118" s="247" t="s">
        <v>143</v>
      </c>
    </row>
    <row r="119" s="13" customFormat="1">
      <c r="A119" s="13"/>
      <c r="B119" s="227"/>
      <c r="C119" s="228"/>
      <c r="D119" s="220" t="s">
        <v>156</v>
      </c>
      <c r="E119" s="229" t="s">
        <v>28</v>
      </c>
      <c r="F119" s="230" t="s">
        <v>172</v>
      </c>
      <c r="G119" s="228"/>
      <c r="H119" s="231">
        <v>284.47000000000003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156</v>
      </c>
      <c r="AU119" s="237" t="s">
        <v>83</v>
      </c>
      <c r="AV119" s="13" t="s">
        <v>83</v>
      </c>
      <c r="AW119" s="13" t="s">
        <v>35</v>
      </c>
      <c r="AX119" s="13" t="s">
        <v>73</v>
      </c>
      <c r="AY119" s="237" t="s">
        <v>143</v>
      </c>
    </row>
    <row r="120" s="14" customFormat="1">
      <c r="A120" s="14"/>
      <c r="B120" s="238"/>
      <c r="C120" s="239"/>
      <c r="D120" s="220" t="s">
        <v>156</v>
      </c>
      <c r="E120" s="240" t="s">
        <v>28</v>
      </c>
      <c r="F120" s="241" t="s">
        <v>173</v>
      </c>
      <c r="G120" s="239"/>
      <c r="H120" s="240" t="s">
        <v>28</v>
      </c>
      <c r="I120" s="242"/>
      <c r="J120" s="239"/>
      <c r="K120" s="239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156</v>
      </c>
      <c r="AU120" s="247" t="s">
        <v>83</v>
      </c>
      <c r="AV120" s="14" t="s">
        <v>81</v>
      </c>
      <c r="AW120" s="14" t="s">
        <v>35</v>
      </c>
      <c r="AX120" s="14" t="s">
        <v>73</v>
      </c>
      <c r="AY120" s="247" t="s">
        <v>143</v>
      </c>
    </row>
    <row r="121" s="13" customFormat="1">
      <c r="A121" s="13"/>
      <c r="B121" s="227"/>
      <c r="C121" s="228"/>
      <c r="D121" s="220" t="s">
        <v>156</v>
      </c>
      <c r="E121" s="229" t="s">
        <v>28</v>
      </c>
      <c r="F121" s="230" t="s">
        <v>174</v>
      </c>
      <c r="G121" s="228"/>
      <c r="H121" s="231">
        <v>19.75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156</v>
      </c>
      <c r="AU121" s="237" t="s">
        <v>83</v>
      </c>
      <c r="AV121" s="13" t="s">
        <v>83</v>
      </c>
      <c r="AW121" s="13" t="s">
        <v>35</v>
      </c>
      <c r="AX121" s="13" t="s">
        <v>73</v>
      </c>
      <c r="AY121" s="237" t="s">
        <v>143</v>
      </c>
    </row>
    <row r="122" s="14" customFormat="1">
      <c r="A122" s="14"/>
      <c r="B122" s="238"/>
      <c r="C122" s="239"/>
      <c r="D122" s="220" t="s">
        <v>156</v>
      </c>
      <c r="E122" s="240" t="s">
        <v>28</v>
      </c>
      <c r="F122" s="241" t="s">
        <v>175</v>
      </c>
      <c r="G122" s="239"/>
      <c r="H122" s="240" t="s">
        <v>28</v>
      </c>
      <c r="I122" s="242"/>
      <c r="J122" s="239"/>
      <c r="K122" s="239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156</v>
      </c>
      <c r="AU122" s="247" t="s">
        <v>83</v>
      </c>
      <c r="AV122" s="14" t="s">
        <v>81</v>
      </c>
      <c r="AW122" s="14" t="s">
        <v>35</v>
      </c>
      <c r="AX122" s="14" t="s">
        <v>73</v>
      </c>
      <c r="AY122" s="247" t="s">
        <v>143</v>
      </c>
    </row>
    <row r="123" s="13" customFormat="1">
      <c r="A123" s="13"/>
      <c r="B123" s="227"/>
      <c r="C123" s="228"/>
      <c r="D123" s="220" t="s">
        <v>156</v>
      </c>
      <c r="E123" s="229" t="s">
        <v>28</v>
      </c>
      <c r="F123" s="230" t="s">
        <v>176</v>
      </c>
      <c r="G123" s="228"/>
      <c r="H123" s="231">
        <v>56.159999999999997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156</v>
      </c>
      <c r="AU123" s="237" t="s">
        <v>83</v>
      </c>
      <c r="AV123" s="13" t="s">
        <v>83</v>
      </c>
      <c r="AW123" s="13" t="s">
        <v>35</v>
      </c>
      <c r="AX123" s="13" t="s">
        <v>73</v>
      </c>
      <c r="AY123" s="237" t="s">
        <v>143</v>
      </c>
    </row>
    <row r="124" s="13" customFormat="1">
      <c r="A124" s="13"/>
      <c r="B124" s="227"/>
      <c r="C124" s="228"/>
      <c r="D124" s="220" t="s">
        <v>156</v>
      </c>
      <c r="E124" s="229" t="s">
        <v>28</v>
      </c>
      <c r="F124" s="230" t="s">
        <v>177</v>
      </c>
      <c r="G124" s="228"/>
      <c r="H124" s="231">
        <v>25.84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156</v>
      </c>
      <c r="AU124" s="237" t="s">
        <v>83</v>
      </c>
      <c r="AV124" s="13" t="s">
        <v>83</v>
      </c>
      <c r="AW124" s="13" t="s">
        <v>35</v>
      </c>
      <c r="AX124" s="13" t="s">
        <v>73</v>
      </c>
      <c r="AY124" s="237" t="s">
        <v>143</v>
      </c>
    </row>
    <row r="125" s="13" customFormat="1">
      <c r="A125" s="13"/>
      <c r="B125" s="227"/>
      <c r="C125" s="228"/>
      <c r="D125" s="220" t="s">
        <v>156</v>
      </c>
      <c r="E125" s="229" t="s">
        <v>28</v>
      </c>
      <c r="F125" s="230" t="s">
        <v>178</v>
      </c>
      <c r="G125" s="228"/>
      <c r="H125" s="231">
        <v>87.150000000000006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156</v>
      </c>
      <c r="AU125" s="237" t="s">
        <v>83</v>
      </c>
      <c r="AV125" s="13" t="s">
        <v>83</v>
      </c>
      <c r="AW125" s="13" t="s">
        <v>35</v>
      </c>
      <c r="AX125" s="13" t="s">
        <v>73</v>
      </c>
      <c r="AY125" s="237" t="s">
        <v>143</v>
      </c>
    </row>
    <row r="126" s="13" customFormat="1">
      <c r="A126" s="13"/>
      <c r="B126" s="227"/>
      <c r="C126" s="228"/>
      <c r="D126" s="220" t="s">
        <v>156</v>
      </c>
      <c r="E126" s="229" t="s">
        <v>28</v>
      </c>
      <c r="F126" s="230" t="s">
        <v>179</v>
      </c>
      <c r="G126" s="228"/>
      <c r="H126" s="231">
        <v>493.51999999999998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156</v>
      </c>
      <c r="AU126" s="237" t="s">
        <v>83</v>
      </c>
      <c r="AV126" s="13" t="s">
        <v>83</v>
      </c>
      <c r="AW126" s="13" t="s">
        <v>35</v>
      </c>
      <c r="AX126" s="13" t="s">
        <v>73</v>
      </c>
      <c r="AY126" s="237" t="s">
        <v>143</v>
      </c>
    </row>
    <row r="127" s="15" customFormat="1">
      <c r="A127" s="15"/>
      <c r="B127" s="248"/>
      <c r="C127" s="249"/>
      <c r="D127" s="220" t="s">
        <v>156</v>
      </c>
      <c r="E127" s="250" t="s">
        <v>28</v>
      </c>
      <c r="F127" s="251" t="s">
        <v>180</v>
      </c>
      <c r="G127" s="249"/>
      <c r="H127" s="252">
        <v>2360.8879999999999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8" t="s">
        <v>156</v>
      </c>
      <c r="AU127" s="258" t="s">
        <v>83</v>
      </c>
      <c r="AV127" s="15" t="s">
        <v>150</v>
      </c>
      <c r="AW127" s="15" t="s">
        <v>35</v>
      </c>
      <c r="AX127" s="15" t="s">
        <v>81</v>
      </c>
      <c r="AY127" s="258" t="s">
        <v>143</v>
      </c>
    </row>
    <row r="128" s="2" customFormat="1" ht="33" customHeight="1">
      <c r="A128" s="41"/>
      <c r="B128" s="42"/>
      <c r="C128" s="207" t="s">
        <v>181</v>
      </c>
      <c r="D128" s="207" t="s">
        <v>145</v>
      </c>
      <c r="E128" s="208" t="s">
        <v>182</v>
      </c>
      <c r="F128" s="209" t="s">
        <v>183</v>
      </c>
      <c r="G128" s="210" t="s">
        <v>148</v>
      </c>
      <c r="H128" s="211">
        <v>52.832000000000001</v>
      </c>
      <c r="I128" s="212"/>
      <c r="J128" s="213">
        <f>ROUND(I128*H128,2)</f>
        <v>0</v>
      </c>
      <c r="K128" s="209" t="s">
        <v>149</v>
      </c>
      <c r="L128" s="47"/>
      <c r="M128" s="214" t="s">
        <v>28</v>
      </c>
      <c r="N128" s="215" t="s">
        <v>44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150</v>
      </c>
      <c r="AT128" s="218" t="s">
        <v>145</v>
      </c>
      <c r="AU128" s="218" t="s">
        <v>83</v>
      </c>
      <c r="AY128" s="20" t="s">
        <v>143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81</v>
      </c>
      <c r="BK128" s="219">
        <f>ROUND(I128*H128,2)</f>
        <v>0</v>
      </c>
      <c r="BL128" s="20" t="s">
        <v>150</v>
      </c>
      <c r="BM128" s="218" t="s">
        <v>184</v>
      </c>
    </row>
    <row r="129" s="2" customFormat="1">
      <c r="A129" s="41"/>
      <c r="B129" s="42"/>
      <c r="C129" s="43"/>
      <c r="D129" s="220" t="s">
        <v>152</v>
      </c>
      <c r="E129" s="43"/>
      <c r="F129" s="221" t="s">
        <v>185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152</v>
      </c>
      <c r="AU129" s="20" t="s">
        <v>83</v>
      </c>
    </row>
    <row r="130" s="2" customFormat="1">
      <c r="A130" s="41"/>
      <c r="B130" s="42"/>
      <c r="C130" s="43"/>
      <c r="D130" s="225" t="s">
        <v>154</v>
      </c>
      <c r="E130" s="43"/>
      <c r="F130" s="226" t="s">
        <v>186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154</v>
      </c>
      <c r="AU130" s="20" t="s">
        <v>83</v>
      </c>
    </row>
    <row r="131" s="13" customFormat="1">
      <c r="A131" s="13"/>
      <c r="B131" s="227"/>
      <c r="C131" s="228"/>
      <c r="D131" s="220" t="s">
        <v>156</v>
      </c>
      <c r="E131" s="229" t="s">
        <v>28</v>
      </c>
      <c r="F131" s="230" t="s">
        <v>187</v>
      </c>
      <c r="G131" s="228"/>
      <c r="H131" s="231">
        <v>11.712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156</v>
      </c>
      <c r="AU131" s="237" t="s">
        <v>83</v>
      </c>
      <c r="AV131" s="13" t="s">
        <v>83</v>
      </c>
      <c r="AW131" s="13" t="s">
        <v>35</v>
      </c>
      <c r="AX131" s="13" t="s">
        <v>73</v>
      </c>
      <c r="AY131" s="237" t="s">
        <v>143</v>
      </c>
    </row>
    <row r="132" s="13" customFormat="1">
      <c r="A132" s="13"/>
      <c r="B132" s="227"/>
      <c r="C132" s="228"/>
      <c r="D132" s="220" t="s">
        <v>156</v>
      </c>
      <c r="E132" s="229" t="s">
        <v>28</v>
      </c>
      <c r="F132" s="230" t="s">
        <v>188</v>
      </c>
      <c r="G132" s="228"/>
      <c r="H132" s="231">
        <v>41.119999999999997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156</v>
      </c>
      <c r="AU132" s="237" t="s">
        <v>83</v>
      </c>
      <c r="AV132" s="13" t="s">
        <v>83</v>
      </c>
      <c r="AW132" s="13" t="s">
        <v>35</v>
      </c>
      <c r="AX132" s="13" t="s">
        <v>73</v>
      </c>
      <c r="AY132" s="237" t="s">
        <v>143</v>
      </c>
    </row>
    <row r="133" s="15" customFormat="1">
      <c r="A133" s="15"/>
      <c r="B133" s="248"/>
      <c r="C133" s="249"/>
      <c r="D133" s="220" t="s">
        <v>156</v>
      </c>
      <c r="E133" s="250" t="s">
        <v>28</v>
      </c>
      <c r="F133" s="251" t="s">
        <v>180</v>
      </c>
      <c r="G133" s="249"/>
      <c r="H133" s="252">
        <v>52.831999999999994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8" t="s">
        <v>156</v>
      </c>
      <c r="AU133" s="258" t="s">
        <v>83</v>
      </c>
      <c r="AV133" s="15" t="s">
        <v>150</v>
      </c>
      <c r="AW133" s="15" t="s">
        <v>35</v>
      </c>
      <c r="AX133" s="15" t="s">
        <v>81</v>
      </c>
      <c r="AY133" s="258" t="s">
        <v>143</v>
      </c>
    </row>
    <row r="134" s="2" customFormat="1" ht="33" customHeight="1">
      <c r="A134" s="41"/>
      <c r="B134" s="42"/>
      <c r="C134" s="207" t="s">
        <v>150</v>
      </c>
      <c r="D134" s="207" t="s">
        <v>145</v>
      </c>
      <c r="E134" s="208" t="s">
        <v>189</v>
      </c>
      <c r="F134" s="209" t="s">
        <v>190</v>
      </c>
      <c r="G134" s="210" t="s">
        <v>148</v>
      </c>
      <c r="H134" s="211">
        <v>211.11000000000001</v>
      </c>
      <c r="I134" s="212"/>
      <c r="J134" s="213">
        <f>ROUND(I134*H134,2)</f>
        <v>0</v>
      </c>
      <c r="K134" s="209" t="s">
        <v>149</v>
      </c>
      <c r="L134" s="47"/>
      <c r="M134" s="214" t="s">
        <v>28</v>
      </c>
      <c r="N134" s="215" t="s">
        <v>44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150</v>
      </c>
      <c r="AT134" s="218" t="s">
        <v>145</v>
      </c>
      <c r="AU134" s="218" t="s">
        <v>83</v>
      </c>
      <c r="AY134" s="20" t="s">
        <v>143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81</v>
      </c>
      <c r="BK134" s="219">
        <f>ROUND(I134*H134,2)</f>
        <v>0</v>
      </c>
      <c r="BL134" s="20" t="s">
        <v>150</v>
      </c>
      <c r="BM134" s="218" t="s">
        <v>191</v>
      </c>
    </row>
    <row r="135" s="2" customFormat="1">
      <c r="A135" s="41"/>
      <c r="B135" s="42"/>
      <c r="C135" s="43"/>
      <c r="D135" s="220" t="s">
        <v>152</v>
      </c>
      <c r="E135" s="43"/>
      <c r="F135" s="221" t="s">
        <v>192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152</v>
      </c>
      <c r="AU135" s="20" t="s">
        <v>83</v>
      </c>
    </row>
    <row r="136" s="2" customFormat="1">
      <c r="A136" s="41"/>
      <c r="B136" s="42"/>
      <c r="C136" s="43"/>
      <c r="D136" s="225" t="s">
        <v>154</v>
      </c>
      <c r="E136" s="43"/>
      <c r="F136" s="226" t="s">
        <v>193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154</v>
      </c>
      <c r="AU136" s="20" t="s">
        <v>83</v>
      </c>
    </row>
    <row r="137" s="14" customFormat="1">
      <c r="A137" s="14"/>
      <c r="B137" s="238"/>
      <c r="C137" s="239"/>
      <c r="D137" s="220" t="s">
        <v>156</v>
      </c>
      <c r="E137" s="240" t="s">
        <v>28</v>
      </c>
      <c r="F137" s="241" t="s">
        <v>194</v>
      </c>
      <c r="G137" s="239"/>
      <c r="H137" s="240" t="s">
        <v>28</v>
      </c>
      <c r="I137" s="242"/>
      <c r="J137" s="239"/>
      <c r="K137" s="239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156</v>
      </c>
      <c r="AU137" s="247" t="s">
        <v>83</v>
      </c>
      <c r="AV137" s="14" t="s">
        <v>81</v>
      </c>
      <c r="AW137" s="14" t="s">
        <v>35</v>
      </c>
      <c r="AX137" s="14" t="s">
        <v>73</v>
      </c>
      <c r="AY137" s="247" t="s">
        <v>143</v>
      </c>
    </row>
    <row r="138" s="13" customFormat="1">
      <c r="A138" s="13"/>
      <c r="B138" s="227"/>
      <c r="C138" s="228"/>
      <c r="D138" s="220" t="s">
        <v>156</v>
      </c>
      <c r="E138" s="229" t="s">
        <v>28</v>
      </c>
      <c r="F138" s="230" t="s">
        <v>195</v>
      </c>
      <c r="G138" s="228"/>
      <c r="H138" s="231">
        <v>211.11000000000001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156</v>
      </c>
      <c r="AU138" s="237" t="s">
        <v>83</v>
      </c>
      <c r="AV138" s="13" t="s">
        <v>83</v>
      </c>
      <c r="AW138" s="13" t="s">
        <v>35</v>
      </c>
      <c r="AX138" s="13" t="s">
        <v>81</v>
      </c>
      <c r="AY138" s="237" t="s">
        <v>143</v>
      </c>
    </row>
    <row r="139" s="2" customFormat="1" ht="33" customHeight="1">
      <c r="A139" s="41"/>
      <c r="B139" s="42"/>
      <c r="C139" s="207" t="s">
        <v>196</v>
      </c>
      <c r="D139" s="207" t="s">
        <v>145</v>
      </c>
      <c r="E139" s="208" t="s">
        <v>197</v>
      </c>
      <c r="F139" s="209" t="s">
        <v>198</v>
      </c>
      <c r="G139" s="210" t="s">
        <v>148</v>
      </c>
      <c r="H139" s="211">
        <v>0.90000000000000002</v>
      </c>
      <c r="I139" s="212"/>
      <c r="J139" s="213">
        <f>ROUND(I139*H139,2)</f>
        <v>0</v>
      </c>
      <c r="K139" s="209" t="s">
        <v>149</v>
      </c>
      <c r="L139" s="47"/>
      <c r="M139" s="214" t="s">
        <v>28</v>
      </c>
      <c r="N139" s="215" t="s">
        <v>44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150</v>
      </c>
      <c r="AT139" s="218" t="s">
        <v>145</v>
      </c>
      <c r="AU139" s="218" t="s">
        <v>83</v>
      </c>
      <c r="AY139" s="20" t="s">
        <v>143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81</v>
      </c>
      <c r="BK139" s="219">
        <f>ROUND(I139*H139,2)</f>
        <v>0</v>
      </c>
      <c r="BL139" s="20" t="s">
        <v>150</v>
      </c>
      <c r="BM139" s="218" t="s">
        <v>199</v>
      </c>
    </row>
    <row r="140" s="2" customFormat="1">
      <c r="A140" s="41"/>
      <c r="B140" s="42"/>
      <c r="C140" s="43"/>
      <c r="D140" s="220" t="s">
        <v>152</v>
      </c>
      <c r="E140" s="43"/>
      <c r="F140" s="221" t="s">
        <v>200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152</v>
      </c>
      <c r="AU140" s="20" t="s">
        <v>83</v>
      </c>
    </row>
    <row r="141" s="2" customFormat="1">
      <c r="A141" s="41"/>
      <c r="B141" s="42"/>
      <c r="C141" s="43"/>
      <c r="D141" s="225" t="s">
        <v>154</v>
      </c>
      <c r="E141" s="43"/>
      <c r="F141" s="226" t="s">
        <v>201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154</v>
      </c>
      <c r="AU141" s="20" t="s">
        <v>83</v>
      </c>
    </row>
    <row r="142" s="13" customFormat="1">
      <c r="A142" s="13"/>
      <c r="B142" s="227"/>
      <c r="C142" s="228"/>
      <c r="D142" s="220" t="s">
        <v>156</v>
      </c>
      <c r="E142" s="229" t="s">
        <v>28</v>
      </c>
      <c r="F142" s="230" t="s">
        <v>202</v>
      </c>
      <c r="G142" s="228"/>
      <c r="H142" s="231">
        <v>0.90000000000000002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156</v>
      </c>
      <c r="AU142" s="237" t="s">
        <v>83</v>
      </c>
      <c r="AV142" s="13" t="s">
        <v>83</v>
      </c>
      <c r="AW142" s="13" t="s">
        <v>35</v>
      </c>
      <c r="AX142" s="13" t="s">
        <v>81</v>
      </c>
      <c r="AY142" s="237" t="s">
        <v>143</v>
      </c>
    </row>
    <row r="143" s="2" customFormat="1" ht="24.15" customHeight="1">
      <c r="A143" s="41"/>
      <c r="B143" s="42"/>
      <c r="C143" s="207" t="s">
        <v>203</v>
      </c>
      <c r="D143" s="207" t="s">
        <v>145</v>
      </c>
      <c r="E143" s="208" t="s">
        <v>204</v>
      </c>
      <c r="F143" s="209" t="s">
        <v>205</v>
      </c>
      <c r="G143" s="210" t="s">
        <v>148</v>
      </c>
      <c r="H143" s="211">
        <v>9</v>
      </c>
      <c r="I143" s="212"/>
      <c r="J143" s="213">
        <f>ROUND(I143*H143,2)</f>
        <v>0</v>
      </c>
      <c r="K143" s="209" t="s">
        <v>149</v>
      </c>
      <c r="L143" s="47"/>
      <c r="M143" s="214" t="s">
        <v>28</v>
      </c>
      <c r="N143" s="215" t="s">
        <v>44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150</v>
      </c>
      <c r="AT143" s="218" t="s">
        <v>145</v>
      </c>
      <c r="AU143" s="218" t="s">
        <v>83</v>
      </c>
      <c r="AY143" s="20" t="s">
        <v>143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81</v>
      </c>
      <c r="BK143" s="219">
        <f>ROUND(I143*H143,2)</f>
        <v>0</v>
      </c>
      <c r="BL143" s="20" t="s">
        <v>150</v>
      </c>
      <c r="BM143" s="218" t="s">
        <v>206</v>
      </c>
    </row>
    <row r="144" s="2" customFormat="1">
      <c r="A144" s="41"/>
      <c r="B144" s="42"/>
      <c r="C144" s="43"/>
      <c r="D144" s="220" t="s">
        <v>152</v>
      </c>
      <c r="E144" s="43"/>
      <c r="F144" s="221" t="s">
        <v>207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152</v>
      </c>
      <c r="AU144" s="20" t="s">
        <v>83</v>
      </c>
    </row>
    <row r="145" s="2" customFormat="1">
      <c r="A145" s="41"/>
      <c r="B145" s="42"/>
      <c r="C145" s="43"/>
      <c r="D145" s="225" t="s">
        <v>154</v>
      </c>
      <c r="E145" s="43"/>
      <c r="F145" s="226" t="s">
        <v>208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154</v>
      </c>
      <c r="AU145" s="20" t="s">
        <v>83</v>
      </c>
    </row>
    <row r="146" s="13" customFormat="1">
      <c r="A146" s="13"/>
      <c r="B146" s="227"/>
      <c r="C146" s="228"/>
      <c r="D146" s="220" t="s">
        <v>156</v>
      </c>
      <c r="E146" s="229" t="s">
        <v>28</v>
      </c>
      <c r="F146" s="230" t="s">
        <v>209</v>
      </c>
      <c r="G146" s="228"/>
      <c r="H146" s="231">
        <v>9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156</v>
      </c>
      <c r="AU146" s="237" t="s">
        <v>83</v>
      </c>
      <c r="AV146" s="13" t="s">
        <v>83</v>
      </c>
      <c r="AW146" s="13" t="s">
        <v>35</v>
      </c>
      <c r="AX146" s="13" t="s">
        <v>81</v>
      </c>
      <c r="AY146" s="237" t="s">
        <v>143</v>
      </c>
    </row>
    <row r="147" s="2" customFormat="1" ht="37.8" customHeight="1">
      <c r="A147" s="41"/>
      <c r="B147" s="42"/>
      <c r="C147" s="207" t="s">
        <v>210</v>
      </c>
      <c r="D147" s="207" t="s">
        <v>145</v>
      </c>
      <c r="E147" s="208" t="s">
        <v>211</v>
      </c>
      <c r="F147" s="209" t="s">
        <v>212</v>
      </c>
      <c r="G147" s="210" t="s">
        <v>148</v>
      </c>
      <c r="H147" s="211">
        <v>66.849000000000004</v>
      </c>
      <c r="I147" s="212"/>
      <c r="J147" s="213">
        <f>ROUND(I147*H147,2)</f>
        <v>0</v>
      </c>
      <c r="K147" s="209" t="s">
        <v>149</v>
      </c>
      <c r="L147" s="47"/>
      <c r="M147" s="214" t="s">
        <v>28</v>
      </c>
      <c r="N147" s="215" t="s">
        <v>44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150</v>
      </c>
      <c r="AT147" s="218" t="s">
        <v>145</v>
      </c>
      <c r="AU147" s="218" t="s">
        <v>83</v>
      </c>
      <c r="AY147" s="20" t="s">
        <v>143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81</v>
      </c>
      <c r="BK147" s="219">
        <f>ROUND(I147*H147,2)</f>
        <v>0</v>
      </c>
      <c r="BL147" s="20" t="s">
        <v>150</v>
      </c>
      <c r="BM147" s="218" t="s">
        <v>213</v>
      </c>
    </row>
    <row r="148" s="2" customFormat="1">
      <c r="A148" s="41"/>
      <c r="B148" s="42"/>
      <c r="C148" s="43"/>
      <c r="D148" s="220" t="s">
        <v>152</v>
      </c>
      <c r="E148" s="43"/>
      <c r="F148" s="221" t="s">
        <v>214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152</v>
      </c>
      <c r="AU148" s="20" t="s">
        <v>83</v>
      </c>
    </row>
    <row r="149" s="2" customFormat="1">
      <c r="A149" s="41"/>
      <c r="B149" s="42"/>
      <c r="C149" s="43"/>
      <c r="D149" s="225" t="s">
        <v>154</v>
      </c>
      <c r="E149" s="43"/>
      <c r="F149" s="226" t="s">
        <v>215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154</v>
      </c>
      <c r="AU149" s="20" t="s">
        <v>83</v>
      </c>
    </row>
    <row r="150" s="13" customFormat="1">
      <c r="A150" s="13"/>
      <c r="B150" s="227"/>
      <c r="C150" s="228"/>
      <c r="D150" s="220" t="s">
        <v>156</v>
      </c>
      <c r="E150" s="229" t="s">
        <v>28</v>
      </c>
      <c r="F150" s="230" t="s">
        <v>216</v>
      </c>
      <c r="G150" s="228"/>
      <c r="H150" s="231">
        <v>66.849000000000004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156</v>
      </c>
      <c r="AU150" s="237" t="s">
        <v>83</v>
      </c>
      <c r="AV150" s="13" t="s">
        <v>83</v>
      </c>
      <c r="AW150" s="13" t="s">
        <v>35</v>
      </c>
      <c r="AX150" s="13" t="s">
        <v>81</v>
      </c>
      <c r="AY150" s="237" t="s">
        <v>143</v>
      </c>
    </row>
    <row r="151" s="2" customFormat="1" ht="37.8" customHeight="1">
      <c r="A151" s="41"/>
      <c r="B151" s="42"/>
      <c r="C151" s="207" t="s">
        <v>217</v>
      </c>
      <c r="D151" s="207" t="s">
        <v>145</v>
      </c>
      <c r="E151" s="208" t="s">
        <v>218</v>
      </c>
      <c r="F151" s="209" t="s">
        <v>219</v>
      </c>
      <c r="G151" s="210" t="s">
        <v>148</v>
      </c>
      <c r="H151" s="211">
        <v>622.23400000000004</v>
      </c>
      <c r="I151" s="212"/>
      <c r="J151" s="213">
        <f>ROUND(I151*H151,2)</f>
        <v>0</v>
      </c>
      <c r="K151" s="209" t="s">
        <v>149</v>
      </c>
      <c r="L151" s="47"/>
      <c r="M151" s="214" t="s">
        <v>28</v>
      </c>
      <c r="N151" s="215" t="s">
        <v>44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150</v>
      </c>
      <c r="AT151" s="218" t="s">
        <v>145</v>
      </c>
      <c r="AU151" s="218" t="s">
        <v>83</v>
      </c>
      <c r="AY151" s="20" t="s">
        <v>143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81</v>
      </c>
      <c r="BK151" s="219">
        <f>ROUND(I151*H151,2)</f>
        <v>0</v>
      </c>
      <c r="BL151" s="20" t="s">
        <v>150</v>
      </c>
      <c r="BM151" s="218" t="s">
        <v>220</v>
      </c>
    </row>
    <row r="152" s="2" customFormat="1">
      <c r="A152" s="41"/>
      <c r="B152" s="42"/>
      <c r="C152" s="43"/>
      <c r="D152" s="220" t="s">
        <v>152</v>
      </c>
      <c r="E152" s="43"/>
      <c r="F152" s="221" t="s">
        <v>221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152</v>
      </c>
      <c r="AU152" s="20" t="s">
        <v>83</v>
      </c>
    </row>
    <row r="153" s="2" customFormat="1">
      <c r="A153" s="41"/>
      <c r="B153" s="42"/>
      <c r="C153" s="43"/>
      <c r="D153" s="225" t="s">
        <v>154</v>
      </c>
      <c r="E153" s="43"/>
      <c r="F153" s="226" t="s">
        <v>222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154</v>
      </c>
      <c r="AU153" s="20" t="s">
        <v>83</v>
      </c>
    </row>
    <row r="154" s="13" customFormat="1">
      <c r="A154" s="13"/>
      <c r="B154" s="227"/>
      <c r="C154" s="228"/>
      <c r="D154" s="220" t="s">
        <v>156</v>
      </c>
      <c r="E154" s="229" t="s">
        <v>28</v>
      </c>
      <c r="F154" s="230" t="s">
        <v>223</v>
      </c>
      <c r="G154" s="228"/>
      <c r="H154" s="231">
        <v>311.11700000000002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156</v>
      </c>
      <c r="AU154" s="237" t="s">
        <v>83</v>
      </c>
      <c r="AV154" s="13" t="s">
        <v>83</v>
      </c>
      <c r="AW154" s="13" t="s">
        <v>35</v>
      </c>
      <c r="AX154" s="13" t="s">
        <v>73</v>
      </c>
      <c r="AY154" s="237" t="s">
        <v>143</v>
      </c>
    </row>
    <row r="155" s="13" customFormat="1">
      <c r="A155" s="13"/>
      <c r="B155" s="227"/>
      <c r="C155" s="228"/>
      <c r="D155" s="220" t="s">
        <v>156</v>
      </c>
      <c r="E155" s="229" t="s">
        <v>28</v>
      </c>
      <c r="F155" s="230" t="s">
        <v>224</v>
      </c>
      <c r="G155" s="228"/>
      <c r="H155" s="231">
        <v>311.11700000000002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156</v>
      </c>
      <c r="AU155" s="237" t="s">
        <v>83</v>
      </c>
      <c r="AV155" s="13" t="s">
        <v>83</v>
      </c>
      <c r="AW155" s="13" t="s">
        <v>35</v>
      </c>
      <c r="AX155" s="13" t="s">
        <v>73</v>
      </c>
      <c r="AY155" s="237" t="s">
        <v>143</v>
      </c>
    </row>
    <row r="156" s="15" customFormat="1">
      <c r="A156" s="15"/>
      <c r="B156" s="248"/>
      <c r="C156" s="249"/>
      <c r="D156" s="220" t="s">
        <v>156</v>
      </c>
      <c r="E156" s="250" t="s">
        <v>28</v>
      </c>
      <c r="F156" s="251" t="s">
        <v>180</v>
      </c>
      <c r="G156" s="249"/>
      <c r="H156" s="252">
        <v>622.23400000000004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8" t="s">
        <v>156</v>
      </c>
      <c r="AU156" s="258" t="s">
        <v>83</v>
      </c>
      <c r="AV156" s="15" t="s">
        <v>150</v>
      </c>
      <c r="AW156" s="15" t="s">
        <v>35</v>
      </c>
      <c r="AX156" s="15" t="s">
        <v>81</v>
      </c>
      <c r="AY156" s="258" t="s">
        <v>143</v>
      </c>
    </row>
    <row r="157" s="2" customFormat="1" ht="37.8" customHeight="1">
      <c r="A157" s="41"/>
      <c r="B157" s="42"/>
      <c r="C157" s="207" t="s">
        <v>225</v>
      </c>
      <c r="D157" s="207" t="s">
        <v>145</v>
      </c>
      <c r="E157" s="208" t="s">
        <v>226</v>
      </c>
      <c r="F157" s="209" t="s">
        <v>227</v>
      </c>
      <c r="G157" s="210" t="s">
        <v>148</v>
      </c>
      <c r="H157" s="211">
        <v>3025.779</v>
      </c>
      <c r="I157" s="212"/>
      <c r="J157" s="213">
        <f>ROUND(I157*H157,2)</f>
        <v>0</v>
      </c>
      <c r="K157" s="209" t="s">
        <v>149</v>
      </c>
      <c r="L157" s="47"/>
      <c r="M157" s="214" t="s">
        <v>28</v>
      </c>
      <c r="N157" s="215" t="s">
        <v>44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150</v>
      </c>
      <c r="AT157" s="218" t="s">
        <v>145</v>
      </c>
      <c r="AU157" s="218" t="s">
        <v>83</v>
      </c>
      <c r="AY157" s="20" t="s">
        <v>143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81</v>
      </c>
      <c r="BK157" s="219">
        <f>ROUND(I157*H157,2)</f>
        <v>0</v>
      </c>
      <c r="BL157" s="20" t="s">
        <v>150</v>
      </c>
      <c r="BM157" s="218" t="s">
        <v>228</v>
      </c>
    </row>
    <row r="158" s="2" customFormat="1">
      <c r="A158" s="41"/>
      <c r="B158" s="42"/>
      <c r="C158" s="43"/>
      <c r="D158" s="220" t="s">
        <v>152</v>
      </c>
      <c r="E158" s="43"/>
      <c r="F158" s="221" t="s">
        <v>229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152</v>
      </c>
      <c r="AU158" s="20" t="s">
        <v>83</v>
      </c>
    </row>
    <row r="159" s="2" customFormat="1">
      <c r="A159" s="41"/>
      <c r="B159" s="42"/>
      <c r="C159" s="43"/>
      <c r="D159" s="225" t="s">
        <v>154</v>
      </c>
      <c r="E159" s="43"/>
      <c r="F159" s="226" t="s">
        <v>230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154</v>
      </c>
      <c r="AU159" s="20" t="s">
        <v>83</v>
      </c>
    </row>
    <row r="160" s="2" customFormat="1">
      <c r="A160" s="41"/>
      <c r="B160" s="42"/>
      <c r="C160" s="43"/>
      <c r="D160" s="220" t="s">
        <v>231</v>
      </c>
      <c r="E160" s="43"/>
      <c r="F160" s="259" t="s">
        <v>232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231</v>
      </c>
      <c r="AU160" s="20" t="s">
        <v>83</v>
      </c>
    </row>
    <row r="161" s="13" customFormat="1">
      <c r="A161" s="13"/>
      <c r="B161" s="227"/>
      <c r="C161" s="228"/>
      <c r="D161" s="220" t="s">
        <v>156</v>
      </c>
      <c r="E161" s="229" t="s">
        <v>28</v>
      </c>
      <c r="F161" s="230" t="s">
        <v>233</v>
      </c>
      <c r="G161" s="228"/>
      <c r="H161" s="231">
        <v>470.23399999999998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156</v>
      </c>
      <c r="AU161" s="237" t="s">
        <v>83</v>
      </c>
      <c r="AV161" s="13" t="s">
        <v>83</v>
      </c>
      <c r="AW161" s="13" t="s">
        <v>35</v>
      </c>
      <c r="AX161" s="13" t="s">
        <v>73</v>
      </c>
      <c r="AY161" s="237" t="s">
        <v>143</v>
      </c>
    </row>
    <row r="162" s="13" customFormat="1">
      <c r="A162" s="13"/>
      <c r="B162" s="227"/>
      <c r="C162" s="228"/>
      <c r="D162" s="220" t="s">
        <v>156</v>
      </c>
      <c r="E162" s="229" t="s">
        <v>28</v>
      </c>
      <c r="F162" s="230" t="s">
        <v>234</v>
      </c>
      <c r="G162" s="228"/>
      <c r="H162" s="231">
        <v>2634.73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156</v>
      </c>
      <c r="AU162" s="237" t="s">
        <v>83</v>
      </c>
      <c r="AV162" s="13" t="s">
        <v>83</v>
      </c>
      <c r="AW162" s="13" t="s">
        <v>35</v>
      </c>
      <c r="AX162" s="13" t="s">
        <v>73</v>
      </c>
      <c r="AY162" s="237" t="s">
        <v>143</v>
      </c>
    </row>
    <row r="163" s="13" customFormat="1">
      <c r="A163" s="13"/>
      <c r="B163" s="227"/>
      <c r="C163" s="228"/>
      <c r="D163" s="220" t="s">
        <v>156</v>
      </c>
      <c r="E163" s="229" t="s">
        <v>28</v>
      </c>
      <c r="F163" s="230" t="s">
        <v>235</v>
      </c>
      <c r="G163" s="228"/>
      <c r="H163" s="231">
        <v>-79.185000000000002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156</v>
      </c>
      <c r="AU163" s="237" t="s">
        <v>83</v>
      </c>
      <c r="AV163" s="13" t="s">
        <v>83</v>
      </c>
      <c r="AW163" s="13" t="s">
        <v>35</v>
      </c>
      <c r="AX163" s="13" t="s">
        <v>73</v>
      </c>
      <c r="AY163" s="237" t="s">
        <v>143</v>
      </c>
    </row>
    <row r="164" s="15" customFormat="1">
      <c r="A164" s="15"/>
      <c r="B164" s="248"/>
      <c r="C164" s="249"/>
      <c r="D164" s="220" t="s">
        <v>156</v>
      </c>
      <c r="E164" s="250" t="s">
        <v>28</v>
      </c>
      <c r="F164" s="251" t="s">
        <v>180</v>
      </c>
      <c r="G164" s="249"/>
      <c r="H164" s="252">
        <v>3025.779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8" t="s">
        <v>156</v>
      </c>
      <c r="AU164" s="258" t="s">
        <v>83</v>
      </c>
      <c r="AV164" s="15" t="s">
        <v>150</v>
      </c>
      <c r="AW164" s="15" t="s">
        <v>35</v>
      </c>
      <c r="AX164" s="15" t="s">
        <v>81</v>
      </c>
      <c r="AY164" s="258" t="s">
        <v>143</v>
      </c>
    </row>
    <row r="165" s="2" customFormat="1" ht="24.15" customHeight="1">
      <c r="A165" s="41"/>
      <c r="B165" s="42"/>
      <c r="C165" s="207" t="s">
        <v>236</v>
      </c>
      <c r="D165" s="207" t="s">
        <v>145</v>
      </c>
      <c r="E165" s="208" t="s">
        <v>237</v>
      </c>
      <c r="F165" s="209" t="s">
        <v>238</v>
      </c>
      <c r="G165" s="210" t="s">
        <v>148</v>
      </c>
      <c r="H165" s="211">
        <v>66.849000000000004</v>
      </c>
      <c r="I165" s="212"/>
      <c r="J165" s="213">
        <f>ROUND(I165*H165,2)</f>
        <v>0</v>
      </c>
      <c r="K165" s="209" t="s">
        <v>149</v>
      </c>
      <c r="L165" s="47"/>
      <c r="M165" s="214" t="s">
        <v>28</v>
      </c>
      <c r="N165" s="215" t="s">
        <v>44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150</v>
      </c>
      <c r="AT165" s="218" t="s">
        <v>145</v>
      </c>
      <c r="AU165" s="218" t="s">
        <v>83</v>
      </c>
      <c r="AY165" s="20" t="s">
        <v>143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81</v>
      </c>
      <c r="BK165" s="219">
        <f>ROUND(I165*H165,2)</f>
        <v>0</v>
      </c>
      <c r="BL165" s="20" t="s">
        <v>150</v>
      </c>
      <c r="BM165" s="218" t="s">
        <v>239</v>
      </c>
    </row>
    <row r="166" s="2" customFormat="1">
      <c r="A166" s="41"/>
      <c r="B166" s="42"/>
      <c r="C166" s="43"/>
      <c r="D166" s="220" t="s">
        <v>152</v>
      </c>
      <c r="E166" s="43"/>
      <c r="F166" s="221" t="s">
        <v>240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152</v>
      </c>
      <c r="AU166" s="20" t="s">
        <v>83</v>
      </c>
    </row>
    <row r="167" s="2" customFormat="1">
      <c r="A167" s="41"/>
      <c r="B167" s="42"/>
      <c r="C167" s="43"/>
      <c r="D167" s="225" t="s">
        <v>154</v>
      </c>
      <c r="E167" s="43"/>
      <c r="F167" s="226" t="s">
        <v>241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154</v>
      </c>
      <c r="AU167" s="20" t="s">
        <v>83</v>
      </c>
    </row>
    <row r="168" s="13" customFormat="1">
      <c r="A168" s="13"/>
      <c r="B168" s="227"/>
      <c r="C168" s="228"/>
      <c r="D168" s="220" t="s">
        <v>156</v>
      </c>
      <c r="E168" s="229" t="s">
        <v>28</v>
      </c>
      <c r="F168" s="230" t="s">
        <v>242</v>
      </c>
      <c r="G168" s="228"/>
      <c r="H168" s="231">
        <v>66.849000000000004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156</v>
      </c>
      <c r="AU168" s="237" t="s">
        <v>83</v>
      </c>
      <c r="AV168" s="13" t="s">
        <v>83</v>
      </c>
      <c r="AW168" s="13" t="s">
        <v>35</v>
      </c>
      <c r="AX168" s="13" t="s">
        <v>81</v>
      </c>
      <c r="AY168" s="237" t="s">
        <v>143</v>
      </c>
    </row>
    <row r="169" s="2" customFormat="1" ht="24.15" customHeight="1">
      <c r="A169" s="41"/>
      <c r="B169" s="42"/>
      <c r="C169" s="207" t="s">
        <v>243</v>
      </c>
      <c r="D169" s="207" t="s">
        <v>145</v>
      </c>
      <c r="E169" s="208" t="s">
        <v>244</v>
      </c>
      <c r="F169" s="209" t="s">
        <v>245</v>
      </c>
      <c r="G169" s="210" t="s">
        <v>148</v>
      </c>
      <c r="H169" s="211">
        <v>311.11700000000002</v>
      </c>
      <c r="I169" s="212"/>
      <c r="J169" s="213">
        <f>ROUND(I169*H169,2)</f>
        <v>0</v>
      </c>
      <c r="K169" s="209" t="s">
        <v>149</v>
      </c>
      <c r="L169" s="47"/>
      <c r="M169" s="214" t="s">
        <v>28</v>
      </c>
      <c r="N169" s="215" t="s">
        <v>44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150</v>
      </c>
      <c r="AT169" s="218" t="s">
        <v>145</v>
      </c>
      <c r="AU169" s="218" t="s">
        <v>83</v>
      </c>
      <c r="AY169" s="20" t="s">
        <v>143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81</v>
      </c>
      <c r="BK169" s="219">
        <f>ROUND(I169*H169,2)</f>
        <v>0</v>
      </c>
      <c r="BL169" s="20" t="s">
        <v>150</v>
      </c>
      <c r="BM169" s="218" t="s">
        <v>246</v>
      </c>
    </row>
    <row r="170" s="2" customFormat="1">
      <c r="A170" s="41"/>
      <c r="B170" s="42"/>
      <c r="C170" s="43"/>
      <c r="D170" s="220" t="s">
        <v>152</v>
      </c>
      <c r="E170" s="43"/>
      <c r="F170" s="221" t="s">
        <v>247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152</v>
      </c>
      <c r="AU170" s="20" t="s">
        <v>83</v>
      </c>
    </row>
    <row r="171" s="2" customFormat="1">
      <c r="A171" s="41"/>
      <c r="B171" s="42"/>
      <c r="C171" s="43"/>
      <c r="D171" s="225" t="s">
        <v>154</v>
      </c>
      <c r="E171" s="43"/>
      <c r="F171" s="226" t="s">
        <v>248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154</v>
      </c>
      <c r="AU171" s="20" t="s">
        <v>83</v>
      </c>
    </row>
    <row r="172" s="13" customFormat="1">
      <c r="A172" s="13"/>
      <c r="B172" s="227"/>
      <c r="C172" s="228"/>
      <c r="D172" s="220" t="s">
        <v>156</v>
      </c>
      <c r="E172" s="229" t="s">
        <v>28</v>
      </c>
      <c r="F172" s="230" t="s">
        <v>249</v>
      </c>
      <c r="G172" s="228"/>
      <c r="H172" s="231">
        <v>311.11700000000002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156</v>
      </c>
      <c r="AU172" s="237" t="s">
        <v>83</v>
      </c>
      <c r="AV172" s="13" t="s">
        <v>83</v>
      </c>
      <c r="AW172" s="13" t="s">
        <v>35</v>
      </c>
      <c r="AX172" s="13" t="s">
        <v>81</v>
      </c>
      <c r="AY172" s="237" t="s">
        <v>143</v>
      </c>
    </row>
    <row r="173" s="2" customFormat="1" ht="24.15" customHeight="1">
      <c r="A173" s="41"/>
      <c r="B173" s="42"/>
      <c r="C173" s="207" t="s">
        <v>8</v>
      </c>
      <c r="D173" s="207" t="s">
        <v>145</v>
      </c>
      <c r="E173" s="208" t="s">
        <v>250</v>
      </c>
      <c r="F173" s="209" t="s">
        <v>251</v>
      </c>
      <c r="G173" s="210" t="s">
        <v>148</v>
      </c>
      <c r="H173" s="211">
        <v>118.47</v>
      </c>
      <c r="I173" s="212"/>
      <c r="J173" s="213">
        <f>ROUND(I173*H173,2)</f>
        <v>0</v>
      </c>
      <c r="K173" s="209" t="s">
        <v>149</v>
      </c>
      <c r="L173" s="47"/>
      <c r="M173" s="214" t="s">
        <v>28</v>
      </c>
      <c r="N173" s="215" t="s">
        <v>44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150</v>
      </c>
      <c r="AT173" s="218" t="s">
        <v>145</v>
      </c>
      <c r="AU173" s="218" t="s">
        <v>83</v>
      </c>
      <c r="AY173" s="20" t="s">
        <v>143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81</v>
      </c>
      <c r="BK173" s="219">
        <f>ROUND(I173*H173,2)</f>
        <v>0</v>
      </c>
      <c r="BL173" s="20" t="s">
        <v>150</v>
      </c>
      <c r="BM173" s="218" t="s">
        <v>252</v>
      </c>
    </row>
    <row r="174" s="2" customFormat="1">
      <c r="A174" s="41"/>
      <c r="B174" s="42"/>
      <c r="C174" s="43"/>
      <c r="D174" s="220" t="s">
        <v>152</v>
      </c>
      <c r="E174" s="43"/>
      <c r="F174" s="221" t="s">
        <v>253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152</v>
      </c>
      <c r="AU174" s="20" t="s">
        <v>83</v>
      </c>
    </row>
    <row r="175" s="2" customFormat="1">
      <c r="A175" s="41"/>
      <c r="B175" s="42"/>
      <c r="C175" s="43"/>
      <c r="D175" s="225" t="s">
        <v>154</v>
      </c>
      <c r="E175" s="43"/>
      <c r="F175" s="226" t="s">
        <v>254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154</v>
      </c>
      <c r="AU175" s="20" t="s">
        <v>83</v>
      </c>
    </row>
    <row r="176" s="13" customFormat="1">
      <c r="A176" s="13"/>
      <c r="B176" s="227"/>
      <c r="C176" s="228"/>
      <c r="D176" s="220" t="s">
        <v>156</v>
      </c>
      <c r="E176" s="229" t="s">
        <v>28</v>
      </c>
      <c r="F176" s="230" t="s">
        <v>255</v>
      </c>
      <c r="G176" s="228"/>
      <c r="H176" s="231">
        <v>118.47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156</v>
      </c>
      <c r="AU176" s="237" t="s">
        <v>83</v>
      </c>
      <c r="AV176" s="13" t="s">
        <v>83</v>
      </c>
      <c r="AW176" s="13" t="s">
        <v>35</v>
      </c>
      <c r="AX176" s="13" t="s">
        <v>81</v>
      </c>
      <c r="AY176" s="237" t="s">
        <v>143</v>
      </c>
    </row>
    <row r="177" s="2" customFormat="1" ht="16.5" customHeight="1">
      <c r="A177" s="41"/>
      <c r="B177" s="42"/>
      <c r="C177" s="260" t="s">
        <v>256</v>
      </c>
      <c r="D177" s="260" t="s">
        <v>257</v>
      </c>
      <c r="E177" s="261" t="s">
        <v>258</v>
      </c>
      <c r="F177" s="262" t="s">
        <v>259</v>
      </c>
      <c r="G177" s="263" t="s">
        <v>260</v>
      </c>
      <c r="H177" s="264">
        <v>236.94</v>
      </c>
      <c r="I177" s="265"/>
      <c r="J177" s="266">
        <f>ROUND(I177*H177,2)</f>
        <v>0</v>
      </c>
      <c r="K177" s="262" t="s">
        <v>149</v>
      </c>
      <c r="L177" s="267"/>
      <c r="M177" s="268" t="s">
        <v>28</v>
      </c>
      <c r="N177" s="269" t="s">
        <v>44</v>
      </c>
      <c r="O177" s="87"/>
      <c r="P177" s="216">
        <f>O177*H177</f>
        <v>0</v>
      </c>
      <c r="Q177" s="216">
        <v>1</v>
      </c>
      <c r="R177" s="216">
        <f>Q177*H177</f>
        <v>236.94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217</v>
      </c>
      <c r="AT177" s="218" t="s">
        <v>257</v>
      </c>
      <c r="AU177" s="218" t="s">
        <v>83</v>
      </c>
      <c r="AY177" s="20" t="s">
        <v>143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81</v>
      </c>
      <c r="BK177" s="219">
        <f>ROUND(I177*H177,2)</f>
        <v>0</v>
      </c>
      <c r="BL177" s="20" t="s">
        <v>150</v>
      </c>
      <c r="BM177" s="218" t="s">
        <v>261</v>
      </c>
    </row>
    <row r="178" s="2" customFormat="1">
      <c r="A178" s="41"/>
      <c r="B178" s="42"/>
      <c r="C178" s="43"/>
      <c r="D178" s="220" t="s">
        <v>152</v>
      </c>
      <c r="E178" s="43"/>
      <c r="F178" s="221" t="s">
        <v>259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152</v>
      </c>
      <c r="AU178" s="20" t="s">
        <v>83</v>
      </c>
    </row>
    <row r="179" s="13" customFormat="1">
      <c r="A179" s="13"/>
      <c r="B179" s="227"/>
      <c r="C179" s="228"/>
      <c r="D179" s="220" t="s">
        <v>156</v>
      </c>
      <c r="E179" s="229" t="s">
        <v>28</v>
      </c>
      <c r="F179" s="230" t="s">
        <v>262</v>
      </c>
      <c r="G179" s="228"/>
      <c r="H179" s="231">
        <v>118.47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156</v>
      </c>
      <c r="AU179" s="237" t="s">
        <v>83</v>
      </c>
      <c r="AV179" s="13" t="s">
        <v>83</v>
      </c>
      <c r="AW179" s="13" t="s">
        <v>35</v>
      </c>
      <c r="AX179" s="13" t="s">
        <v>81</v>
      </c>
      <c r="AY179" s="237" t="s">
        <v>143</v>
      </c>
    </row>
    <row r="180" s="13" customFormat="1">
      <c r="A180" s="13"/>
      <c r="B180" s="227"/>
      <c r="C180" s="228"/>
      <c r="D180" s="220" t="s">
        <v>156</v>
      </c>
      <c r="E180" s="228"/>
      <c r="F180" s="230" t="s">
        <v>263</v>
      </c>
      <c r="G180" s="228"/>
      <c r="H180" s="231">
        <v>236.94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156</v>
      </c>
      <c r="AU180" s="237" t="s">
        <v>83</v>
      </c>
      <c r="AV180" s="13" t="s">
        <v>83</v>
      </c>
      <c r="AW180" s="13" t="s">
        <v>4</v>
      </c>
      <c r="AX180" s="13" t="s">
        <v>81</v>
      </c>
      <c r="AY180" s="237" t="s">
        <v>143</v>
      </c>
    </row>
    <row r="181" s="2" customFormat="1" ht="33" customHeight="1">
      <c r="A181" s="41"/>
      <c r="B181" s="42"/>
      <c r="C181" s="207" t="s">
        <v>264</v>
      </c>
      <c r="D181" s="207" t="s">
        <v>145</v>
      </c>
      <c r="E181" s="208" t="s">
        <v>265</v>
      </c>
      <c r="F181" s="209" t="s">
        <v>266</v>
      </c>
      <c r="G181" s="210" t="s">
        <v>260</v>
      </c>
      <c r="H181" s="211">
        <v>5446.402</v>
      </c>
      <c r="I181" s="212"/>
      <c r="J181" s="213">
        <f>ROUND(I181*H181,2)</f>
        <v>0</v>
      </c>
      <c r="K181" s="209" t="s">
        <v>149</v>
      </c>
      <c r="L181" s="47"/>
      <c r="M181" s="214" t="s">
        <v>28</v>
      </c>
      <c r="N181" s="215" t="s">
        <v>44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150</v>
      </c>
      <c r="AT181" s="218" t="s">
        <v>145</v>
      </c>
      <c r="AU181" s="218" t="s">
        <v>83</v>
      </c>
      <c r="AY181" s="20" t="s">
        <v>143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81</v>
      </c>
      <c r="BK181" s="219">
        <f>ROUND(I181*H181,2)</f>
        <v>0</v>
      </c>
      <c r="BL181" s="20" t="s">
        <v>150</v>
      </c>
      <c r="BM181" s="218" t="s">
        <v>267</v>
      </c>
    </row>
    <row r="182" s="2" customFormat="1">
      <c r="A182" s="41"/>
      <c r="B182" s="42"/>
      <c r="C182" s="43"/>
      <c r="D182" s="220" t="s">
        <v>152</v>
      </c>
      <c r="E182" s="43"/>
      <c r="F182" s="221" t="s">
        <v>268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152</v>
      </c>
      <c r="AU182" s="20" t="s">
        <v>83</v>
      </c>
    </row>
    <row r="183" s="2" customFormat="1">
      <c r="A183" s="41"/>
      <c r="B183" s="42"/>
      <c r="C183" s="43"/>
      <c r="D183" s="225" t="s">
        <v>154</v>
      </c>
      <c r="E183" s="43"/>
      <c r="F183" s="226" t="s">
        <v>269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154</v>
      </c>
      <c r="AU183" s="20" t="s">
        <v>83</v>
      </c>
    </row>
    <row r="184" s="13" customFormat="1">
      <c r="A184" s="13"/>
      <c r="B184" s="227"/>
      <c r="C184" s="228"/>
      <c r="D184" s="220" t="s">
        <v>156</v>
      </c>
      <c r="E184" s="229" t="s">
        <v>28</v>
      </c>
      <c r="F184" s="230" t="s">
        <v>270</v>
      </c>
      <c r="G184" s="228"/>
      <c r="H184" s="231">
        <v>3025.779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156</v>
      </c>
      <c r="AU184" s="237" t="s">
        <v>83</v>
      </c>
      <c r="AV184" s="13" t="s">
        <v>83</v>
      </c>
      <c r="AW184" s="13" t="s">
        <v>35</v>
      </c>
      <c r="AX184" s="13" t="s">
        <v>73</v>
      </c>
      <c r="AY184" s="237" t="s">
        <v>143</v>
      </c>
    </row>
    <row r="185" s="15" customFormat="1">
      <c r="A185" s="15"/>
      <c r="B185" s="248"/>
      <c r="C185" s="249"/>
      <c r="D185" s="220" t="s">
        <v>156</v>
      </c>
      <c r="E185" s="250" t="s">
        <v>28</v>
      </c>
      <c r="F185" s="251" t="s">
        <v>180</v>
      </c>
      <c r="G185" s="249"/>
      <c r="H185" s="252">
        <v>3025.779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8" t="s">
        <v>156</v>
      </c>
      <c r="AU185" s="258" t="s">
        <v>83</v>
      </c>
      <c r="AV185" s="15" t="s">
        <v>150</v>
      </c>
      <c r="AW185" s="15" t="s">
        <v>35</v>
      </c>
      <c r="AX185" s="15" t="s">
        <v>81</v>
      </c>
      <c r="AY185" s="258" t="s">
        <v>143</v>
      </c>
    </row>
    <row r="186" s="13" customFormat="1">
      <c r="A186" s="13"/>
      <c r="B186" s="227"/>
      <c r="C186" s="228"/>
      <c r="D186" s="220" t="s">
        <v>156</v>
      </c>
      <c r="E186" s="228"/>
      <c r="F186" s="230" t="s">
        <v>271</v>
      </c>
      <c r="G186" s="228"/>
      <c r="H186" s="231">
        <v>5446.402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156</v>
      </c>
      <c r="AU186" s="237" t="s">
        <v>83</v>
      </c>
      <c r="AV186" s="13" t="s">
        <v>83</v>
      </c>
      <c r="AW186" s="13" t="s">
        <v>4</v>
      </c>
      <c r="AX186" s="13" t="s">
        <v>81</v>
      </c>
      <c r="AY186" s="237" t="s">
        <v>143</v>
      </c>
    </row>
    <row r="187" s="2" customFormat="1" ht="24.15" customHeight="1">
      <c r="A187" s="41"/>
      <c r="B187" s="42"/>
      <c r="C187" s="207" t="s">
        <v>272</v>
      </c>
      <c r="D187" s="207" t="s">
        <v>145</v>
      </c>
      <c r="E187" s="208" t="s">
        <v>273</v>
      </c>
      <c r="F187" s="209" t="s">
        <v>274</v>
      </c>
      <c r="G187" s="210" t="s">
        <v>148</v>
      </c>
      <c r="H187" s="211">
        <v>35.146999999999998</v>
      </c>
      <c r="I187" s="212"/>
      <c r="J187" s="213">
        <f>ROUND(I187*H187,2)</f>
        <v>0</v>
      </c>
      <c r="K187" s="209" t="s">
        <v>149</v>
      </c>
      <c r="L187" s="47"/>
      <c r="M187" s="214" t="s">
        <v>28</v>
      </c>
      <c r="N187" s="215" t="s">
        <v>44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150</v>
      </c>
      <c r="AT187" s="218" t="s">
        <v>145</v>
      </c>
      <c r="AU187" s="218" t="s">
        <v>83</v>
      </c>
      <c r="AY187" s="20" t="s">
        <v>143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81</v>
      </c>
      <c r="BK187" s="219">
        <f>ROUND(I187*H187,2)</f>
        <v>0</v>
      </c>
      <c r="BL187" s="20" t="s">
        <v>150</v>
      </c>
      <c r="BM187" s="218" t="s">
        <v>275</v>
      </c>
    </row>
    <row r="188" s="2" customFormat="1">
      <c r="A188" s="41"/>
      <c r="B188" s="42"/>
      <c r="C188" s="43"/>
      <c r="D188" s="220" t="s">
        <v>152</v>
      </c>
      <c r="E188" s="43"/>
      <c r="F188" s="221" t="s">
        <v>276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152</v>
      </c>
      <c r="AU188" s="20" t="s">
        <v>83</v>
      </c>
    </row>
    <row r="189" s="2" customFormat="1">
      <c r="A189" s="41"/>
      <c r="B189" s="42"/>
      <c r="C189" s="43"/>
      <c r="D189" s="225" t="s">
        <v>154</v>
      </c>
      <c r="E189" s="43"/>
      <c r="F189" s="226" t="s">
        <v>277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154</v>
      </c>
      <c r="AU189" s="20" t="s">
        <v>83</v>
      </c>
    </row>
    <row r="190" s="13" customFormat="1">
      <c r="A190" s="13"/>
      <c r="B190" s="227"/>
      <c r="C190" s="228"/>
      <c r="D190" s="220" t="s">
        <v>156</v>
      </c>
      <c r="E190" s="229" t="s">
        <v>28</v>
      </c>
      <c r="F190" s="230" t="s">
        <v>278</v>
      </c>
      <c r="G190" s="228"/>
      <c r="H190" s="231">
        <v>2.851</v>
      </c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156</v>
      </c>
      <c r="AU190" s="237" t="s">
        <v>83</v>
      </c>
      <c r="AV190" s="13" t="s">
        <v>83</v>
      </c>
      <c r="AW190" s="13" t="s">
        <v>35</v>
      </c>
      <c r="AX190" s="13" t="s">
        <v>73</v>
      </c>
      <c r="AY190" s="237" t="s">
        <v>143</v>
      </c>
    </row>
    <row r="191" s="13" customFormat="1">
      <c r="A191" s="13"/>
      <c r="B191" s="227"/>
      <c r="C191" s="228"/>
      <c r="D191" s="220" t="s">
        <v>156</v>
      </c>
      <c r="E191" s="229" t="s">
        <v>28</v>
      </c>
      <c r="F191" s="230" t="s">
        <v>279</v>
      </c>
      <c r="G191" s="228"/>
      <c r="H191" s="231">
        <v>7.6239999999999997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156</v>
      </c>
      <c r="AU191" s="237" t="s">
        <v>83</v>
      </c>
      <c r="AV191" s="13" t="s">
        <v>83</v>
      </c>
      <c r="AW191" s="13" t="s">
        <v>35</v>
      </c>
      <c r="AX191" s="13" t="s">
        <v>73</v>
      </c>
      <c r="AY191" s="237" t="s">
        <v>143</v>
      </c>
    </row>
    <row r="192" s="13" customFormat="1">
      <c r="A192" s="13"/>
      <c r="B192" s="227"/>
      <c r="C192" s="228"/>
      <c r="D192" s="220" t="s">
        <v>156</v>
      </c>
      <c r="E192" s="229" t="s">
        <v>28</v>
      </c>
      <c r="F192" s="230" t="s">
        <v>280</v>
      </c>
      <c r="G192" s="228"/>
      <c r="H192" s="231">
        <v>12.336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156</v>
      </c>
      <c r="AU192" s="237" t="s">
        <v>83</v>
      </c>
      <c r="AV192" s="13" t="s">
        <v>83</v>
      </c>
      <c r="AW192" s="13" t="s">
        <v>35</v>
      </c>
      <c r="AX192" s="13" t="s">
        <v>73</v>
      </c>
      <c r="AY192" s="237" t="s">
        <v>143</v>
      </c>
    </row>
    <row r="193" s="13" customFormat="1">
      <c r="A193" s="13"/>
      <c r="B193" s="227"/>
      <c r="C193" s="228"/>
      <c r="D193" s="220" t="s">
        <v>156</v>
      </c>
      <c r="E193" s="229" t="s">
        <v>28</v>
      </c>
      <c r="F193" s="230" t="s">
        <v>281</v>
      </c>
      <c r="G193" s="228"/>
      <c r="H193" s="231">
        <v>12.336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156</v>
      </c>
      <c r="AU193" s="237" t="s">
        <v>83</v>
      </c>
      <c r="AV193" s="13" t="s">
        <v>83</v>
      </c>
      <c r="AW193" s="13" t="s">
        <v>35</v>
      </c>
      <c r="AX193" s="13" t="s">
        <v>73</v>
      </c>
      <c r="AY193" s="237" t="s">
        <v>143</v>
      </c>
    </row>
    <row r="194" s="15" customFormat="1">
      <c r="A194" s="15"/>
      <c r="B194" s="248"/>
      <c r="C194" s="249"/>
      <c r="D194" s="220" t="s">
        <v>156</v>
      </c>
      <c r="E194" s="250" t="s">
        <v>28</v>
      </c>
      <c r="F194" s="251" t="s">
        <v>180</v>
      </c>
      <c r="G194" s="249"/>
      <c r="H194" s="252">
        <v>35.146999999999998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8" t="s">
        <v>156</v>
      </c>
      <c r="AU194" s="258" t="s">
        <v>83</v>
      </c>
      <c r="AV194" s="15" t="s">
        <v>150</v>
      </c>
      <c r="AW194" s="15" t="s">
        <v>35</v>
      </c>
      <c r="AX194" s="15" t="s">
        <v>81</v>
      </c>
      <c r="AY194" s="258" t="s">
        <v>143</v>
      </c>
    </row>
    <row r="195" s="2" customFormat="1" ht="16.5" customHeight="1">
      <c r="A195" s="41"/>
      <c r="B195" s="42"/>
      <c r="C195" s="260" t="s">
        <v>282</v>
      </c>
      <c r="D195" s="260" t="s">
        <v>257</v>
      </c>
      <c r="E195" s="261" t="s">
        <v>283</v>
      </c>
      <c r="F195" s="262" t="s">
        <v>284</v>
      </c>
      <c r="G195" s="263" t="s">
        <v>260</v>
      </c>
      <c r="H195" s="264">
        <v>24.672000000000001</v>
      </c>
      <c r="I195" s="265"/>
      <c r="J195" s="266">
        <f>ROUND(I195*H195,2)</f>
        <v>0</v>
      </c>
      <c r="K195" s="262" t="s">
        <v>149</v>
      </c>
      <c r="L195" s="267"/>
      <c r="M195" s="268" t="s">
        <v>28</v>
      </c>
      <c r="N195" s="269" t="s">
        <v>44</v>
      </c>
      <c r="O195" s="87"/>
      <c r="P195" s="216">
        <f>O195*H195</f>
        <v>0</v>
      </c>
      <c r="Q195" s="216">
        <v>1</v>
      </c>
      <c r="R195" s="216">
        <f>Q195*H195</f>
        <v>24.672000000000001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217</v>
      </c>
      <c r="AT195" s="218" t="s">
        <v>257</v>
      </c>
      <c r="AU195" s="218" t="s">
        <v>83</v>
      </c>
      <c r="AY195" s="20" t="s">
        <v>143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81</v>
      </c>
      <c r="BK195" s="219">
        <f>ROUND(I195*H195,2)</f>
        <v>0</v>
      </c>
      <c r="BL195" s="20" t="s">
        <v>150</v>
      </c>
      <c r="BM195" s="218" t="s">
        <v>285</v>
      </c>
    </row>
    <row r="196" s="2" customFormat="1">
      <c r="A196" s="41"/>
      <c r="B196" s="42"/>
      <c r="C196" s="43"/>
      <c r="D196" s="220" t="s">
        <v>152</v>
      </c>
      <c r="E196" s="43"/>
      <c r="F196" s="221" t="s">
        <v>284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152</v>
      </c>
      <c r="AU196" s="20" t="s">
        <v>83</v>
      </c>
    </row>
    <row r="197" s="13" customFormat="1">
      <c r="A197" s="13"/>
      <c r="B197" s="227"/>
      <c r="C197" s="228"/>
      <c r="D197" s="220" t="s">
        <v>156</v>
      </c>
      <c r="E197" s="229" t="s">
        <v>28</v>
      </c>
      <c r="F197" s="230" t="s">
        <v>286</v>
      </c>
      <c r="G197" s="228"/>
      <c r="H197" s="231">
        <v>12.336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156</v>
      </c>
      <c r="AU197" s="237" t="s">
        <v>83</v>
      </c>
      <c r="AV197" s="13" t="s">
        <v>83</v>
      </c>
      <c r="AW197" s="13" t="s">
        <v>35</v>
      </c>
      <c r="AX197" s="13" t="s">
        <v>73</v>
      </c>
      <c r="AY197" s="237" t="s">
        <v>143</v>
      </c>
    </row>
    <row r="198" s="15" customFormat="1">
      <c r="A198" s="15"/>
      <c r="B198" s="248"/>
      <c r="C198" s="249"/>
      <c r="D198" s="220" t="s">
        <v>156</v>
      </c>
      <c r="E198" s="250" t="s">
        <v>28</v>
      </c>
      <c r="F198" s="251" t="s">
        <v>180</v>
      </c>
      <c r="G198" s="249"/>
      <c r="H198" s="252">
        <v>12.336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8" t="s">
        <v>156</v>
      </c>
      <c r="AU198" s="258" t="s">
        <v>83</v>
      </c>
      <c r="AV198" s="15" t="s">
        <v>150</v>
      </c>
      <c r="AW198" s="15" t="s">
        <v>35</v>
      </c>
      <c r="AX198" s="15" t="s">
        <v>81</v>
      </c>
      <c r="AY198" s="258" t="s">
        <v>143</v>
      </c>
    </row>
    <row r="199" s="13" customFormat="1">
      <c r="A199" s="13"/>
      <c r="B199" s="227"/>
      <c r="C199" s="228"/>
      <c r="D199" s="220" t="s">
        <v>156</v>
      </c>
      <c r="E199" s="228"/>
      <c r="F199" s="230" t="s">
        <v>287</v>
      </c>
      <c r="G199" s="228"/>
      <c r="H199" s="231">
        <v>24.672000000000001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156</v>
      </c>
      <c r="AU199" s="237" t="s">
        <v>83</v>
      </c>
      <c r="AV199" s="13" t="s">
        <v>83</v>
      </c>
      <c r="AW199" s="13" t="s">
        <v>4</v>
      </c>
      <c r="AX199" s="13" t="s">
        <v>81</v>
      </c>
      <c r="AY199" s="237" t="s">
        <v>143</v>
      </c>
    </row>
    <row r="200" s="2" customFormat="1" ht="24.15" customHeight="1">
      <c r="A200" s="41"/>
      <c r="B200" s="42"/>
      <c r="C200" s="207" t="s">
        <v>288</v>
      </c>
      <c r="D200" s="207" t="s">
        <v>145</v>
      </c>
      <c r="E200" s="208" t="s">
        <v>289</v>
      </c>
      <c r="F200" s="209" t="s">
        <v>290</v>
      </c>
      <c r="G200" s="210" t="s">
        <v>148</v>
      </c>
      <c r="H200" s="211">
        <v>63.997999999999998</v>
      </c>
      <c r="I200" s="212"/>
      <c r="J200" s="213">
        <f>ROUND(I200*H200,2)</f>
        <v>0</v>
      </c>
      <c r="K200" s="209" t="s">
        <v>149</v>
      </c>
      <c r="L200" s="47"/>
      <c r="M200" s="214" t="s">
        <v>28</v>
      </c>
      <c r="N200" s="215" t="s">
        <v>44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150</v>
      </c>
      <c r="AT200" s="218" t="s">
        <v>145</v>
      </c>
      <c r="AU200" s="218" t="s">
        <v>83</v>
      </c>
      <c r="AY200" s="20" t="s">
        <v>143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81</v>
      </c>
      <c r="BK200" s="219">
        <f>ROUND(I200*H200,2)</f>
        <v>0</v>
      </c>
      <c r="BL200" s="20" t="s">
        <v>150</v>
      </c>
      <c r="BM200" s="218" t="s">
        <v>291</v>
      </c>
    </row>
    <row r="201" s="2" customFormat="1">
      <c r="A201" s="41"/>
      <c r="B201" s="42"/>
      <c r="C201" s="43"/>
      <c r="D201" s="220" t="s">
        <v>152</v>
      </c>
      <c r="E201" s="43"/>
      <c r="F201" s="221" t="s">
        <v>292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152</v>
      </c>
      <c r="AU201" s="20" t="s">
        <v>83</v>
      </c>
    </row>
    <row r="202" s="2" customFormat="1">
      <c r="A202" s="41"/>
      <c r="B202" s="42"/>
      <c r="C202" s="43"/>
      <c r="D202" s="225" t="s">
        <v>154</v>
      </c>
      <c r="E202" s="43"/>
      <c r="F202" s="226" t="s">
        <v>293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154</v>
      </c>
      <c r="AU202" s="20" t="s">
        <v>83</v>
      </c>
    </row>
    <row r="203" s="13" customFormat="1">
      <c r="A203" s="13"/>
      <c r="B203" s="227"/>
      <c r="C203" s="228"/>
      <c r="D203" s="220" t="s">
        <v>156</v>
      </c>
      <c r="E203" s="229" t="s">
        <v>28</v>
      </c>
      <c r="F203" s="230" t="s">
        <v>294</v>
      </c>
      <c r="G203" s="228"/>
      <c r="H203" s="231">
        <v>13.768000000000001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156</v>
      </c>
      <c r="AU203" s="237" t="s">
        <v>83</v>
      </c>
      <c r="AV203" s="13" t="s">
        <v>83</v>
      </c>
      <c r="AW203" s="13" t="s">
        <v>35</v>
      </c>
      <c r="AX203" s="13" t="s">
        <v>73</v>
      </c>
      <c r="AY203" s="237" t="s">
        <v>143</v>
      </c>
    </row>
    <row r="204" s="13" customFormat="1">
      <c r="A204" s="13"/>
      <c r="B204" s="227"/>
      <c r="C204" s="228"/>
      <c r="D204" s="220" t="s">
        <v>156</v>
      </c>
      <c r="E204" s="229" t="s">
        <v>28</v>
      </c>
      <c r="F204" s="230" t="s">
        <v>295</v>
      </c>
      <c r="G204" s="228"/>
      <c r="H204" s="231">
        <v>50.229999999999997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156</v>
      </c>
      <c r="AU204" s="237" t="s">
        <v>83</v>
      </c>
      <c r="AV204" s="13" t="s">
        <v>83</v>
      </c>
      <c r="AW204" s="13" t="s">
        <v>35</v>
      </c>
      <c r="AX204" s="13" t="s">
        <v>73</v>
      </c>
      <c r="AY204" s="237" t="s">
        <v>143</v>
      </c>
    </row>
    <row r="205" s="15" customFormat="1">
      <c r="A205" s="15"/>
      <c r="B205" s="248"/>
      <c r="C205" s="249"/>
      <c r="D205" s="220" t="s">
        <v>156</v>
      </c>
      <c r="E205" s="250" t="s">
        <v>28</v>
      </c>
      <c r="F205" s="251" t="s">
        <v>180</v>
      </c>
      <c r="G205" s="249"/>
      <c r="H205" s="252">
        <v>63.997999999999998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8" t="s">
        <v>156</v>
      </c>
      <c r="AU205" s="258" t="s">
        <v>83</v>
      </c>
      <c r="AV205" s="15" t="s">
        <v>150</v>
      </c>
      <c r="AW205" s="15" t="s">
        <v>35</v>
      </c>
      <c r="AX205" s="15" t="s">
        <v>81</v>
      </c>
      <c r="AY205" s="258" t="s">
        <v>143</v>
      </c>
    </row>
    <row r="206" s="2" customFormat="1" ht="24.15" customHeight="1">
      <c r="A206" s="41"/>
      <c r="B206" s="42"/>
      <c r="C206" s="207" t="s">
        <v>296</v>
      </c>
      <c r="D206" s="207" t="s">
        <v>145</v>
      </c>
      <c r="E206" s="208" t="s">
        <v>297</v>
      </c>
      <c r="F206" s="209" t="s">
        <v>298</v>
      </c>
      <c r="G206" s="210" t="s">
        <v>148</v>
      </c>
      <c r="H206" s="211">
        <v>11.428000000000001</v>
      </c>
      <c r="I206" s="212"/>
      <c r="J206" s="213">
        <f>ROUND(I206*H206,2)</f>
        <v>0</v>
      </c>
      <c r="K206" s="209" t="s">
        <v>149</v>
      </c>
      <c r="L206" s="47"/>
      <c r="M206" s="214" t="s">
        <v>28</v>
      </c>
      <c r="N206" s="215" t="s">
        <v>44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150</v>
      </c>
      <c r="AT206" s="218" t="s">
        <v>145</v>
      </c>
      <c r="AU206" s="218" t="s">
        <v>83</v>
      </c>
      <c r="AY206" s="20" t="s">
        <v>143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81</v>
      </c>
      <c r="BK206" s="219">
        <f>ROUND(I206*H206,2)</f>
        <v>0</v>
      </c>
      <c r="BL206" s="20" t="s">
        <v>150</v>
      </c>
      <c r="BM206" s="218" t="s">
        <v>299</v>
      </c>
    </row>
    <row r="207" s="2" customFormat="1">
      <c r="A207" s="41"/>
      <c r="B207" s="42"/>
      <c r="C207" s="43"/>
      <c r="D207" s="220" t="s">
        <v>152</v>
      </c>
      <c r="E207" s="43"/>
      <c r="F207" s="221" t="s">
        <v>300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152</v>
      </c>
      <c r="AU207" s="20" t="s">
        <v>83</v>
      </c>
    </row>
    <row r="208" s="2" customFormat="1">
      <c r="A208" s="41"/>
      <c r="B208" s="42"/>
      <c r="C208" s="43"/>
      <c r="D208" s="225" t="s">
        <v>154</v>
      </c>
      <c r="E208" s="43"/>
      <c r="F208" s="226" t="s">
        <v>301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154</v>
      </c>
      <c r="AU208" s="20" t="s">
        <v>83</v>
      </c>
    </row>
    <row r="209" s="13" customFormat="1">
      <c r="A209" s="13"/>
      <c r="B209" s="227"/>
      <c r="C209" s="228"/>
      <c r="D209" s="220" t="s">
        <v>156</v>
      </c>
      <c r="E209" s="229" t="s">
        <v>28</v>
      </c>
      <c r="F209" s="230" t="s">
        <v>302</v>
      </c>
      <c r="G209" s="228"/>
      <c r="H209" s="231">
        <v>11.428000000000001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156</v>
      </c>
      <c r="AU209" s="237" t="s">
        <v>83</v>
      </c>
      <c r="AV209" s="13" t="s">
        <v>83</v>
      </c>
      <c r="AW209" s="13" t="s">
        <v>35</v>
      </c>
      <c r="AX209" s="13" t="s">
        <v>73</v>
      </c>
      <c r="AY209" s="237" t="s">
        <v>143</v>
      </c>
    </row>
    <row r="210" s="15" customFormat="1">
      <c r="A210" s="15"/>
      <c r="B210" s="248"/>
      <c r="C210" s="249"/>
      <c r="D210" s="220" t="s">
        <v>156</v>
      </c>
      <c r="E210" s="250" t="s">
        <v>28</v>
      </c>
      <c r="F210" s="251" t="s">
        <v>180</v>
      </c>
      <c r="G210" s="249"/>
      <c r="H210" s="252">
        <v>11.428000000000001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8" t="s">
        <v>156</v>
      </c>
      <c r="AU210" s="258" t="s">
        <v>83</v>
      </c>
      <c r="AV210" s="15" t="s">
        <v>150</v>
      </c>
      <c r="AW210" s="15" t="s">
        <v>35</v>
      </c>
      <c r="AX210" s="15" t="s">
        <v>81</v>
      </c>
      <c r="AY210" s="258" t="s">
        <v>143</v>
      </c>
    </row>
    <row r="211" s="2" customFormat="1" ht="16.5" customHeight="1">
      <c r="A211" s="41"/>
      <c r="B211" s="42"/>
      <c r="C211" s="260" t="s">
        <v>303</v>
      </c>
      <c r="D211" s="260" t="s">
        <v>257</v>
      </c>
      <c r="E211" s="261" t="s">
        <v>304</v>
      </c>
      <c r="F211" s="262" t="s">
        <v>305</v>
      </c>
      <c r="G211" s="263" t="s">
        <v>260</v>
      </c>
      <c r="H211" s="264">
        <v>38.103999999999999</v>
      </c>
      <c r="I211" s="265"/>
      <c r="J211" s="266">
        <f>ROUND(I211*H211,2)</f>
        <v>0</v>
      </c>
      <c r="K211" s="262" t="s">
        <v>149</v>
      </c>
      <c r="L211" s="267"/>
      <c r="M211" s="268" t="s">
        <v>28</v>
      </c>
      <c r="N211" s="269" t="s">
        <v>44</v>
      </c>
      <c r="O211" s="87"/>
      <c r="P211" s="216">
        <f>O211*H211</f>
        <v>0</v>
      </c>
      <c r="Q211" s="216">
        <v>1</v>
      </c>
      <c r="R211" s="216">
        <f>Q211*H211</f>
        <v>38.103999999999999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217</v>
      </c>
      <c r="AT211" s="218" t="s">
        <v>257</v>
      </c>
      <c r="AU211" s="218" t="s">
        <v>83</v>
      </c>
      <c r="AY211" s="20" t="s">
        <v>143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81</v>
      </c>
      <c r="BK211" s="219">
        <f>ROUND(I211*H211,2)</f>
        <v>0</v>
      </c>
      <c r="BL211" s="20" t="s">
        <v>150</v>
      </c>
      <c r="BM211" s="218" t="s">
        <v>306</v>
      </c>
    </row>
    <row r="212" s="2" customFormat="1">
      <c r="A212" s="41"/>
      <c r="B212" s="42"/>
      <c r="C212" s="43"/>
      <c r="D212" s="220" t="s">
        <v>152</v>
      </c>
      <c r="E212" s="43"/>
      <c r="F212" s="221" t="s">
        <v>305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152</v>
      </c>
      <c r="AU212" s="20" t="s">
        <v>83</v>
      </c>
    </row>
    <row r="213" s="13" customFormat="1">
      <c r="A213" s="13"/>
      <c r="B213" s="227"/>
      <c r="C213" s="228"/>
      <c r="D213" s="220" t="s">
        <v>156</v>
      </c>
      <c r="E213" s="229" t="s">
        <v>28</v>
      </c>
      <c r="F213" s="230" t="s">
        <v>307</v>
      </c>
      <c r="G213" s="228"/>
      <c r="H213" s="231">
        <v>19.052</v>
      </c>
      <c r="I213" s="232"/>
      <c r="J213" s="228"/>
      <c r="K213" s="228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156</v>
      </c>
      <c r="AU213" s="237" t="s">
        <v>83</v>
      </c>
      <c r="AV213" s="13" t="s">
        <v>83</v>
      </c>
      <c r="AW213" s="13" t="s">
        <v>35</v>
      </c>
      <c r="AX213" s="13" t="s">
        <v>73</v>
      </c>
      <c r="AY213" s="237" t="s">
        <v>143</v>
      </c>
    </row>
    <row r="214" s="15" customFormat="1">
      <c r="A214" s="15"/>
      <c r="B214" s="248"/>
      <c r="C214" s="249"/>
      <c r="D214" s="220" t="s">
        <v>156</v>
      </c>
      <c r="E214" s="250" t="s">
        <v>28</v>
      </c>
      <c r="F214" s="251" t="s">
        <v>180</v>
      </c>
      <c r="G214" s="249"/>
      <c r="H214" s="252">
        <v>19.052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8" t="s">
        <v>156</v>
      </c>
      <c r="AU214" s="258" t="s">
        <v>83</v>
      </c>
      <c r="AV214" s="15" t="s">
        <v>150</v>
      </c>
      <c r="AW214" s="15" t="s">
        <v>35</v>
      </c>
      <c r="AX214" s="15" t="s">
        <v>81</v>
      </c>
      <c r="AY214" s="258" t="s">
        <v>143</v>
      </c>
    </row>
    <row r="215" s="13" customFormat="1">
      <c r="A215" s="13"/>
      <c r="B215" s="227"/>
      <c r="C215" s="228"/>
      <c r="D215" s="220" t="s">
        <v>156</v>
      </c>
      <c r="E215" s="228"/>
      <c r="F215" s="230" t="s">
        <v>308</v>
      </c>
      <c r="G215" s="228"/>
      <c r="H215" s="231">
        <v>38.103999999999999</v>
      </c>
      <c r="I215" s="232"/>
      <c r="J215" s="228"/>
      <c r="K215" s="228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156</v>
      </c>
      <c r="AU215" s="237" t="s">
        <v>83</v>
      </c>
      <c r="AV215" s="13" t="s">
        <v>83</v>
      </c>
      <c r="AW215" s="13" t="s">
        <v>4</v>
      </c>
      <c r="AX215" s="13" t="s">
        <v>81</v>
      </c>
      <c r="AY215" s="237" t="s">
        <v>143</v>
      </c>
    </row>
    <row r="216" s="2" customFormat="1" ht="37.8" customHeight="1">
      <c r="A216" s="41"/>
      <c r="B216" s="42"/>
      <c r="C216" s="207" t="s">
        <v>309</v>
      </c>
      <c r="D216" s="207" t="s">
        <v>145</v>
      </c>
      <c r="E216" s="208" t="s">
        <v>310</v>
      </c>
      <c r="F216" s="209" t="s">
        <v>311</v>
      </c>
      <c r="G216" s="210" t="s">
        <v>312</v>
      </c>
      <c r="H216" s="211">
        <v>2074.1100000000001</v>
      </c>
      <c r="I216" s="212"/>
      <c r="J216" s="213">
        <f>ROUND(I216*H216,2)</f>
        <v>0</v>
      </c>
      <c r="K216" s="209" t="s">
        <v>149</v>
      </c>
      <c r="L216" s="47"/>
      <c r="M216" s="214" t="s">
        <v>28</v>
      </c>
      <c r="N216" s="215" t="s">
        <v>44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150</v>
      </c>
      <c r="AT216" s="218" t="s">
        <v>145</v>
      </c>
      <c r="AU216" s="218" t="s">
        <v>83</v>
      </c>
      <c r="AY216" s="20" t="s">
        <v>143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81</v>
      </c>
      <c r="BK216" s="219">
        <f>ROUND(I216*H216,2)</f>
        <v>0</v>
      </c>
      <c r="BL216" s="20" t="s">
        <v>150</v>
      </c>
      <c r="BM216" s="218" t="s">
        <v>313</v>
      </c>
    </row>
    <row r="217" s="2" customFormat="1">
      <c r="A217" s="41"/>
      <c r="B217" s="42"/>
      <c r="C217" s="43"/>
      <c r="D217" s="220" t="s">
        <v>152</v>
      </c>
      <c r="E217" s="43"/>
      <c r="F217" s="221" t="s">
        <v>314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152</v>
      </c>
      <c r="AU217" s="20" t="s">
        <v>83</v>
      </c>
    </row>
    <row r="218" s="2" customFormat="1">
      <c r="A218" s="41"/>
      <c r="B218" s="42"/>
      <c r="C218" s="43"/>
      <c r="D218" s="225" t="s">
        <v>154</v>
      </c>
      <c r="E218" s="43"/>
      <c r="F218" s="226" t="s">
        <v>315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154</v>
      </c>
      <c r="AU218" s="20" t="s">
        <v>83</v>
      </c>
    </row>
    <row r="219" s="13" customFormat="1">
      <c r="A219" s="13"/>
      <c r="B219" s="227"/>
      <c r="C219" s="228"/>
      <c r="D219" s="220" t="s">
        <v>156</v>
      </c>
      <c r="E219" s="229" t="s">
        <v>28</v>
      </c>
      <c r="F219" s="230" t="s">
        <v>316</v>
      </c>
      <c r="G219" s="228"/>
      <c r="H219" s="231">
        <v>2074.1100000000001</v>
      </c>
      <c r="I219" s="232"/>
      <c r="J219" s="228"/>
      <c r="K219" s="228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156</v>
      </c>
      <c r="AU219" s="237" t="s">
        <v>83</v>
      </c>
      <c r="AV219" s="13" t="s">
        <v>83</v>
      </c>
      <c r="AW219" s="13" t="s">
        <v>35</v>
      </c>
      <c r="AX219" s="13" t="s">
        <v>81</v>
      </c>
      <c r="AY219" s="237" t="s">
        <v>143</v>
      </c>
    </row>
    <row r="220" s="2" customFormat="1" ht="33" customHeight="1">
      <c r="A220" s="41"/>
      <c r="B220" s="42"/>
      <c r="C220" s="207" t="s">
        <v>7</v>
      </c>
      <c r="D220" s="207" t="s">
        <v>145</v>
      </c>
      <c r="E220" s="208" t="s">
        <v>317</v>
      </c>
      <c r="F220" s="209" t="s">
        <v>318</v>
      </c>
      <c r="G220" s="210" t="s">
        <v>312</v>
      </c>
      <c r="H220" s="211">
        <v>2074.1100000000001</v>
      </c>
      <c r="I220" s="212"/>
      <c r="J220" s="213">
        <f>ROUND(I220*H220,2)</f>
        <v>0</v>
      </c>
      <c r="K220" s="209" t="s">
        <v>149</v>
      </c>
      <c r="L220" s="47"/>
      <c r="M220" s="214" t="s">
        <v>28</v>
      </c>
      <c r="N220" s="215" t="s">
        <v>44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150</v>
      </c>
      <c r="AT220" s="218" t="s">
        <v>145</v>
      </c>
      <c r="AU220" s="218" t="s">
        <v>83</v>
      </c>
      <c r="AY220" s="20" t="s">
        <v>143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81</v>
      </c>
      <c r="BK220" s="219">
        <f>ROUND(I220*H220,2)</f>
        <v>0</v>
      </c>
      <c r="BL220" s="20" t="s">
        <v>150</v>
      </c>
      <c r="BM220" s="218" t="s">
        <v>319</v>
      </c>
    </row>
    <row r="221" s="2" customFormat="1">
      <c r="A221" s="41"/>
      <c r="B221" s="42"/>
      <c r="C221" s="43"/>
      <c r="D221" s="220" t="s">
        <v>152</v>
      </c>
      <c r="E221" s="43"/>
      <c r="F221" s="221" t="s">
        <v>320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152</v>
      </c>
      <c r="AU221" s="20" t="s">
        <v>83</v>
      </c>
    </row>
    <row r="222" s="2" customFormat="1">
      <c r="A222" s="41"/>
      <c r="B222" s="42"/>
      <c r="C222" s="43"/>
      <c r="D222" s="225" t="s">
        <v>154</v>
      </c>
      <c r="E222" s="43"/>
      <c r="F222" s="226" t="s">
        <v>321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154</v>
      </c>
      <c r="AU222" s="20" t="s">
        <v>83</v>
      </c>
    </row>
    <row r="223" s="13" customFormat="1">
      <c r="A223" s="13"/>
      <c r="B223" s="227"/>
      <c r="C223" s="228"/>
      <c r="D223" s="220" t="s">
        <v>156</v>
      </c>
      <c r="E223" s="229" t="s">
        <v>28</v>
      </c>
      <c r="F223" s="230" t="s">
        <v>316</v>
      </c>
      <c r="G223" s="228"/>
      <c r="H223" s="231">
        <v>2074.1100000000001</v>
      </c>
      <c r="I223" s="232"/>
      <c r="J223" s="228"/>
      <c r="K223" s="228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156</v>
      </c>
      <c r="AU223" s="237" t="s">
        <v>83</v>
      </c>
      <c r="AV223" s="13" t="s">
        <v>83</v>
      </c>
      <c r="AW223" s="13" t="s">
        <v>35</v>
      </c>
      <c r="AX223" s="13" t="s">
        <v>81</v>
      </c>
      <c r="AY223" s="237" t="s">
        <v>143</v>
      </c>
    </row>
    <row r="224" s="2" customFormat="1" ht="24.15" customHeight="1">
      <c r="A224" s="41"/>
      <c r="B224" s="42"/>
      <c r="C224" s="207" t="s">
        <v>322</v>
      </c>
      <c r="D224" s="207" t="s">
        <v>145</v>
      </c>
      <c r="E224" s="208" t="s">
        <v>323</v>
      </c>
      <c r="F224" s="209" t="s">
        <v>324</v>
      </c>
      <c r="G224" s="210" t="s">
        <v>312</v>
      </c>
      <c r="H224" s="211">
        <v>2074.1100000000001</v>
      </c>
      <c r="I224" s="212"/>
      <c r="J224" s="213">
        <f>ROUND(I224*H224,2)</f>
        <v>0</v>
      </c>
      <c r="K224" s="209" t="s">
        <v>149</v>
      </c>
      <c r="L224" s="47"/>
      <c r="M224" s="214" t="s">
        <v>28</v>
      </c>
      <c r="N224" s="215" t="s">
        <v>44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150</v>
      </c>
      <c r="AT224" s="218" t="s">
        <v>145</v>
      </c>
      <c r="AU224" s="218" t="s">
        <v>83</v>
      </c>
      <c r="AY224" s="20" t="s">
        <v>143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81</v>
      </c>
      <c r="BK224" s="219">
        <f>ROUND(I224*H224,2)</f>
        <v>0</v>
      </c>
      <c r="BL224" s="20" t="s">
        <v>150</v>
      </c>
      <c r="BM224" s="218" t="s">
        <v>325</v>
      </c>
    </row>
    <row r="225" s="2" customFormat="1">
      <c r="A225" s="41"/>
      <c r="B225" s="42"/>
      <c r="C225" s="43"/>
      <c r="D225" s="220" t="s">
        <v>152</v>
      </c>
      <c r="E225" s="43"/>
      <c r="F225" s="221" t="s">
        <v>326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152</v>
      </c>
      <c r="AU225" s="20" t="s">
        <v>83</v>
      </c>
    </row>
    <row r="226" s="2" customFormat="1">
      <c r="A226" s="41"/>
      <c r="B226" s="42"/>
      <c r="C226" s="43"/>
      <c r="D226" s="225" t="s">
        <v>154</v>
      </c>
      <c r="E226" s="43"/>
      <c r="F226" s="226" t="s">
        <v>327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154</v>
      </c>
      <c r="AU226" s="20" t="s">
        <v>83</v>
      </c>
    </row>
    <row r="227" s="13" customFormat="1">
      <c r="A227" s="13"/>
      <c r="B227" s="227"/>
      <c r="C227" s="228"/>
      <c r="D227" s="220" t="s">
        <v>156</v>
      </c>
      <c r="E227" s="229" t="s">
        <v>28</v>
      </c>
      <c r="F227" s="230" t="s">
        <v>316</v>
      </c>
      <c r="G227" s="228"/>
      <c r="H227" s="231">
        <v>2074.1100000000001</v>
      </c>
      <c r="I227" s="232"/>
      <c r="J227" s="228"/>
      <c r="K227" s="228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156</v>
      </c>
      <c r="AU227" s="237" t="s">
        <v>83</v>
      </c>
      <c r="AV227" s="13" t="s">
        <v>83</v>
      </c>
      <c r="AW227" s="13" t="s">
        <v>35</v>
      </c>
      <c r="AX227" s="13" t="s">
        <v>81</v>
      </c>
      <c r="AY227" s="237" t="s">
        <v>143</v>
      </c>
    </row>
    <row r="228" s="2" customFormat="1" ht="16.5" customHeight="1">
      <c r="A228" s="41"/>
      <c r="B228" s="42"/>
      <c r="C228" s="260" t="s">
        <v>328</v>
      </c>
      <c r="D228" s="260" t="s">
        <v>257</v>
      </c>
      <c r="E228" s="261" t="s">
        <v>329</v>
      </c>
      <c r="F228" s="262" t="s">
        <v>330</v>
      </c>
      <c r="G228" s="263" t="s">
        <v>331</v>
      </c>
      <c r="H228" s="264">
        <v>62.222999999999999</v>
      </c>
      <c r="I228" s="265"/>
      <c r="J228" s="266">
        <f>ROUND(I228*H228,2)</f>
        <v>0</v>
      </c>
      <c r="K228" s="262" t="s">
        <v>149</v>
      </c>
      <c r="L228" s="267"/>
      <c r="M228" s="268" t="s">
        <v>28</v>
      </c>
      <c r="N228" s="269" t="s">
        <v>44</v>
      </c>
      <c r="O228" s="87"/>
      <c r="P228" s="216">
        <f>O228*H228</f>
        <v>0</v>
      </c>
      <c r="Q228" s="216">
        <v>0.001</v>
      </c>
      <c r="R228" s="216">
        <f>Q228*H228</f>
        <v>0.062223000000000001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217</v>
      </c>
      <c r="AT228" s="218" t="s">
        <v>257</v>
      </c>
      <c r="AU228" s="218" t="s">
        <v>83</v>
      </c>
      <c r="AY228" s="20" t="s">
        <v>143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81</v>
      </c>
      <c r="BK228" s="219">
        <f>ROUND(I228*H228,2)</f>
        <v>0</v>
      </c>
      <c r="BL228" s="20" t="s">
        <v>150</v>
      </c>
      <c r="BM228" s="218" t="s">
        <v>332</v>
      </c>
    </row>
    <row r="229" s="2" customFormat="1">
      <c r="A229" s="41"/>
      <c r="B229" s="42"/>
      <c r="C229" s="43"/>
      <c r="D229" s="220" t="s">
        <v>152</v>
      </c>
      <c r="E229" s="43"/>
      <c r="F229" s="221" t="s">
        <v>330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152</v>
      </c>
      <c r="AU229" s="20" t="s">
        <v>83</v>
      </c>
    </row>
    <row r="230" s="13" customFormat="1">
      <c r="A230" s="13"/>
      <c r="B230" s="227"/>
      <c r="C230" s="228"/>
      <c r="D230" s="220" t="s">
        <v>156</v>
      </c>
      <c r="E230" s="229" t="s">
        <v>28</v>
      </c>
      <c r="F230" s="230" t="s">
        <v>333</v>
      </c>
      <c r="G230" s="228"/>
      <c r="H230" s="231">
        <v>62.222999999999999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156</v>
      </c>
      <c r="AU230" s="237" t="s">
        <v>83</v>
      </c>
      <c r="AV230" s="13" t="s">
        <v>83</v>
      </c>
      <c r="AW230" s="13" t="s">
        <v>35</v>
      </c>
      <c r="AX230" s="13" t="s">
        <v>73</v>
      </c>
      <c r="AY230" s="237" t="s">
        <v>143</v>
      </c>
    </row>
    <row r="231" s="15" customFormat="1">
      <c r="A231" s="15"/>
      <c r="B231" s="248"/>
      <c r="C231" s="249"/>
      <c r="D231" s="220" t="s">
        <v>156</v>
      </c>
      <c r="E231" s="250" t="s">
        <v>28</v>
      </c>
      <c r="F231" s="251" t="s">
        <v>180</v>
      </c>
      <c r="G231" s="249"/>
      <c r="H231" s="252">
        <v>62.222999999999999</v>
      </c>
      <c r="I231" s="253"/>
      <c r="J231" s="249"/>
      <c r="K231" s="249"/>
      <c r="L231" s="254"/>
      <c r="M231" s="255"/>
      <c r="N231" s="256"/>
      <c r="O231" s="256"/>
      <c r="P231" s="256"/>
      <c r="Q231" s="256"/>
      <c r="R231" s="256"/>
      <c r="S231" s="256"/>
      <c r="T231" s="25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8" t="s">
        <v>156</v>
      </c>
      <c r="AU231" s="258" t="s">
        <v>83</v>
      </c>
      <c r="AV231" s="15" t="s">
        <v>150</v>
      </c>
      <c r="AW231" s="15" t="s">
        <v>35</v>
      </c>
      <c r="AX231" s="15" t="s">
        <v>81</v>
      </c>
      <c r="AY231" s="258" t="s">
        <v>143</v>
      </c>
    </row>
    <row r="232" s="2" customFormat="1" ht="24.15" customHeight="1">
      <c r="A232" s="41"/>
      <c r="B232" s="42"/>
      <c r="C232" s="207" t="s">
        <v>334</v>
      </c>
      <c r="D232" s="207" t="s">
        <v>145</v>
      </c>
      <c r="E232" s="208" t="s">
        <v>335</v>
      </c>
      <c r="F232" s="209" t="s">
        <v>336</v>
      </c>
      <c r="G232" s="210" t="s">
        <v>312</v>
      </c>
      <c r="H232" s="211">
        <v>8593.8899999999994</v>
      </c>
      <c r="I232" s="212"/>
      <c r="J232" s="213">
        <f>ROUND(I232*H232,2)</f>
        <v>0</v>
      </c>
      <c r="K232" s="209" t="s">
        <v>149</v>
      </c>
      <c r="L232" s="47"/>
      <c r="M232" s="214" t="s">
        <v>28</v>
      </c>
      <c r="N232" s="215" t="s">
        <v>44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150</v>
      </c>
      <c r="AT232" s="218" t="s">
        <v>145</v>
      </c>
      <c r="AU232" s="218" t="s">
        <v>83</v>
      </c>
      <c r="AY232" s="20" t="s">
        <v>143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81</v>
      </c>
      <c r="BK232" s="219">
        <f>ROUND(I232*H232,2)</f>
        <v>0</v>
      </c>
      <c r="BL232" s="20" t="s">
        <v>150</v>
      </c>
      <c r="BM232" s="218" t="s">
        <v>337</v>
      </c>
    </row>
    <row r="233" s="2" customFormat="1">
      <c r="A233" s="41"/>
      <c r="B233" s="42"/>
      <c r="C233" s="43"/>
      <c r="D233" s="220" t="s">
        <v>152</v>
      </c>
      <c r="E233" s="43"/>
      <c r="F233" s="221" t="s">
        <v>338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152</v>
      </c>
      <c r="AU233" s="20" t="s">
        <v>83</v>
      </c>
    </row>
    <row r="234" s="2" customFormat="1">
      <c r="A234" s="41"/>
      <c r="B234" s="42"/>
      <c r="C234" s="43"/>
      <c r="D234" s="225" t="s">
        <v>154</v>
      </c>
      <c r="E234" s="43"/>
      <c r="F234" s="226" t="s">
        <v>339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154</v>
      </c>
      <c r="AU234" s="20" t="s">
        <v>83</v>
      </c>
    </row>
    <row r="235" s="13" customFormat="1">
      <c r="A235" s="13"/>
      <c r="B235" s="227"/>
      <c r="C235" s="228"/>
      <c r="D235" s="220" t="s">
        <v>156</v>
      </c>
      <c r="E235" s="229" t="s">
        <v>28</v>
      </c>
      <c r="F235" s="230" t="s">
        <v>340</v>
      </c>
      <c r="G235" s="228"/>
      <c r="H235" s="231">
        <v>8593.8899999999994</v>
      </c>
      <c r="I235" s="232"/>
      <c r="J235" s="228"/>
      <c r="K235" s="228"/>
      <c r="L235" s="233"/>
      <c r="M235" s="234"/>
      <c r="N235" s="235"/>
      <c r="O235" s="235"/>
      <c r="P235" s="235"/>
      <c r="Q235" s="235"/>
      <c r="R235" s="235"/>
      <c r="S235" s="235"/>
      <c r="T235" s="23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7" t="s">
        <v>156</v>
      </c>
      <c r="AU235" s="237" t="s">
        <v>83</v>
      </c>
      <c r="AV235" s="13" t="s">
        <v>83</v>
      </c>
      <c r="AW235" s="13" t="s">
        <v>35</v>
      </c>
      <c r="AX235" s="13" t="s">
        <v>73</v>
      </c>
      <c r="AY235" s="237" t="s">
        <v>143</v>
      </c>
    </row>
    <row r="236" s="15" customFormat="1">
      <c r="A236" s="15"/>
      <c r="B236" s="248"/>
      <c r="C236" s="249"/>
      <c r="D236" s="220" t="s">
        <v>156</v>
      </c>
      <c r="E236" s="250" t="s">
        <v>28</v>
      </c>
      <c r="F236" s="251" t="s">
        <v>180</v>
      </c>
      <c r="G236" s="249"/>
      <c r="H236" s="252">
        <v>8593.8899999999994</v>
      </c>
      <c r="I236" s="253"/>
      <c r="J236" s="249"/>
      <c r="K236" s="249"/>
      <c r="L236" s="254"/>
      <c r="M236" s="255"/>
      <c r="N236" s="256"/>
      <c r="O236" s="256"/>
      <c r="P236" s="256"/>
      <c r="Q236" s="256"/>
      <c r="R236" s="256"/>
      <c r="S236" s="256"/>
      <c r="T236" s="25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8" t="s">
        <v>156</v>
      </c>
      <c r="AU236" s="258" t="s">
        <v>83</v>
      </c>
      <c r="AV236" s="15" t="s">
        <v>150</v>
      </c>
      <c r="AW236" s="15" t="s">
        <v>35</v>
      </c>
      <c r="AX236" s="15" t="s">
        <v>81</v>
      </c>
      <c r="AY236" s="258" t="s">
        <v>143</v>
      </c>
    </row>
    <row r="237" s="2" customFormat="1" ht="24.15" customHeight="1">
      <c r="A237" s="41"/>
      <c r="B237" s="42"/>
      <c r="C237" s="207" t="s">
        <v>341</v>
      </c>
      <c r="D237" s="207" t="s">
        <v>145</v>
      </c>
      <c r="E237" s="208" t="s">
        <v>342</v>
      </c>
      <c r="F237" s="209" t="s">
        <v>343</v>
      </c>
      <c r="G237" s="210" t="s">
        <v>312</v>
      </c>
      <c r="H237" s="211">
        <v>2074.1100000000001</v>
      </c>
      <c r="I237" s="212"/>
      <c r="J237" s="213">
        <f>ROUND(I237*H237,2)</f>
        <v>0</v>
      </c>
      <c r="K237" s="209" t="s">
        <v>149</v>
      </c>
      <c r="L237" s="47"/>
      <c r="M237" s="214" t="s">
        <v>28</v>
      </c>
      <c r="N237" s="215" t="s">
        <v>44</v>
      </c>
      <c r="O237" s="87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150</v>
      </c>
      <c r="AT237" s="218" t="s">
        <v>145</v>
      </c>
      <c r="AU237" s="218" t="s">
        <v>83</v>
      </c>
      <c r="AY237" s="20" t="s">
        <v>143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81</v>
      </c>
      <c r="BK237" s="219">
        <f>ROUND(I237*H237,2)</f>
        <v>0</v>
      </c>
      <c r="BL237" s="20" t="s">
        <v>150</v>
      </c>
      <c r="BM237" s="218" t="s">
        <v>344</v>
      </c>
    </row>
    <row r="238" s="2" customFormat="1">
      <c r="A238" s="41"/>
      <c r="B238" s="42"/>
      <c r="C238" s="43"/>
      <c r="D238" s="220" t="s">
        <v>152</v>
      </c>
      <c r="E238" s="43"/>
      <c r="F238" s="221" t="s">
        <v>345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152</v>
      </c>
      <c r="AU238" s="20" t="s">
        <v>83</v>
      </c>
    </row>
    <row r="239" s="2" customFormat="1">
      <c r="A239" s="41"/>
      <c r="B239" s="42"/>
      <c r="C239" s="43"/>
      <c r="D239" s="225" t="s">
        <v>154</v>
      </c>
      <c r="E239" s="43"/>
      <c r="F239" s="226" t="s">
        <v>346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154</v>
      </c>
      <c r="AU239" s="20" t="s">
        <v>83</v>
      </c>
    </row>
    <row r="240" s="13" customFormat="1">
      <c r="A240" s="13"/>
      <c r="B240" s="227"/>
      <c r="C240" s="228"/>
      <c r="D240" s="220" t="s">
        <v>156</v>
      </c>
      <c r="E240" s="229" t="s">
        <v>28</v>
      </c>
      <c r="F240" s="230" t="s">
        <v>316</v>
      </c>
      <c r="G240" s="228"/>
      <c r="H240" s="231">
        <v>2074.1100000000001</v>
      </c>
      <c r="I240" s="232"/>
      <c r="J240" s="228"/>
      <c r="K240" s="228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156</v>
      </c>
      <c r="AU240" s="237" t="s">
        <v>83</v>
      </c>
      <c r="AV240" s="13" t="s">
        <v>83</v>
      </c>
      <c r="AW240" s="13" t="s">
        <v>35</v>
      </c>
      <c r="AX240" s="13" t="s">
        <v>81</v>
      </c>
      <c r="AY240" s="237" t="s">
        <v>143</v>
      </c>
    </row>
    <row r="241" s="2" customFormat="1" ht="33" customHeight="1">
      <c r="A241" s="41"/>
      <c r="B241" s="42"/>
      <c r="C241" s="207" t="s">
        <v>347</v>
      </c>
      <c r="D241" s="207" t="s">
        <v>145</v>
      </c>
      <c r="E241" s="208" t="s">
        <v>348</v>
      </c>
      <c r="F241" s="209" t="s">
        <v>349</v>
      </c>
      <c r="G241" s="210" t="s">
        <v>312</v>
      </c>
      <c r="H241" s="211">
        <v>2074.1100000000001</v>
      </c>
      <c r="I241" s="212"/>
      <c r="J241" s="213">
        <f>ROUND(I241*H241,2)</f>
        <v>0</v>
      </c>
      <c r="K241" s="209" t="s">
        <v>149</v>
      </c>
      <c r="L241" s="47"/>
      <c r="M241" s="214" t="s">
        <v>28</v>
      </c>
      <c r="N241" s="215" t="s">
        <v>44</v>
      </c>
      <c r="O241" s="87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150</v>
      </c>
      <c r="AT241" s="218" t="s">
        <v>145</v>
      </c>
      <c r="AU241" s="218" t="s">
        <v>83</v>
      </c>
      <c r="AY241" s="20" t="s">
        <v>143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81</v>
      </c>
      <c r="BK241" s="219">
        <f>ROUND(I241*H241,2)</f>
        <v>0</v>
      </c>
      <c r="BL241" s="20" t="s">
        <v>150</v>
      </c>
      <c r="BM241" s="218" t="s">
        <v>350</v>
      </c>
    </row>
    <row r="242" s="2" customFormat="1">
      <c r="A242" s="41"/>
      <c r="B242" s="42"/>
      <c r="C242" s="43"/>
      <c r="D242" s="220" t="s">
        <v>152</v>
      </c>
      <c r="E242" s="43"/>
      <c r="F242" s="221" t="s">
        <v>351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152</v>
      </c>
      <c r="AU242" s="20" t="s">
        <v>83</v>
      </c>
    </row>
    <row r="243" s="2" customFormat="1">
      <c r="A243" s="41"/>
      <c r="B243" s="42"/>
      <c r="C243" s="43"/>
      <c r="D243" s="225" t="s">
        <v>154</v>
      </c>
      <c r="E243" s="43"/>
      <c r="F243" s="226" t="s">
        <v>352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154</v>
      </c>
      <c r="AU243" s="20" t="s">
        <v>83</v>
      </c>
    </row>
    <row r="244" s="13" customFormat="1">
      <c r="A244" s="13"/>
      <c r="B244" s="227"/>
      <c r="C244" s="228"/>
      <c r="D244" s="220" t="s">
        <v>156</v>
      </c>
      <c r="E244" s="229" t="s">
        <v>28</v>
      </c>
      <c r="F244" s="230" t="s">
        <v>316</v>
      </c>
      <c r="G244" s="228"/>
      <c r="H244" s="231">
        <v>2074.1100000000001</v>
      </c>
      <c r="I244" s="232"/>
      <c r="J244" s="228"/>
      <c r="K244" s="228"/>
      <c r="L244" s="233"/>
      <c r="M244" s="234"/>
      <c r="N244" s="235"/>
      <c r="O244" s="235"/>
      <c r="P244" s="235"/>
      <c r="Q244" s="235"/>
      <c r="R244" s="235"/>
      <c r="S244" s="235"/>
      <c r="T244" s="23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7" t="s">
        <v>156</v>
      </c>
      <c r="AU244" s="237" t="s">
        <v>83</v>
      </c>
      <c r="AV244" s="13" t="s">
        <v>83</v>
      </c>
      <c r="AW244" s="13" t="s">
        <v>35</v>
      </c>
      <c r="AX244" s="13" t="s">
        <v>73</v>
      </c>
      <c r="AY244" s="237" t="s">
        <v>143</v>
      </c>
    </row>
    <row r="245" s="15" customFormat="1">
      <c r="A245" s="15"/>
      <c r="B245" s="248"/>
      <c r="C245" s="249"/>
      <c r="D245" s="220" t="s">
        <v>156</v>
      </c>
      <c r="E245" s="250" t="s">
        <v>28</v>
      </c>
      <c r="F245" s="251" t="s">
        <v>180</v>
      </c>
      <c r="G245" s="249"/>
      <c r="H245" s="252">
        <v>2074.1100000000001</v>
      </c>
      <c r="I245" s="253"/>
      <c r="J245" s="249"/>
      <c r="K245" s="249"/>
      <c r="L245" s="254"/>
      <c r="M245" s="255"/>
      <c r="N245" s="256"/>
      <c r="O245" s="256"/>
      <c r="P245" s="256"/>
      <c r="Q245" s="256"/>
      <c r="R245" s="256"/>
      <c r="S245" s="256"/>
      <c r="T245" s="25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8" t="s">
        <v>156</v>
      </c>
      <c r="AU245" s="258" t="s">
        <v>83</v>
      </c>
      <c r="AV245" s="15" t="s">
        <v>150</v>
      </c>
      <c r="AW245" s="15" t="s">
        <v>35</v>
      </c>
      <c r="AX245" s="15" t="s">
        <v>81</v>
      </c>
      <c r="AY245" s="258" t="s">
        <v>143</v>
      </c>
    </row>
    <row r="246" s="2" customFormat="1" ht="16.5" customHeight="1">
      <c r="A246" s="41"/>
      <c r="B246" s="42"/>
      <c r="C246" s="207" t="s">
        <v>353</v>
      </c>
      <c r="D246" s="207" t="s">
        <v>145</v>
      </c>
      <c r="E246" s="208" t="s">
        <v>354</v>
      </c>
      <c r="F246" s="209" t="s">
        <v>355</v>
      </c>
      <c r="G246" s="210" t="s">
        <v>148</v>
      </c>
      <c r="H246" s="211">
        <v>62.222999999999999</v>
      </c>
      <c r="I246" s="212"/>
      <c r="J246" s="213">
        <f>ROUND(I246*H246,2)</f>
        <v>0</v>
      </c>
      <c r="K246" s="209" t="s">
        <v>149</v>
      </c>
      <c r="L246" s="47"/>
      <c r="M246" s="214" t="s">
        <v>28</v>
      </c>
      <c r="N246" s="215" t="s">
        <v>44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150</v>
      </c>
      <c r="AT246" s="218" t="s">
        <v>145</v>
      </c>
      <c r="AU246" s="218" t="s">
        <v>83</v>
      </c>
      <c r="AY246" s="20" t="s">
        <v>143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81</v>
      </c>
      <c r="BK246" s="219">
        <f>ROUND(I246*H246,2)</f>
        <v>0</v>
      </c>
      <c r="BL246" s="20" t="s">
        <v>150</v>
      </c>
      <c r="BM246" s="218" t="s">
        <v>356</v>
      </c>
    </row>
    <row r="247" s="2" customFormat="1">
      <c r="A247" s="41"/>
      <c r="B247" s="42"/>
      <c r="C247" s="43"/>
      <c r="D247" s="220" t="s">
        <v>152</v>
      </c>
      <c r="E247" s="43"/>
      <c r="F247" s="221" t="s">
        <v>357</v>
      </c>
      <c r="G247" s="43"/>
      <c r="H247" s="43"/>
      <c r="I247" s="222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152</v>
      </c>
      <c r="AU247" s="20" t="s">
        <v>83</v>
      </c>
    </row>
    <row r="248" s="2" customFormat="1">
      <c r="A248" s="41"/>
      <c r="B248" s="42"/>
      <c r="C248" s="43"/>
      <c r="D248" s="225" t="s">
        <v>154</v>
      </c>
      <c r="E248" s="43"/>
      <c r="F248" s="226" t="s">
        <v>358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154</v>
      </c>
      <c r="AU248" s="20" t="s">
        <v>83</v>
      </c>
    </row>
    <row r="249" s="2" customFormat="1">
      <c r="A249" s="41"/>
      <c r="B249" s="42"/>
      <c r="C249" s="43"/>
      <c r="D249" s="220" t="s">
        <v>231</v>
      </c>
      <c r="E249" s="43"/>
      <c r="F249" s="259" t="s">
        <v>359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231</v>
      </c>
      <c r="AU249" s="20" t="s">
        <v>83</v>
      </c>
    </row>
    <row r="250" s="13" customFormat="1">
      <c r="A250" s="13"/>
      <c r="B250" s="227"/>
      <c r="C250" s="228"/>
      <c r="D250" s="220" t="s">
        <v>156</v>
      </c>
      <c r="E250" s="229" t="s">
        <v>28</v>
      </c>
      <c r="F250" s="230" t="s">
        <v>360</v>
      </c>
      <c r="G250" s="228"/>
      <c r="H250" s="231">
        <v>62.222999999999999</v>
      </c>
      <c r="I250" s="232"/>
      <c r="J250" s="228"/>
      <c r="K250" s="228"/>
      <c r="L250" s="233"/>
      <c r="M250" s="234"/>
      <c r="N250" s="235"/>
      <c r="O250" s="235"/>
      <c r="P250" s="235"/>
      <c r="Q250" s="235"/>
      <c r="R250" s="235"/>
      <c r="S250" s="235"/>
      <c r="T250" s="23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7" t="s">
        <v>156</v>
      </c>
      <c r="AU250" s="237" t="s">
        <v>83</v>
      </c>
      <c r="AV250" s="13" t="s">
        <v>83</v>
      </c>
      <c r="AW250" s="13" t="s">
        <v>35</v>
      </c>
      <c r="AX250" s="13" t="s">
        <v>73</v>
      </c>
      <c r="AY250" s="237" t="s">
        <v>143</v>
      </c>
    </row>
    <row r="251" s="15" customFormat="1">
      <c r="A251" s="15"/>
      <c r="B251" s="248"/>
      <c r="C251" s="249"/>
      <c r="D251" s="220" t="s">
        <v>156</v>
      </c>
      <c r="E251" s="250" t="s">
        <v>28</v>
      </c>
      <c r="F251" s="251" t="s">
        <v>180</v>
      </c>
      <c r="G251" s="249"/>
      <c r="H251" s="252">
        <v>62.222999999999999</v>
      </c>
      <c r="I251" s="253"/>
      <c r="J251" s="249"/>
      <c r="K251" s="249"/>
      <c r="L251" s="254"/>
      <c r="M251" s="255"/>
      <c r="N251" s="256"/>
      <c r="O251" s="256"/>
      <c r="P251" s="256"/>
      <c r="Q251" s="256"/>
      <c r="R251" s="256"/>
      <c r="S251" s="256"/>
      <c r="T251" s="25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8" t="s">
        <v>156</v>
      </c>
      <c r="AU251" s="258" t="s">
        <v>83</v>
      </c>
      <c r="AV251" s="15" t="s">
        <v>150</v>
      </c>
      <c r="AW251" s="15" t="s">
        <v>35</v>
      </c>
      <c r="AX251" s="15" t="s">
        <v>81</v>
      </c>
      <c r="AY251" s="258" t="s">
        <v>143</v>
      </c>
    </row>
    <row r="252" s="12" customFormat="1" ht="22.8" customHeight="1">
      <c r="A252" s="12"/>
      <c r="B252" s="191"/>
      <c r="C252" s="192"/>
      <c r="D252" s="193" t="s">
        <v>72</v>
      </c>
      <c r="E252" s="205" t="s">
        <v>83</v>
      </c>
      <c r="F252" s="205" t="s">
        <v>361</v>
      </c>
      <c r="G252" s="192"/>
      <c r="H252" s="192"/>
      <c r="I252" s="195"/>
      <c r="J252" s="206">
        <f>BK252</f>
        <v>0</v>
      </c>
      <c r="K252" s="192"/>
      <c r="L252" s="197"/>
      <c r="M252" s="198"/>
      <c r="N252" s="199"/>
      <c r="O252" s="199"/>
      <c r="P252" s="200">
        <f>SUM(P253:P342)</f>
        <v>0</v>
      </c>
      <c r="Q252" s="199"/>
      <c r="R252" s="200">
        <f>SUM(R253:R342)</f>
        <v>368.73723148000005</v>
      </c>
      <c r="S252" s="199"/>
      <c r="T252" s="201">
        <f>SUM(T253:T342)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2" t="s">
        <v>81</v>
      </c>
      <c r="AT252" s="203" t="s">
        <v>72</v>
      </c>
      <c r="AU252" s="203" t="s">
        <v>81</v>
      </c>
      <c r="AY252" s="202" t="s">
        <v>143</v>
      </c>
      <c r="BK252" s="204">
        <f>SUM(BK253:BK342)</f>
        <v>0</v>
      </c>
    </row>
    <row r="253" s="2" customFormat="1" ht="33" customHeight="1">
      <c r="A253" s="41"/>
      <c r="B253" s="42"/>
      <c r="C253" s="207" t="s">
        <v>362</v>
      </c>
      <c r="D253" s="207" t="s">
        <v>145</v>
      </c>
      <c r="E253" s="208" t="s">
        <v>363</v>
      </c>
      <c r="F253" s="209" t="s">
        <v>364</v>
      </c>
      <c r="G253" s="210" t="s">
        <v>148</v>
      </c>
      <c r="H253" s="211">
        <v>164.02199999999999</v>
      </c>
      <c r="I253" s="212"/>
      <c r="J253" s="213">
        <f>ROUND(I253*H253,2)</f>
        <v>0</v>
      </c>
      <c r="K253" s="209" t="s">
        <v>149</v>
      </c>
      <c r="L253" s="47"/>
      <c r="M253" s="214" t="s">
        <v>28</v>
      </c>
      <c r="N253" s="215" t="s">
        <v>44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150</v>
      </c>
      <c r="AT253" s="218" t="s">
        <v>145</v>
      </c>
      <c r="AU253" s="218" t="s">
        <v>83</v>
      </c>
      <c r="AY253" s="20" t="s">
        <v>143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81</v>
      </c>
      <c r="BK253" s="219">
        <f>ROUND(I253*H253,2)</f>
        <v>0</v>
      </c>
      <c r="BL253" s="20" t="s">
        <v>150</v>
      </c>
      <c r="BM253" s="218" t="s">
        <v>365</v>
      </c>
    </row>
    <row r="254" s="2" customFormat="1">
      <c r="A254" s="41"/>
      <c r="B254" s="42"/>
      <c r="C254" s="43"/>
      <c r="D254" s="220" t="s">
        <v>152</v>
      </c>
      <c r="E254" s="43"/>
      <c r="F254" s="221" t="s">
        <v>366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152</v>
      </c>
      <c r="AU254" s="20" t="s">
        <v>83</v>
      </c>
    </row>
    <row r="255" s="2" customFormat="1">
      <c r="A255" s="41"/>
      <c r="B255" s="42"/>
      <c r="C255" s="43"/>
      <c r="D255" s="225" t="s">
        <v>154</v>
      </c>
      <c r="E255" s="43"/>
      <c r="F255" s="226" t="s">
        <v>367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154</v>
      </c>
      <c r="AU255" s="20" t="s">
        <v>83</v>
      </c>
    </row>
    <row r="256" s="14" customFormat="1">
      <c r="A256" s="14"/>
      <c r="B256" s="238"/>
      <c r="C256" s="239"/>
      <c r="D256" s="220" t="s">
        <v>156</v>
      </c>
      <c r="E256" s="240" t="s">
        <v>28</v>
      </c>
      <c r="F256" s="241" t="s">
        <v>368</v>
      </c>
      <c r="G256" s="239"/>
      <c r="H256" s="240" t="s">
        <v>28</v>
      </c>
      <c r="I256" s="242"/>
      <c r="J256" s="239"/>
      <c r="K256" s="239"/>
      <c r="L256" s="243"/>
      <c r="M256" s="244"/>
      <c r="N256" s="245"/>
      <c r="O256" s="245"/>
      <c r="P256" s="245"/>
      <c r="Q256" s="245"/>
      <c r="R256" s="245"/>
      <c r="S256" s="245"/>
      <c r="T256" s="24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7" t="s">
        <v>156</v>
      </c>
      <c r="AU256" s="247" t="s">
        <v>83</v>
      </c>
      <c r="AV256" s="14" t="s">
        <v>81</v>
      </c>
      <c r="AW256" s="14" t="s">
        <v>35</v>
      </c>
      <c r="AX256" s="14" t="s">
        <v>73</v>
      </c>
      <c r="AY256" s="247" t="s">
        <v>143</v>
      </c>
    </row>
    <row r="257" s="13" customFormat="1">
      <c r="A257" s="13"/>
      <c r="B257" s="227"/>
      <c r="C257" s="228"/>
      <c r="D257" s="220" t="s">
        <v>156</v>
      </c>
      <c r="E257" s="229" t="s">
        <v>28</v>
      </c>
      <c r="F257" s="230" t="s">
        <v>369</v>
      </c>
      <c r="G257" s="228"/>
      <c r="H257" s="231">
        <v>3.7999999999999998</v>
      </c>
      <c r="I257" s="232"/>
      <c r="J257" s="228"/>
      <c r="K257" s="228"/>
      <c r="L257" s="233"/>
      <c r="M257" s="234"/>
      <c r="N257" s="235"/>
      <c r="O257" s="235"/>
      <c r="P257" s="235"/>
      <c r="Q257" s="235"/>
      <c r="R257" s="235"/>
      <c r="S257" s="235"/>
      <c r="T257" s="23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7" t="s">
        <v>156</v>
      </c>
      <c r="AU257" s="237" t="s">
        <v>83</v>
      </c>
      <c r="AV257" s="13" t="s">
        <v>83</v>
      </c>
      <c r="AW257" s="13" t="s">
        <v>35</v>
      </c>
      <c r="AX257" s="13" t="s">
        <v>73</v>
      </c>
      <c r="AY257" s="237" t="s">
        <v>143</v>
      </c>
    </row>
    <row r="258" s="14" customFormat="1">
      <c r="A258" s="14"/>
      <c r="B258" s="238"/>
      <c r="C258" s="239"/>
      <c r="D258" s="220" t="s">
        <v>156</v>
      </c>
      <c r="E258" s="240" t="s">
        <v>28</v>
      </c>
      <c r="F258" s="241" t="s">
        <v>370</v>
      </c>
      <c r="G258" s="239"/>
      <c r="H258" s="240" t="s">
        <v>28</v>
      </c>
      <c r="I258" s="242"/>
      <c r="J258" s="239"/>
      <c r="K258" s="239"/>
      <c r="L258" s="243"/>
      <c r="M258" s="244"/>
      <c r="N258" s="245"/>
      <c r="O258" s="245"/>
      <c r="P258" s="245"/>
      <c r="Q258" s="245"/>
      <c r="R258" s="245"/>
      <c r="S258" s="245"/>
      <c r="T258" s="24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7" t="s">
        <v>156</v>
      </c>
      <c r="AU258" s="247" t="s">
        <v>83</v>
      </c>
      <c r="AV258" s="14" t="s">
        <v>81</v>
      </c>
      <c r="AW258" s="14" t="s">
        <v>35</v>
      </c>
      <c r="AX258" s="14" t="s">
        <v>73</v>
      </c>
      <c r="AY258" s="247" t="s">
        <v>143</v>
      </c>
    </row>
    <row r="259" s="13" customFormat="1">
      <c r="A259" s="13"/>
      <c r="B259" s="227"/>
      <c r="C259" s="228"/>
      <c r="D259" s="220" t="s">
        <v>156</v>
      </c>
      <c r="E259" s="229" t="s">
        <v>28</v>
      </c>
      <c r="F259" s="230" t="s">
        <v>371</v>
      </c>
      <c r="G259" s="228"/>
      <c r="H259" s="231">
        <v>132.322</v>
      </c>
      <c r="I259" s="232"/>
      <c r="J259" s="228"/>
      <c r="K259" s="228"/>
      <c r="L259" s="233"/>
      <c r="M259" s="234"/>
      <c r="N259" s="235"/>
      <c r="O259" s="235"/>
      <c r="P259" s="235"/>
      <c r="Q259" s="235"/>
      <c r="R259" s="235"/>
      <c r="S259" s="235"/>
      <c r="T259" s="23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7" t="s">
        <v>156</v>
      </c>
      <c r="AU259" s="237" t="s">
        <v>83</v>
      </c>
      <c r="AV259" s="13" t="s">
        <v>83</v>
      </c>
      <c r="AW259" s="13" t="s">
        <v>35</v>
      </c>
      <c r="AX259" s="13" t="s">
        <v>73</v>
      </c>
      <c r="AY259" s="237" t="s">
        <v>143</v>
      </c>
    </row>
    <row r="260" s="13" customFormat="1">
      <c r="A260" s="13"/>
      <c r="B260" s="227"/>
      <c r="C260" s="228"/>
      <c r="D260" s="220" t="s">
        <v>156</v>
      </c>
      <c r="E260" s="229" t="s">
        <v>28</v>
      </c>
      <c r="F260" s="230" t="s">
        <v>372</v>
      </c>
      <c r="G260" s="228"/>
      <c r="H260" s="231">
        <v>27.899999999999999</v>
      </c>
      <c r="I260" s="232"/>
      <c r="J260" s="228"/>
      <c r="K260" s="228"/>
      <c r="L260" s="233"/>
      <c r="M260" s="234"/>
      <c r="N260" s="235"/>
      <c r="O260" s="235"/>
      <c r="P260" s="235"/>
      <c r="Q260" s="235"/>
      <c r="R260" s="235"/>
      <c r="S260" s="235"/>
      <c r="T260" s="23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7" t="s">
        <v>156</v>
      </c>
      <c r="AU260" s="237" t="s">
        <v>83</v>
      </c>
      <c r="AV260" s="13" t="s">
        <v>83</v>
      </c>
      <c r="AW260" s="13" t="s">
        <v>35</v>
      </c>
      <c r="AX260" s="13" t="s">
        <v>73</v>
      </c>
      <c r="AY260" s="237" t="s">
        <v>143</v>
      </c>
    </row>
    <row r="261" s="15" customFormat="1">
      <c r="A261" s="15"/>
      <c r="B261" s="248"/>
      <c r="C261" s="249"/>
      <c r="D261" s="220" t="s">
        <v>156</v>
      </c>
      <c r="E261" s="250" t="s">
        <v>28</v>
      </c>
      <c r="F261" s="251" t="s">
        <v>180</v>
      </c>
      <c r="G261" s="249"/>
      <c r="H261" s="252">
        <v>164.02200000000002</v>
      </c>
      <c r="I261" s="253"/>
      <c r="J261" s="249"/>
      <c r="K261" s="249"/>
      <c r="L261" s="254"/>
      <c r="M261" s="255"/>
      <c r="N261" s="256"/>
      <c r="O261" s="256"/>
      <c r="P261" s="256"/>
      <c r="Q261" s="256"/>
      <c r="R261" s="256"/>
      <c r="S261" s="256"/>
      <c r="T261" s="25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8" t="s">
        <v>156</v>
      </c>
      <c r="AU261" s="258" t="s">
        <v>83</v>
      </c>
      <c r="AV261" s="15" t="s">
        <v>150</v>
      </c>
      <c r="AW261" s="15" t="s">
        <v>35</v>
      </c>
      <c r="AX261" s="15" t="s">
        <v>81</v>
      </c>
      <c r="AY261" s="258" t="s">
        <v>143</v>
      </c>
    </row>
    <row r="262" s="2" customFormat="1" ht="33" customHeight="1">
      <c r="A262" s="41"/>
      <c r="B262" s="42"/>
      <c r="C262" s="207" t="s">
        <v>373</v>
      </c>
      <c r="D262" s="207" t="s">
        <v>145</v>
      </c>
      <c r="E262" s="208" t="s">
        <v>374</v>
      </c>
      <c r="F262" s="209" t="s">
        <v>375</v>
      </c>
      <c r="G262" s="210" t="s">
        <v>312</v>
      </c>
      <c r="H262" s="211">
        <v>2216.6599999999999</v>
      </c>
      <c r="I262" s="212"/>
      <c r="J262" s="213">
        <f>ROUND(I262*H262,2)</f>
        <v>0</v>
      </c>
      <c r="K262" s="209" t="s">
        <v>149</v>
      </c>
      <c r="L262" s="47"/>
      <c r="M262" s="214" t="s">
        <v>28</v>
      </c>
      <c r="N262" s="215" t="s">
        <v>44</v>
      </c>
      <c r="O262" s="87"/>
      <c r="P262" s="216">
        <f>O262*H262</f>
        <v>0</v>
      </c>
      <c r="Q262" s="216">
        <v>0.00031</v>
      </c>
      <c r="R262" s="216">
        <f>Q262*H262</f>
        <v>0.6871645999999999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150</v>
      </c>
      <c r="AT262" s="218" t="s">
        <v>145</v>
      </c>
      <c r="AU262" s="218" t="s">
        <v>83</v>
      </c>
      <c r="AY262" s="20" t="s">
        <v>143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81</v>
      </c>
      <c r="BK262" s="219">
        <f>ROUND(I262*H262,2)</f>
        <v>0</v>
      </c>
      <c r="BL262" s="20" t="s">
        <v>150</v>
      </c>
      <c r="BM262" s="218" t="s">
        <v>376</v>
      </c>
    </row>
    <row r="263" s="2" customFormat="1">
      <c r="A263" s="41"/>
      <c r="B263" s="42"/>
      <c r="C263" s="43"/>
      <c r="D263" s="220" t="s">
        <v>152</v>
      </c>
      <c r="E263" s="43"/>
      <c r="F263" s="221" t="s">
        <v>377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152</v>
      </c>
      <c r="AU263" s="20" t="s">
        <v>83</v>
      </c>
    </row>
    <row r="264" s="2" customFormat="1">
      <c r="A264" s="41"/>
      <c r="B264" s="42"/>
      <c r="C264" s="43"/>
      <c r="D264" s="225" t="s">
        <v>154</v>
      </c>
      <c r="E264" s="43"/>
      <c r="F264" s="226" t="s">
        <v>378</v>
      </c>
      <c r="G264" s="43"/>
      <c r="H264" s="43"/>
      <c r="I264" s="222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154</v>
      </c>
      <c r="AU264" s="20" t="s">
        <v>83</v>
      </c>
    </row>
    <row r="265" s="14" customFormat="1">
      <c r="A265" s="14"/>
      <c r="B265" s="238"/>
      <c r="C265" s="239"/>
      <c r="D265" s="220" t="s">
        <v>156</v>
      </c>
      <c r="E265" s="240" t="s">
        <v>28</v>
      </c>
      <c r="F265" s="241" t="s">
        <v>379</v>
      </c>
      <c r="G265" s="239"/>
      <c r="H265" s="240" t="s">
        <v>28</v>
      </c>
      <c r="I265" s="242"/>
      <c r="J265" s="239"/>
      <c r="K265" s="239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156</v>
      </c>
      <c r="AU265" s="247" t="s">
        <v>83</v>
      </c>
      <c r="AV265" s="14" t="s">
        <v>81</v>
      </c>
      <c r="AW265" s="14" t="s">
        <v>35</v>
      </c>
      <c r="AX265" s="14" t="s">
        <v>73</v>
      </c>
      <c r="AY265" s="247" t="s">
        <v>143</v>
      </c>
    </row>
    <row r="266" s="13" customFormat="1">
      <c r="A266" s="13"/>
      <c r="B266" s="227"/>
      <c r="C266" s="228"/>
      <c r="D266" s="220" t="s">
        <v>156</v>
      </c>
      <c r="E266" s="229" t="s">
        <v>28</v>
      </c>
      <c r="F266" s="230" t="s">
        <v>380</v>
      </c>
      <c r="G266" s="228"/>
      <c r="H266" s="231">
        <v>180.94</v>
      </c>
      <c r="I266" s="232"/>
      <c r="J266" s="228"/>
      <c r="K266" s="228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156</v>
      </c>
      <c r="AU266" s="237" t="s">
        <v>83</v>
      </c>
      <c r="AV266" s="13" t="s">
        <v>83</v>
      </c>
      <c r="AW266" s="13" t="s">
        <v>35</v>
      </c>
      <c r="AX266" s="13" t="s">
        <v>73</v>
      </c>
      <c r="AY266" s="237" t="s">
        <v>143</v>
      </c>
    </row>
    <row r="267" s="14" customFormat="1">
      <c r="A267" s="14"/>
      <c r="B267" s="238"/>
      <c r="C267" s="239"/>
      <c r="D267" s="220" t="s">
        <v>156</v>
      </c>
      <c r="E267" s="240" t="s">
        <v>28</v>
      </c>
      <c r="F267" s="241" t="s">
        <v>381</v>
      </c>
      <c r="G267" s="239"/>
      <c r="H267" s="240" t="s">
        <v>28</v>
      </c>
      <c r="I267" s="242"/>
      <c r="J267" s="239"/>
      <c r="K267" s="239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156</v>
      </c>
      <c r="AU267" s="247" t="s">
        <v>83</v>
      </c>
      <c r="AV267" s="14" t="s">
        <v>81</v>
      </c>
      <c r="AW267" s="14" t="s">
        <v>35</v>
      </c>
      <c r="AX267" s="14" t="s">
        <v>73</v>
      </c>
      <c r="AY267" s="247" t="s">
        <v>143</v>
      </c>
    </row>
    <row r="268" s="13" customFormat="1">
      <c r="A268" s="13"/>
      <c r="B268" s="227"/>
      <c r="C268" s="228"/>
      <c r="D268" s="220" t="s">
        <v>156</v>
      </c>
      <c r="E268" s="229" t="s">
        <v>28</v>
      </c>
      <c r="F268" s="230" t="s">
        <v>382</v>
      </c>
      <c r="G268" s="228"/>
      <c r="H268" s="231">
        <v>2035.72</v>
      </c>
      <c r="I268" s="232"/>
      <c r="J268" s="228"/>
      <c r="K268" s="228"/>
      <c r="L268" s="233"/>
      <c r="M268" s="234"/>
      <c r="N268" s="235"/>
      <c r="O268" s="235"/>
      <c r="P268" s="235"/>
      <c r="Q268" s="235"/>
      <c r="R268" s="235"/>
      <c r="S268" s="235"/>
      <c r="T268" s="23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7" t="s">
        <v>156</v>
      </c>
      <c r="AU268" s="237" t="s">
        <v>83</v>
      </c>
      <c r="AV268" s="13" t="s">
        <v>83</v>
      </c>
      <c r="AW268" s="13" t="s">
        <v>35</v>
      </c>
      <c r="AX268" s="13" t="s">
        <v>73</v>
      </c>
      <c r="AY268" s="237" t="s">
        <v>143</v>
      </c>
    </row>
    <row r="269" s="15" customFormat="1">
      <c r="A269" s="15"/>
      <c r="B269" s="248"/>
      <c r="C269" s="249"/>
      <c r="D269" s="220" t="s">
        <v>156</v>
      </c>
      <c r="E269" s="250" t="s">
        <v>28</v>
      </c>
      <c r="F269" s="251" t="s">
        <v>180</v>
      </c>
      <c r="G269" s="249"/>
      <c r="H269" s="252">
        <v>2216.6599999999999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8" t="s">
        <v>156</v>
      </c>
      <c r="AU269" s="258" t="s">
        <v>83</v>
      </c>
      <c r="AV269" s="15" t="s">
        <v>150</v>
      </c>
      <c r="AW269" s="15" t="s">
        <v>35</v>
      </c>
      <c r="AX269" s="15" t="s">
        <v>81</v>
      </c>
      <c r="AY269" s="258" t="s">
        <v>143</v>
      </c>
    </row>
    <row r="270" s="2" customFormat="1" ht="16.5" customHeight="1">
      <c r="A270" s="41"/>
      <c r="B270" s="42"/>
      <c r="C270" s="260" t="s">
        <v>383</v>
      </c>
      <c r="D270" s="260" t="s">
        <v>257</v>
      </c>
      <c r="E270" s="261" t="s">
        <v>384</v>
      </c>
      <c r="F270" s="262" t="s">
        <v>385</v>
      </c>
      <c r="G270" s="263" t="s">
        <v>312</v>
      </c>
      <c r="H270" s="264">
        <v>2438.326</v>
      </c>
      <c r="I270" s="265"/>
      <c r="J270" s="266">
        <f>ROUND(I270*H270,2)</f>
        <v>0</v>
      </c>
      <c r="K270" s="262" t="s">
        <v>149</v>
      </c>
      <c r="L270" s="267"/>
      <c r="M270" s="268" t="s">
        <v>28</v>
      </c>
      <c r="N270" s="269" t="s">
        <v>44</v>
      </c>
      <c r="O270" s="87"/>
      <c r="P270" s="216">
        <f>O270*H270</f>
        <v>0</v>
      </c>
      <c r="Q270" s="216">
        <v>0.00029999999999999997</v>
      </c>
      <c r="R270" s="216">
        <f>Q270*H270</f>
        <v>0.73149779999999998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217</v>
      </c>
      <c r="AT270" s="218" t="s">
        <v>257</v>
      </c>
      <c r="AU270" s="218" t="s">
        <v>83</v>
      </c>
      <c r="AY270" s="20" t="s">
        <v>143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81</v>
      </c>
      <c r="BK270" s="219">
        <f>ROUND(I270*H270,2)</f>
        <v>0</v>
      </c>
      <c r="BL270" s="20" t="s">
        <v>150</v>
      </c>
      <c r="BM270" s="218" t="s">
        <v>386</v>
      </c>
    </row>
    <row r="271" s="2" customFormat="1">
      <c r="A271" s="41"/>
      <c r="B271" s="42"/>
      <c r="C271" s="43"/>
      <c r="D271" s="220" t="s">
        <v>152</v>
      </c>
      <c r="E271" s="43"/>
      <c r="F271" s="221" t="s">
        <v>385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152</v>
      </c>
      <c r="AU271" s="20" t="s">
        <v>83</v>
      </c>
    </row>
    <row r="272" s="13" customFormat="1">
      <c r="A272" s="13"/>
      <c r="B272" s="227"/>
      <c r="C272" s="228"/>
      <c r="D272" s="220" t="s">
        <v>156</v>
      </c>
      <c r="E272" s="229" t="s">
        <v>28</v>
      </c>
      <c r="F272" s="230" t="s">
        <v>387</v>
      </c>
      <c r="G272" s="228"/>
      <c r="H272" s="231">
        <v>2216.6599999999999</v>
      </c>
      <c r="I272" s="232"/>
      <c r="J272" s="228"/>
      <c r="K272" s="228"/>
      <c r="L272" s="233"/>
      <c r="M272" s="234"/>
      <c r="N272" s="235"/>
      <c r="O272" s="235"/>
      <c r="P272" s="235"/>
      <c r="Q272" s="235"/>
      <c r="R272" s="235"/>
      <c r="S272" s="235"/>
      <c r="T272" s="23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7" t="s">
        <v>156</v>
      </c>
      <c r="AU272" s="237" t="s">
        <v>83</v>
      </c>
      <c r="AV272" s="13" t="s">
        <v>83</v>
      </c>
      <c r="AW272" s="13" t="s">
        <v>35</v>
      </c>
      <c r="AX272" s="13" t="s">
        <v>81</v>
      </c>
      <c r="AY272" s="237" t="s">
        <v>143</v>
      </c>
    </row>
    <row r="273" s="13" customFormat="1">
      <c r="A273" s="13"/>
      <c r="B273" s="227"/>
      <c r="C273" s="228"/>
      <c r="D273" s="220" t="s">
        <v>156</v>
      </c>
      <c r="E273" s="228"/>
      <c r="F273" s="230" t="s">
        <v>388</v>
      </c>
      <c r="G273" s="228"/>
      <c r="H273" s="231">
        <v>2438.326</v>
      </c>
      <c r="I273" s="232"/>
      <c r="J273" s="228"/>
      <c r="K273" s="228"/>
      <c r="L273" s="233"/>
      <c r="M273" s="234"/>
      <c r="N273" s="235"/>
      <c r="O273" s="235"/>
      <c r="P273" s="235"/>
      <c r="Q273" s="235"/>
      <c r="R273" s="235"/>
      <c r="S273" s="235"/>
      <c r="T273" s="23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7" t="s">
        <v>156</v>
      </c>
      <c r="AU273" s="237" t="s">
        <v>83</v>
      </c>
      <c r="AV273" s="13" t="s">
        <v>83</v>
      </c>
      <c r="AW273" s="13" t="s">
        <v>4</v>
      </c>
      <c r="AX273" s="13" t="s">
        <v>81</v>
      </c>
      <c r="AY273" s="237" t="s">
        <v>143</v>
      </c>
    </row>
    <row r="274" s="2" customFormat="1" ht="16.5" customHeight="1">
      <c r="A274" s="41"/>
      <c r="B274" s="42"/>
      <c r="C274" s="207" t="s">
        <v>389</v>
      </c>
      <c r="D274" s="207" t="s">
        <v>145</v>
      </c>
      <c r="E274" s="208" t="s">
        <v>390</v>
      </c>
      <c r="F274" s="209" t="s">
        <v>391</v>
      </c>
      <c r="G274" s="210" t="s">
        <v>148</v>
      </c>
      <c r="H274" s="211">
        <v>31.629000000000001</v>
      </c>
      <c r="I274" s="212"/>
      <c r="J274" s="213">
        <f>ROUND(I274*H274,2)</f>
        <v>0</v>
      </c>
      <c r="K274" s="209" t="s">
        <v>149</v>
      </c>
      <c r="L274" s="47"/>
      <c r="M274" s="214" t="s">
        <v>28</v>
      </c>
      <c r="N274" s="215" t="s">
        <v>44</v>
      </c>
      <c r="O274" s="87"/>
      <c r="P274" s="216">
        <f>O274*H274</f>
        <v>0</v>
      </c>
      <c r="Q274" s="216">
        <v>2.3010199999999998</v>
      </c>
      <c r="R274" s="216">
        <f>Q274*H274</f>
        <v>72.778961580000001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150</v>
      </c>
      <c r="AT274" s="218" t="s">
        <v>145</v>
      </c>
      <c r="AU274" s="218" t="s">
        <v>83</v>
      </c>
      <c r="AY274" s="20" t="s">
        <v>143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81</v>
      </c>
      <c r="BK274" s="219">
        <f>ROUND(I274*H274,2)</f>
        <v>0</v>
      </c>
      <c r="BL274" s="20" t="s">
        <v>150</v>
      </c>
      <c r="BM274" s="218" t="s">
        <v>392</v>
      </c>
    </row>
    <row r="275" s="2" customFormat="1">
      <c r="A275" s="41"/>
      <c r="B275" s="42"/>
      <c r="C275" s="43"/>
      <c r="D275" s="220" t="s">
        <v>152</v>
      </c>
      <c r="E275" s="43"/>
      <c r="F275" s="221" t="s">
        <v>391</v>
      </c>
      <c r="G275" s="43"/>
      <c r="H275" s="43"/>
      <c r="I275" s="222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152</v>
      </c>
      <c r="AU275" s="20" t="s">
        <v>83</v>
      </c>
    </row>
    <row r="276" s="2" customFormat="1">
      <c r="A276" s="41"/>
      <c r="B276" s="42"/>
      <c r="C276" s="43"/>
      <c r="D276" s="225" t="s">
        <v>154</v>
      </c>
      <c r="E276" s="43"/>
      <c r="F276" s="226" t="s">
        <v>393</v>
      </c>
      <c r="G276" s="43"/>
      <c r="H276" s="43"/>
      <c r="I276" s="222"/>
      <c r="J276" s="43"/>
      <c r="K276" s="43"/>
      <c r="L276" s="47"/>
      <c r="M276" s="223"/>
      <c r="N276" s="22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154</v>
      </c>
      <c r="AU276" s="20" t="s">
        <v>83</v>
      </c>
    </row>
    <row r="277" s="14" customFormat="1">
      <c r="A277" s="14"/>
      <c r="B277" s="238"/>
      <c r="C277" s="239"/>
      <c r="D277" s="220" t="s">
        <v>156</v>
      </c>
      <c r="E277" s="240" t="s">
        <v>28</v>
      </c>
      <c r="F277" s="241" t="s">
        <v>368</v>
      </c>
      <c r="G277" s="239"/>
      <c r="H277" s="240" t="s">
        <v>28</v>
      </c>
      <c r="I277" s="242"/>
      <c r="J277" s="239"/>
      <c r="K277" s="239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156</v>
      </c>
      <c r="AU277" s="247" t="s">
        <v>83</v>
      </c>
      <c r="AV277" s="14" t="s">
        <v>81</v>
      </c>
      <c r="AW277" s="14" t="s">
        <v>35</v>
      </c>
      <c r="AX277" s="14" t="s">
        <v>73</v>
      </c>
      <c r="AY277" s="247" t="s">
        <v>143</v>
      </c>
    </row>
    <row r="278" s="13" customFormat="1">
      <c r="A278" s="13"/>
      <c r="B278" s="227"/>
      <c r="C278" s="228"/>
      <c r="D278" s="220" t="s">
        <v>156</v>
      </c>
      <c r="E278" s="229" t="s">
        <v>28</v>
      </c>
      <c r="F278" s="230" t="s">
        <v>394</v>
      </c>
      <c r="G278" s="228"/>
      <c r="H278" s="231">
        <v>2.2799999999999998</v>
      </c>
      <c r="I278" s="232"/>
      <c r="J278" s="228"/>
      <c r="K278" s="228"/>
      <c r="L278" s="233"/>
      <c r="M278" s="234"/>
      <c r="N278" s="235"/>
      <c r="O278" s="235"/>
      <c r="P278" s="235"/>
      <c r="Q278" s="235"/>
      <c r="R278" s="235"/>
      <c r="S278" s="235"/>
      <c r="T278" s="23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7" t="s">
        <v>156</v>
      </c>
      <c r="AU278" s="237" t="s">
        <v>83</v>
      </c>
      <c r="AV278" s="13" t="s">
        <v>83</v>
      </c>
      <c r="AW278" s="13" t="s">
        <v>35</v>
      </c>
      <c r="AX278" s="13" t="s">
        <v>73</v>
      </c>
      <c r="AY278" s="237" t="s">
        <v>143</v>
      </c>
    </row>
    <row r="279" s="14" customFormat="1">
      <c r="A279" s="14"/>
      <c r="B279" s="238"/>
      <c r="C279" s="239"/>
      <c r="D279" s="220" t="s">
        <v>156</v>
      </c>
      <c r="E279" s="240" t="s">
        <v>28</v>
      </c>
      <c r="F279" s="241" t="s">
        <v>395</v>
      </c>
      <c r="G279" s="239"/>
      <c r="H279" s="240" t="s">
        <v>28</v>
      </c>
      <c r="I279" s="242"/>
      <c r="J279" s="239"/>
      <c r="K279" s="239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156</v>
      </c>
      <c r="AU279" s="247" t="s">
        <v>83</v>
      </c>
      <c r="AV279" s="14" t="s">
        <v>81</v>
      </c>
      <c r="AW279" s="14" t="s">
        <v>35</v>
      </c>
      <c r="AX279" s="14" t="s">
        <v>73</v>
      </c>
      <c r="AY279" s="247" t="s">
        <v>143</v>
      </c>
    </row>
    <row r="280" s="13" customFormat="1">
      <c r="A280" s="13"/>
      <c r="B280" s="227"/>
      <c r="C280" s="228"/>
      <c r="D280" s="220" t="s">
        <v>156</v>
      </c>
      <c r="E280" s="229" t="s">
        <v>28</v>
      </c>
      <c r="F280" s="230" t="s">
        <v>396</v>
      </c>
      <c r="G280" s="228"/>
      <c r="H280" s="231">
        <v>29.349</v>
      </c>
      <c r="I280" s="232"/>
      <c r="J280" s="228"/>
      <c r="K280" s="228"/>
      <c r="L280" s="233"/>
      <c r="M280" s="234"/>
      <c r="N280" s="235"/>
      <c r="O280" s="235"/>
      <c r="P280" s="235"/>
      <c r="Q280" s="235"/>
      <c r="R280" s="235"/>
      <c r="S280" s="235"/>
      <c r="T280" s="23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7" t="s">
        <v>156</v>
      </c>
      <c r="AU280" s="237" t="s">
        <v>83</v>
      </c>
      <c r="AV280" s="13" t="s">
        <v>83</v>
      </c>
      <c r="AW280" s="13" t="s">
        <v>35</v>
      </c>
      <c r="AX280" s="13" t="s">
        <v>73</v>
      </c>
      <c r="AY280" s="237" t="s">
        <v>143</v>
      </c>
    </row>
    <row r="281" s="15" customFormat="1">
      <c r="A281" s="15"/>
      <c r="B281" s="248"/>
      <c r="C281" s="249"/>
      <c r="D281" s="220" t="s">
        <v>156</v>
      </c>
      <c r="E281" s="250" t="s">
        <v>28</v>
      </c>
      <c r="F281" s="251" t="s">
        <v>180</v>
      </c>
      <c r="G281" s="249"/>
      <c r="H281" s="252">
        <v>31.629000000000001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8" t="s">
        <v>156</v>
      </c>
      <c r="AU281" s="258" t="s">
        <v>83</v>
      </c>
      <c r="AV281" s="15" t="s">
        <v>150</v>
      </c>
      <c r="AW281" s="15" t="s">
        <v>35</v>
      </c>
      <c r="AX281" s="15" t="s">
        <v>81</v>
      </c>
      <c r="AY281" s="258" t="s">
        <v>143</v>
      </c>
    </row>
    <row r="282" s="2" customFormat="1" ht="16.5" customHeight="1">
      <c r="A282" s="41"/>
      <c r="B282" s="42"/>
      <c r="C282" s="207" t="s">
        <v>397</v>
      </c>
      <c r="D282" s="207" t="s">
        <v>145</v>
      </c>
      <c r="E282" s="208" t="s">
        <v>398</v>
      </c>
      <c r="F282" s="209" t="s">
        <v>399</v>
      </c>
      <c r="G282" s="210" t="s">
        <v>148</v>
      </c>
      <c r="H282" s="211">
        <v>4.2409999999999997</v>
      </c>
      <c r="I282" s="212"/>
      <c r="J282" s="213">
        <f>ROUND(I282*H282,2)</f>
        <v>0</v>
      </c>
      <c r="K282" s="209" t="s">
        <v>149</v>
      </c>
      <c r="L282" s="47"/>
      <c r="M282" s="214" t="s">
        <v>28</v>
      </c>
      <c r="N282" s="215" t="s">
        <v>44</v>
      </c>
      <c r="O282" s="87"/>
      <c r="P282" s="216">
        <f>O282*H282</f>
        <v>0</v>
      </c>
      <c r="Q282" s="216">
        <v>1.9199999999999999</v>
      </c>
      <c r="R282" s="216">
        <f>Q282*H282</f>
        <v>8.1427199999999988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150</v>
      </c>
      <c r="AT282" s="218" t="s">
        <v>145</v>
      </c>
      <c r="AU282" s="218" t="s">
        <v>83</v>
      </c>
      <c r="AY282" s="20" t="s">
        <v>143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81</v>
      </c>
      <c r="BK282" s="219">
        <f>ROUND(I282*H282,2)</f>
        <v>0</v>
      </c>
      <c r="BL282" s="20" t="s">
        <v>150</v>
      </c>
      <c r="BM282" s="218" t="s">
        <v>400</v>
      </c>
    </row>
    <row r="283" s="2" customFormat="1">
      <c r="A283" s="41"/>
      <c r="B283" s="42"/>
      <c r="C283" s="43"/>
      <c r="D283" s="220" t="s">
        <v>152</v>
      </c>
      <c r="E283" s="43"/>
      <c r="F283" s="221" t="s">
        <v>399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152</v>
      </c>
      <c r="AU283" s="20" t="s">
        <v>83</v>
      </c>
    </row>
    <row r="284" s="2" customFormat="1">
      <c r="A284" s="41"/>
      <c r="B284" s="42"/>
      <c r="C284" s="43"/>
      <c r="D284" s="225" t="s">
        <v>154</v>
      </c>
      <c r="E284" s="43"/>
      <c r="F284" s="226" t="s">
        <v>401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154</v>
      </c>
      <c r="AU284" s="20" t="s">
        <v>83</v>
      </c>
    </row>
    <row r="285" s="13" customFormat="1">
      <c r="A285" s="13"/>
      <c r="B285" s="227"/>
      <c r="C285" s="228"/>
      <c r="D285" s="220" t="s">
        <v>156</v>
      </c>
      <c r="E285" s="229" t="s">
        <v>28</v>
      </c>
      <c r="F285" s="230" t="s">
        <v>402</v>
      </c>
      <c r="G285" s="228"/>
      <c r="H285" s="231">
        <v>4.2409999999999997</v>
      </c>
      <c r="I285" s="232"/>
      <c r="J285" s="228"/>
      <c r="K285" s="228"/>
      <c r="L285" s="233"/>
      <c r="M285" s="234"/>
      <c r="N285" s="235"/>
      <c r="O285" s="235"/>
      <c r="P285" s="235"/>
      <c r="Q285" s="235"/>
      <c r="R285" s="235"/>
      <c r="S285" s="235"/>
      <c r="T285" s="23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7" t="s">
        <v>156</v>
      </c>
      <c r="AU285" s="237" t="s">
        <v>83</v>
      </c>
      <c r="AV285" s="13" t="s">
        <v>83</v>
      </c>
      <c r="AW285" s="13" t="s">
        <v>35</v>
      </c>
      <c r="AX285" s="13" t="s">
        <v>81</v>
      </c>
      <c r="AY285" s="237" t="s">
        <v>143</v>
      </c>
    </row>
    <row r="286" s="2" customFormat="1" ht="24.15" customHeight="1">
      <c r="A286" s="41"/>
      <c r="B286" s="42"/>
      <c r="C286" s="207" t="s">
        <v>403</v>
      </c>
      <c r="D286" s="207" t="s">
        <v>145</v>
      </c>
      <c r="E286" s="208" t="s">
        <v>404</v>
      </c>
      <c r="F286" s="209" t="s">
        <v>405</v>
      </c>
      <c r="G286" s="210" t="s">
        <v>406</v>
      </c>
      <c r="H286" s="211">
        <v>152</v>
      </c>
      <c r="I286" s="212"/>
      <c r="J286" s="213">
        <f>ROUND(I286*H286,2)</f>
        <v>0</v>
      </c>
      <c r="K286" s="209" t="s">
        <v>149</v>
      </c>
      <c r="L286" s="47"/>
      <c r="M286" s="214" t="s">
        <v>28</v>
      </c>
      <c r="N286" s="215" t="s">
        <v>44</v>
      </c>
      <c r="O286" s="87"/>
      <c r="P286" s="216">
        <f>O286*H286</f>
        <v>0</v>
      </c>
      <c r="Q286" s="216">
        <v>0.00048999999999999998</v>
      </c>
      <c r="R286" s="216">
        <f>Q286*H286</f>
        <v>0.074479999999999991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150</v>
      </c>
      <c r="AT286" s="218" t="s">
        <v>145</v>
      </c>
      <c r="AU286" s="218" t="s">
        <v>83</v>
      </c>
      <c r="AY286" s="20" t="s">
        <v>143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81</v>
      </c>
      <c r="BK286" s="219">
        <f>ROUND(I286*H286,2)</f>
        <v>0</v>
      </c>
      <c r="BL286" s="20" t="s">
        <v>150</v>
      </c>
      <c r="BM286" s="218" t="s">
        <v>407</v>
      </c>
    </row>
    <row r="287" s="2" customFormat="1">
      <c r="A287" s="41"/>
      <c r="B287" s="42"/>
      <c r="C287" s="43"/>
      <c r="D287" s="220" t="s">
        <v>152</v>
      </c>
      <c r="E287" s="43"/>
      <c r="F287" s="221" t="s">
        <v>408</v>
      </c>
      <c r="G287" s="43"/>
      <c r="H287" s="43"/>
      <c r="I287" s="222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152</v>
      </c>
      <c r="AU287" s="20" t="s">
        <v>83</v>
      </c>
    </row>
    <row r="288" s="2" customFormat="1">
      <c r="A288" s="41"/>
      <c r="B288" s="42"/>
      <c r="C288" s="43"/>
      <c r="D288" s="225" t="s">
        <v>154</v>
      </c>
      <c r="E288" s="43"/>
      <c r="F288" s="226" t="s">
        <v>409</v>
      </c>
      <c r="G288" s="43"/>
      <c r="H288" s="43"/>
      <c r="I288" s="222"/>
      <c r="J288" s="43"/>
      <c r="K288" s="43"/>
      <c r="L288" s="47"/>
      <c r="M288" s="223"/>
      <c r="N288" s="22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154</v>
      </c>
      <c r="AU288" s="20" t="s">
        <v>83</v>
      </c>
    </row>
    <row r="289" s="14" customFormat="1">
      <c r="A289" s="14"/>
      <c r="B289" s="238"/>
      <c r="C289" s="239"/>
      <c r="D289" s="220" t="s">
        <v>156</v>
      </c>
      <c r="E289" s="240" t="s">
        <v>28</v>
      </c>
      <c r="F289" s="241" t="s">
        <v>368</v>
      </c>
      <c r="G289" s="239"/>
      <c r="H289" s="240" t="s">
        <v>28</v>
      </c>
      <c r="I289" s="242"/>
      <c r="J289" s="239"/>
      <c r="K289" s="239"/>
      <c r="L289" s="243"/>
      <c r="M289" s="244"/>
      <c r="N289" s="245"/>
      <c r="O289" s="245"/>
      <c r="P289" s="245"/>
      <c r="Q289" s="245"/>
      <c r="R289" s="245"/>
      <c r="S289" s="245"/>
      <c r="T289" s="24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7" t="s">
        <v>156</v>
      </c>
      <c r="AU289" s="247" t="s">
        <v>83</v>
      </c>
      <c r="AV289" s="14" t="s">
        <v>81</v>
      </c>
      <c r="AW289" s="14" t="s">
        <v>35</v>
      </c>
      <c r="AX289" s="14" t="s">
        <v>73</v>
      </c>
      <c r="AY289" s="247" t="s">
        <v>143</v>
      </c>
    </row>
    <row r="290" s="13" customFormat="1">
      <c r="A290" s="13"/>
      <c r="B290" s="227"/>
      <c r="C290" s="228"/>
      <c r="D290" s="220" t="s">
        <v>156</v>
      </c>
      <c r="E290" s="229" t="s">
        <v>28</v>
      </c>
      <c r="F290" s="230" t="s">
        <v>410</v>
      </c>
      <c r="G290" s="228"/>
      <c r="H290" s="231">
        <v>152</v>
      </c>
      <c r="I290" s="232"/>
      <c r="J290" s="228"/>
      <c r="K290" s="228"/>
      <c r="L290" s="233"/>
      <c r="M290" s="234"/>
      <c r="N290" s="235"/>
      <c r="O290" s="235"/>
      <c r="P290" s="235"/>
      <c r="Q290" s="235"/>
      <c r="R290" s="235"/>
      <c r="S290" s="235"/>
      <c r="T290" s="23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7" t="s">
        <v>156</v>
      </c>
      <c r="AU290" s="237" t="s">
        <v>83</v>
      </c>
      <c r="AV290" s="13" t="s">
        <v>83</v>
      </c>
      <c r="AW290" s="13" t="s">
        <v>35</v>
      </c>
      <c r="AX290" s="13" t="s">
        <v>81</v>
      </c>
      <c r="AY290" s="237" t="s">
        <v>143</v>
      </c>
    </row>
    <row r="291" s="2" customFormat="1" ht="24.15" customHeight="1">
      <c r="A291" s="41"/>
      <c r="B291" s="42"/>
      <c r="C291" s="260" t="s">
        <v>411</v>
      </c>
      <c r="D291" s="260" t="s">
        <v>257</v>
      </c>
      <c r="E291" s="261" t="s">
        <v>412</v>
      </c>
      <c r="F291" s="262" t="s">
        <v>413</v>
      </c>
      <c r="G291" s="263" t="s">
        <v>414</v>
      </c>
      <c r="H291" s="264">
        <v>5</v>
      </c>
      <c r="I291" s="265"/>
      <c r="J291" s="266">
        <f>ROUND(I291*H291,2)</f>
        <v>0</v>
      </c>
      <c r="K291" s="262" t="s">
        <v>149</v>
      </c>
      <c r="L291" s="267"/>
      <c r="M291" s="268" t="s">
        <v>28</v>
      </c>
      <c r="N291" s="269" t="s">
        <v>44</v>
      </c>
      <c r="O291" s="87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217</v>
      </c>
      <c r="AT291" s="218" t="s">
        <v>257</v>
      </c>
      <c r="AU291" s="218" t="s">
        <v>83</v>
      </c>
      <c r="AY291" s="20" t="s">
        <v>143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81</v>
      </c>
      <c r="BK291" s="219">
        <f>ROUND(I291*H291,2)</f>
        <v>0</v>
      </c>
      <c r="BL291" s="20" t="s">
        <v>150</v>
      </c>
      <c r="BM291" s="218" t="s">
        <v>415</v>
      </c>
    </row>
    <row r="292" s="2" customFormat="1">
      <c r="A292" s="41"/>
      <c r="B292" s="42"/>
      <c r="C292" s="43"/>
      <c r="D292" s="220" t="s">
        <v>152</v>
      </c>
      <c r="E292" s="43"/>
      <c r="F292" s="221" t="s">
        <v>413</v>
      </c>
      <c r="G292" s="43"/>
      <c r="H292" s="43"/>
      <c r="I292" s="222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152</v>
      </c>
      <c r="AU292" s="20" t="s">
        <v>83</v>
      </c>
    </row>
    <row r="293" s="13" customFormat="1">
      <c r="A293" s="13"/>
      <c r="B293" s="227"/>
      <c r="C293" s="228"/>
      <c r="D293" s="220" t="s">
        <v>156</v>
      </c>
      <c r="E293" s="229" t="s">
        <v>28</v>
      </c>
      <c r="F293" s="230" t="s">
        <v>196</v>
      </c>
      <c r="G293" s="228"/>
      <c r="H293" s="231">
        <v>5</v>
      </c>
      <c r="I293" s="232"/>
      <c r="J293" s="228"/>
      <c r="K293" s="228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156</v>
      </c>
      <c r="AU293" s="237" t="s">
        <v>83</v>
      </c>
      <c r="AV293" s="13" t="s">
        <v>83</v>
      </c>
      <c r="AW293" s="13" t="s">
        <v>35</v>
      </c>
      <c r="AX293" s="13" t="s">
        <v>81</v>
      </c>
      <c r="AY293" s="237" t="s">
        <v>143</v>
      </c>
    </row>
    <row r="294" s="2" customFormat="1" ht="24.15" customHeight="1">
      <c r="A294" s="41"/>
      <c r="B294" s="42"/>
      <c r="C294" s="260" t="s">
        <v>416</v>
      </c>
      <c r="D294" s="260" t="s">
        <v>257</v>
      </c>
      <c r="E294" s="261" t="s">
        <v>417</v>
      </c>
      <c r="F294" s="262" t="s">
        <v>418</v>
      </c>
      <c r="G294" s="263" t="s">
        <v>414</v>
      </c>
      <c r="H294" s="264">
        <v>21</v>
      </c>
      <c r="I294" s="265"/>
      <c r="J294" s="266">
        <f>ROUND(I294*H294,2)</f>
        <v>0</v>
      </c>
      <c r="K294" s="262" t="s">
        <v>149</v>
      </c>
      <c r="L294" s="267"/>
      <c r="M294" s="268" t="s">
        <v>28</v>
      </c>
      <c r="N294" s="269" t="s">
        <v>44</v>
      </c>
      <c r="O294" s="87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217</v>
      </c>
      <c r="AT294" s="218" t="s">
        <v>257</v>
      </c>
      <c r="AU294" s="218" t="s">
        <v>83</v>
      </c>
      <c r="AY294" s="20" t="s">
        <v>143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81</v>
      </c>
      <c r="BK294" s="219">
        <f>ROUND(I294*H294,2)</f>
        <v>0</v>
      </c>
      <c r="BL294" s="20" t="s">
        <v>150</v>
      </c>
      <c r="BM294" s="218" t="s">
        <v>419</v>
      </c>
    </row>
    <row r="295" s="2" customFormat="1">
      <c r="A295" s="41"/>
      <c r="B295" s="42"/>
      <c r="C295" s="43"/>
      <c r="D295" s="220" t="s">
        <v>152</v>
      </c>
      <c r="E295" s="43"/>
      <c r="F295" s="221" t="s">
        <v>418</v>
      </c>
      <c r="G295" s="43"/>
      <c r="H295" s="43"/>
      <c r="I295" s="222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152</v>
      </c>
      <c r="AU295" s="20" t="s">
        <v>83</v>
      </c>
    </row>
    <row r="296" s="13" customFormat="1">
      <c r="A296" s="13"/>
      <c r="B296" s="227"/>
      <c r="C296" s="228"/>
      <c r="D296" s="220" t="s">
        <v>156</v>
      </c>
      <c r="E296" s="229" t="s">
        <v>28</v>
      </c>
      <c r="F296" s="230" t="s">
        <v>420</v>
      </c>
      <c r="G296" s="228"/>
      <c r="H296" s="231">
        <v>21</v>
      </c>
      <c r="I296" s="232"/>
      <c r="J296" s="228"/>
      <c r="K296" s="228"/>
      <c r="L296" s="233"/>
      <c r="M296" s="234"/>
      <c r="N296" s="235"/>
      <c r="O296" s="235"/>
      <c r="P296" s="235"/>
      <c r="Q296" s="235"/>
      <c r="R296" s="235"/>
      <c r="S296" s="235"/>
      <c r="T296" s="23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7" t="s">
        <v>156</v>
      </c>
      <c r="AU296" s="237" t="s">
        <v>83</v>
      </c>
      <c r="AV296" s="13" t="s">
        <v>83</v>
      </c>
      <c r="AW296" s="13" t="s">
        <v>35</v>
      </c>
      <c r="AX296" s="13" t="s">
        <v>81</v>
      </c>
      <c r="AY296" s="237" t="s">
        <v>143</v>
      </c>
    </row>
    <row r="297" s="2" customFormat="1" ht="24.15" customHeight="1">
      <c r="A297" s="41"/>
      <c r="B297" s="42"/>
      <c r="C297" s="260" t="s">
        <v>421</v>
      </c>
      <c r="D297" s="260" t="s">
        <v>257</v>
      </c>
      <c r="E297" s="261" t="s">
        <v>422</v>
      </c>
      <c r="F297" s="262" t="s">
        <v>423</v>
      </c>
      <c r="G297" s="263" t="s">
        <v>414</v>
      </c>
      <c r="H297" s="264">
        <v>3</v>
      </c>
      <c r="I297" s="265"/>
      <c r="J297" s="266">
        <f>ROUND(I297*H297,2)</f>
        <v>0</v>
      </c>
      <c r="K297" s="262" t="s">
        <v>149</v>
      </c>
      <c r="L297" s="267"/>
      <c r="M297" s="268" t="s">
        <v>28</v>
      </c>
      <c r="N297" s="269" t="s">
        <v>44</v>
      </c>
      <c r="O297" s="87"/>
      <c r="P297" s="216">
        <f>O297*H297</f>
        <v>0</v>
      </c>
      <c r="Q297" s="216">
        <v>0</v>
      </c>
      <c r="R297" s="216">
        <f>Q297*H297</f>
        <v>0</v>
      </c>
      <c r="S297" s="216">
        <v>0</v>
      </c>
      <c r="T297" s="21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8" t="s">
        <v>217</v>
      </c>
      <c r="AT297" s="218" t="s">
        <v>257</v>
      </c>
      <c r="AU297" s="218" t="s">
        <v>83</v>
      </c>
      <c r="AY297" s="20" t="s">
        <v>143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20" t="s">
        <v>81</v>
      </c>
      <c r="BK297" s="219">
        <f>ROUND(I297*H297,2)</f>
        <v>0</v>
      </c>
      <c r="BL297" s="20" t="s">
        <v>150</v>
      </c>
      <c r="BM297" s="218" t="s">
        <v>424</v>
      </c>
    </row>
    <row r="298" s="2" customFormat="1">
      <c r="A298" s="41"/>
      <c r="B298" s="42"/>
      <c r="C298" s="43"/>
      <c r="D298" s="220" t="s">
        <v>152</v>
      </c>
      <c r="E298" s="43"/>
      <c r="F298" s="221" t="s">
        <v>423</v>
      </c>
      <c r="G298" s="43"/>
      <c r="H298" s="43"/>
      <c r="I298" s="222"/>
      <c r="J298" s="43"/>
      <c r="K298" s="43"/>
      <c r="L298" s="47"/>
      <c r="M298" s="223"/>
      <c r="N298" s="224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152</v>
      </c>
      <c r="AU298" s="20" t="s">
        <v>83</v>
      </c>
    </row>
    <row r="299" s="13" customFormat="1">
      <c r="A299" s="13"/>
      <c r="B299" s="227"/>
      <c r="C299" s="228"/>
      <c r="D299" s="220" t="s">
        <v>156</v>
      </c>
      <c r="E299" s="229" t="s">
        <v>28</v>
      </c>
      <c r="F299" s="230" t="s">
        <v>181</v>
      </c>
      <c r="G299" s="228"/>
      <c r="H299" s="231">
        <v>3</v>
      </c>
      <c r="I299" s="232"/>
      <c r="J299" s="228"/>
      <c r="K299" s="228"/>
      <c r="L299" s="233"/>
      <c r="M299" s="234"/>
      <c r="N299" s="235"/>
      <c r="O299" s="235"/>
      <c r="P299" s="235"/>
      <c r="Q299" s="235"/>
      <c r="R299" s="235"/>
      <c r="S299" s="235"/>
      <c r="T299" s="23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7" t="s">
        <v>156</v>
      </c>
      <c r="AU299" s="237" t="s">
        <v>83</v>
      </c>
      <c r="AV299" s="13" t="s">
        <v>83</v>
      </c>
      <c r="AW299" s="13" t="s">
        <v>35</v>
      </c>
      <c r="AX299" s="13" t="s">
        <v>81</v>
      </c>
      <c r="AY299" s="237" t="s">
        <v>143</v>
      </c>
    </row>
    <row r="300" s="2" customFormat="1" ht="24.15" customHeight="1">
      <c r="A300" s="41"/>
      <c r="B300" s="42"/>
      <c r="C300" s="207" t="s">
        <v>425</v>
      </c>
      <c r="D300" s="207" t="s">
        <v>145</v>
      </c>
      <c r="E300" s="208" t="s">
        <v>426</v>
      </c>
      <c r="F300" s="209" t="s">
        <v>427</v>
      </c>
      <c r="G300" s="210" t="s">
        <v>406</v>
      </c>
      <c r="H300" s="211">
        <v>1017.9</v>
      </c>
      <c r="I300" s="212"/>
      <c r="J300" s="213">
        <f>ROUND(I300*H300,2)</f>
        <v>0</v>
      </c>
      <c r="K300" s="209" t="s">
        <v>149</v>
      </c>
      <c r="L300" s="47"/>
      <c r="M300" s="214" t="s">
        <v>28</v>
      </c>
      <c r="N300" s="215" t="s">
        <v>44</v>
      </c>
      <c r="O300" s="87"/>
      <c r="P300" s="216">
        <f>O300*H300</f>
        <v>0</v>
      </c>
      <c r="Q300" s="216">
        <v>0.00116</v>
      </c>
      <c r="R300" s="216">
        <f>Q300*H300</f>
        <v>1.1807639999999999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150</v>
      </c>
      <c r="AT300" s="218" t="s">
        <v>145</v>
      </c>
      <c r="AU300" s="218" t="s">
        <v>83</v>
      </c>
      <c r="AY300" s="20" t="s">
        <v>143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81</v>
      </c>
      <c r="BK300" s="219">
        <f>ROUND(I300*H300,2)</f>
        <v>0</v>
      </c>
      <c r="BL300" s="20" t="s">
        <v>150</v>
      </c>
      <c r="BM300" s="218" t="s">
        <v>428</v>
      </c>
    </row>
    <row r="301" s="2" customFormat="1">
      <c r="A301" s="41"/>
      <c r="B301" s="42"/>
      <c r="C301" s="43"/>
      <c r="D301" s="220" t="s">
        <v>152</v>
      </c>
      <c r="E301" s="43"/>
      <c r="F301" s="221" t="s">
        <v>429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152</v>
      </c>
      <c r="AU301" s="20" t="s">
        <v>83</v>
      </c>
    </row>
    <row r="302" s="2" customFormat="1">
      <c r="A302" s="41"/>
      <c r="B302" s="42"/>
      <c r="C302" s="43"/>
      <c r="D302" s="225" t="s">
        <v>154</v>
      </c>
      <c r="E302" s="43"/>
      <c r="F302" s="226" t="s">
        <v>430</v>
      </c>
      <c r="G302" s="43"/>
      <c r="H302" s="43"/>
      <c r="I302" s="222"/>
      <c r="J302" s="43"/>
      <c r="K302" s="43"/>
      <c r="L302" s="47"/>
      <c r="M302" s="223"/>
      <c r="N302" s="224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154</v>
      </c>
      <c r="AU302" s="20" t="s">
        <v>83</v>
      </c>
    </row>
    <row r="303" s="13" customFormat="1">
      <c r="A303" s="13"/>
      <c r="B303" s="227"/>
      <c r="C303" s="228"/>
      <c r="D303" s="220" t="s">
        <v>156</v>
      </c>
      <c r="E303" s="229" t="s">
        <v>28</v>
      </c>
      <c r="F303" s="230" t="s">
        <v>431</v>
      </c>
      <c r="G303" s="228"/>
      <c r="H303" s="231">
        <v>1017.9</v>
      </c>
      <c r="I303" s="232"/>
      <c r="J303" s="228"/>
      <c r="K303" s="228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156</v>
      </c>
      <c r="AU303" s="237" t="s">
        <v>83</v>
      </c>
      <c r="AV303" s="13" t="s">
        <v>83</v>
      </c>
      <c r="AW303" s="13" t="s">
        <v>35</v>
      </c>
      <c r="AX303" s="13" t="s">
        <v>81</v>
      </c>
      <c r="AY303" s="237" t="s">
        <v>143</v>
      </c>
    </row>
    <row r="304" s="2" customFormat="1" ht="24.15" customHeight="1">
      <c r="A304" s="41"/>
      <c r="B304" s="42"/>
      <c r="C304" s="207" t="s">
        <v>432</v>
      </c>
      <c r="D304" s="207" t="s">
        <v>145</v>
      </c>
      <c r="E304" s="208" t="s">
        <v>433</v>
      </c>
      <c r="F304" s="209" t="s">
        <v>434</v>
      </c>
      <c r="G304" s="210" t="s">
        <v>148</v>
      </c>
      <c r="H304" s="211">
        <v>0.97599999999999998</v>
      </c>
      <c r="I304" s="212"/>
      <c r="J304" s="213">
        <f>ROUND(I304*H304,2)</f>
        <v>0</v>
      </c>
      <c r="K304" s="209" t="s">
        <v>149</v>
      </c>
      <c r="L304" s="47"/>
      <c r="M304" s="214" t="s">
        <v>28</v>
      </c>
      <c r="N304" s="215" t="s">
        <v>44</v>
      </c>
      <c r="O304" s="87"/>
      <c r="P304" s="216">
        <f>O304*H304</f>
        <v>0</v>
      </c>
      <c r="Q304" s="216">
        <v>2.1600000000000001</v>
      </c>
      <c r="R304" s="216">
        <f>Q304*H304</f>
        <v>2.1081600000000003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150</v>
      </c>
      <c r="AT304" s="218" t="s">
        <v>145</v>
      </c>
      <c r="AU304" s="218" t="s">
        <v>83</v>
      </c>
      <c r="AY304" s="20" t="s">
        <v>143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81</v>
      </c>
      <c r="BK304" s="219">
        <f>ROUND(I304*H304,2)</f>
        <v>0</v>
      </c>
      <c r="BL304" s="20" t="s">
        <v>150</v>
      </c>
      <c r="BM304" s="218" t="s">
        <v>435</v>
      </c>
    </row>
    <row r="305" s="2" customFormat="1">
      <c r="A305" s="41"/>
      <c r="B305" s="42"/>
      <c r="C305" s="43"/>
      <c r="D305" s="220" t="s">
        <v>152</v>
      </c>
      <c r="E305" s="43"/>
      <c r="F305" s="221" t="s">
        <v>436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152</v>
      </c>
      <c r="AU305" s="20" t="s">
        <v>83</v>
      </c>
    </row>
    <row r="306" s="2" customFormat="1">
      <c r="A306" s="41"/>
      <c r="B306" s="42"/>
      <c r="C306" s="43"/>
      <c r="D306" s="225" t="s">
        <v>154</v>
      </c>
      <c r="E306" s="43"/>
      <c r="F306" s="226" t="s">
        <v>437</v>
      </c>
      <c r="G306" s="43"/>
      <c r="H306" s="43"/>
      <c r="I306" s="222"/>
      <c r="J306" s="43"/>
      <c r="K306" s="43"/>
      <c r="L306" s="47"/>
      <c r="M306" s="223"/>
      <c r="N306" s="224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154</v>
      </c>
      <c r="AU306" s="20" t="s">
        <v>83</v>
      </c>
    </row>
    <row r="307" s="14" customFormat="1">
      <c r="A307" s="14"/>
      <c r="B307" s="238"/>
      <c r="C307" s="239"/>
      <c r="D307" s="220" t="s">
        <v>156</v>
      </c>
      <c r="E307" s="240" t="s">
        <v>28</v>
      </c>
      <c r="F307" s="241" t="s">
        <v>438</v>
      </c>
      <c r="G307" s="239"/>
      <c r="H307" s="240" t="s">
        <v>28</v>
      </c>
      <c r="I307" s="242"/>
      <c r="J307" s="239"/>
      <c r="K307" s="239"/>
      <c r="L307" s="243"/>
      <c r="M307" s="244"/>
      <c r="N307" s="245"/>
      <c r="O307" s="245"/>
      <c r="P307" s="245"/>
      <c r="Q307" s="245"/>
      <c r="R307" s="245"/>
      <c r="S307" s="245"/>
      <c r="T307" s="24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7" t="s">
        <v>156</v>
      </c>
      <c r="AU307" s="247" t="s">
        <v>83</v>
      </c>
      <c r="AV307" s="14" t="s">
        <v>81</v>
      </c>
      <c r="AW307" s="14" t="s">
        <v>35</v>
      </c>
      <c r="AX307" s="14" t="s">
        <v>73</v>
      </c>
      <c r="AY307" s="247" t="s">
        <v>143</v>
      </c>
    </row>
    <row r="308" s="13" customFormat="1">
      <c r="A308" s="13"/>
      <c r="B308" s="227"/>
      <c r="C308" s="228"/>
      <c r="D308" s="220" t="s">
        <v>156</v>
      </c>
      <c r="E308" s="229" t="s">
        <v>28</v>
      </c>
      <c r="F308" s="230" t="s">
        <v>439</v>
      </c>
      <c r="G308" s="228"/>
      <c r="H308" s="231">
        <v>0.31</v>
      </c>
      <c r="I308" s="232"/>
      <c r="J308" s="228"/>
      <c r="K308" s="228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156</v>
      </c>
      <c r="AU308" s="237" t="s">
        <v>83</v>
      </c>
      <c r="AV308" s="13" t="s">
        <v>83</v>
      </c>
      <c r="AW308" s="13" t="s">
        <v>35</v>
      </c>
      <c r="AX308" s="13" t="s">
        <v>73</v>
      </c>
      <c r="AY308" s="237" t="s">
        <v>143</v>
      </c>
    </row>
    <row r="309" s="14" customFormat="1">
      <c r="A309" s="14"/>
      <c r="B309" s="238"/>
      <c r="C309" s="239"/>
      <c r="D309" s="220" t="s">
        <v>156</v>
      </c>
      <c r="E309" s="240" t="s">
        <v>28</v>
      </c>
      <c r="F309" s="241" t="s">
        <v>440</v>
      </c>
      <c r="G309" s="239"/>
      <c r="H309" s="240" t="s">
        <v>28</v>
      </c>
      <c r="I309" s="242"/>
      <c r="J309" s="239"/>
      <c r="K309" s="239"/>
      <c r="L309" s="243"/>
      <c r="M309" s="244"/>
      <c r="N309" s="245"/>
      <c r="O309" s="245"/>
      <c r="P309" s="245"/>
      <c r="Q309" s="245"/>
      <c r="R309" s="245"/>
      <c r="S309" s="245"/>
      <c r="T309" s="24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7" t="s">
        <v>156</v>
      </c>
      <c r="AU309" s="247" t="s">
        <v>83</v>
      </c>
      <c r="AV309" s="14" t="s">
        <v>81</v>
      </c>
      <c r="AW309" s="14" t="s">
        <v>35</v>
      </c>
      <c r="AX309" s="14" t="s">
        <v>73</v>
      </c>
      <c r="AY309" s="247" t="s">
        <v>143</v>
      </c>
    </row>
    <row r="310" s="13" customFormat="1">
      <c r="A310" s="13"/>
      <c r="B310" s="227"/>
      <c r="C310" s="228"/>
      <c r="D310" s="220" t="s">
        <v>156</v>
      </c>
      <c r="E310" s="229" t="s">
        <v>28</v>
      </c>
      <c r="F310" s="230" t="s">
        <v>441</v>
      </c>
      <c r="G310" s="228"/>
      <c r="H310" s="231">
        <v>0.66600000000000004</v>
      </c>
      <c r="I310" s="232"/>
      <c r="J310" s="228"/>
      <c r="K310" s="228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156</v>
      </c>
      <c r="AU310" s="237" t="s">
        <v>83</v>
      </c>
      <c r="AV310" s="13" t="s">
        <v>83</v>
      </c>
      <c r="AW310" s="13" t="s">
        <v>35</v>
      </c>
      <c r="AX310" s="13" t="s">
        <v>73</v>
      </c>
      <c r="AY310" s="237" t="s">
        <v>143</v>
      </c>
    </row>
    <row r="311" s="15" customFormat="1">
      <c r="A311" s="15"/>
      <c r="B311" s="248"/>
      <c r="C311" s="249"/>
      <c r="D311" s="220" t="s">
        <v>156</v>
      </c>
      <c r="E311" s="250" t="s">
        <v>28</v>
      </c>
      <c r="F311" s="251" t="s">
        <v>180</v>
      </c>
      <c r="G311" s="249"/>
      <c r="H311" s="252">
        <v>0.97599999999999998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8" t="s">
        <v>156</v>
      </c>
      <c r="AU311" s="258" t="s">
        <v>83</v>
      </c>
      <c r="AV311" s="15" t="s">
        <v>150</v>
      </c>
      <c r="AW311" s="15" t="s">
        <v>35</v>
      </c>
      <c r="AX311" s="15" t="s">
        <v>81</v>
      </c>
      <c r="AY311" s="258" t="s">
        <v>143</v>
      </c>
    </row>
    <row r="312" s="2" customFormat="1" ht="16.5" customHeight="1">
      <c r="A312" s="41"/>
      <c r="B312" s="42"/>
      <c r="C312" s="207" t="s">
        <v>442</v>
      </c>
      <c r="D312" s="207" t="s">
        <v>145</v>
      </c>
      <c r="E312" s="208" t="s">
        <v>443</v>
      </c>
      <c r="F312" s="209" t="s">
        <v>444</v>
      </c>
      <c r="G312" s="210" t="s">
        <v>148</v>
      </c>
      <c r="H312" s="211">
        <v>52.350000000000001</v>
      </c>
      <c r="I312" s="212"/>
      <c r="J312" s="213">
        <f>ROUND(I312*H312,2)</f>
        <v>0</v>
      </c>
      <c r="K312" s="209" t="s">
        <v>149</v>
      </c>
      <c r="L312" s="47"/>
      <c r="M312" s="214" t="s">
        <v>28</v>
      </c>
      <c r="N312" s="215" t="s">
        <v>44</v>
      </c>
      <c r="O312" s="87"/>
      <c r="P312" s="216">
        <f>O312*H312</f>
        <v>0</v>
      </c>
      <c r="Q312" s="216">
        <v>2.5018699999999998</v>
      </c>
      <c r="R312" s="216">
        <f>Q312*H312</f>
        <v>130.9728945</v>
      </c>
      <c r="S312" s="216">
        <v>0</v>
      </c>
      <c r="T312" s="21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8" t="s">
        <v>150</v>
      </c>
      <c r="AT312" s="218" t="s">
        <v>145</v>
      </c>
      <c r="AU312" s="218" t="s">
        <v>83</v>
      </c>
      <c r="AY312" s="20" t="s">
        <v>143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20" t="s">
        <v>81</v>
      </c>
      <c r="BK312" s="219">
        <f>ROUND(I312*H312,2)</f>
        <v>0</v>
      </c>
      <c r="BL312" s="20" t="s">
        <v>150</v>
      </c>
      <c r="BM312" s="218" t="s">
        <v>445</v>
      </c>
    </row>
    <row r="313" s="2" customFormat="1">
      <c r="A313" s="41"/>
      <c r="B313" s="42"/>
      <c r="C313" s="43"/>
      <c r="D313" s="220" t="s">
        <v>152</v>
      </c>
      <c r="E313" s="43"/>
      <c r="F313" s="221" t="s">
        <v>446</v>
      </c>
      <c r="G313" s="43"/>
      <c r="H313" s="43"/>
      <c r="I313" s="222"/>
      <c r="J313" s="43"/>
      <c r="K313" s="43"/>
      <c r="L313" s="47"/>
      <c r="M313" s="223"/>
      <c r="N313" s="224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152</v>
      </c>
      <c r="AU313" s="20" t="s">
        <v>83</v>
      </c>
    </row>
    <row r="314" s="2" customFormat="1">
      <c r="A314" s="41"/>
      <c r="B314" s="42"/>
      <c r="C314" s="43"/>
      <c r="D314" s="225" t="s">
        <v>154</v>
      </c>
      <c r="E314" s="43"/>
      <c r="F314" s="226" t="s">
        <v>447</v>
      </c>
      <c r="G314" s="43"/>
      <c r="H314" s="43"/>
      <c r="I314" s="222"/>
      <c r="J314" s="43"/>
      <c r="K314" s="43"/>
      <c r="L314" s="47"/>
      <c r="M314" s="223"/>
      <c r="N314" s="22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154</v>
      </c>
      <c r="AU314" s="20" t="s">
        <v>83</v>
      </c>
    </row>
    <row r="315" s="2" customFormat="1">
      <c r="A315" s="41"/>
      <c r="B315" s="42"/>
      <c r="C315" s="43"/>
      <c r="D315" s="220" t="s">
        <v>231</v>
      </c>
      <c r="E315" s="43"/>
      <c r="F315" s="259" t="s">
        <v>448</v>
      </c>
      <c r="G315" s="43"/>
      <c r="H315" s="43"/>
      <c r="I315" s="222"/>
      <c r="J315" s="43"/>
      <c r="K315" s="43"/>
      <c r="L315" s="47"/>
      <c r="M315" s="223"/>
      <c r="N315" s="224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231</v>
      </c>
      <c r="AU315" s="20" t="s">
        <v>83</v>
      </c>
    </row>
    <row r="316" s="14" customFormat="1">
      <c r="A316" s="14"/>
      <c r="B316" s="238"/>
      <c r="C316" s="239"/>
      <c r="D316" s="220" t="s">
        <v>156</v>
      </c>
      <c r="E316" s="240" t="s">
        <v>28</v>
      </c>
      <c r="F316" s="241" t="s">
        <v>449</v>
      </c>
      <c r="G316" s="239"/>
      <c r="H316" s="240" t="s">
        <v>28</v>
      </c>
      <c r="I316" s="242"/>
      <c r="J316" s="239"/>
      <c r="K316" s="239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156</v>
      </c>
      <c r="AU316" s="247" t="s">
        <v>83</v>
      </c>
      <c r="AV316" s="14" t="s">
        <v>81</v>
      </c>
      <c r="AW316" s="14" t="s">
        <v>35</v>
      </c>
      <c r="AX316" s="14" t="s">
        <v>73</v>
      </c>
      <c r="AY316" s="247" t="s">
        <v>143</v>
      </c>
    </row>
    <row r="317" s="13" customFormat="1">
      <c r="A317" s="13"/>
      <c r="B317" s="227"/>
      <c r="C317" s="228"/>
      <c r="D317" s="220" t="s">
        <v>156</v>
      </c>
      <c r="E317" s="229" t="s">
        <v>28</v>
      </c>
      <c r="F317" s="230" t="s">
        <v>450</v>
      </c>
      <c r="G317" s="228"/>
      <c r="H317" s="231">
        <v>52.350000000000001</v>
      </c>
      <c r="I317" s="232"/>
      <c r="J317" s="228"/>
      <c r="K317" s="228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156</v>
      </c>
      <c r="AU317" s="237" t="s">
        <v>83</v>
      </c>
      <c r="AV317" s="13" t="s">
        <v>83</v>
      </c>
      <c r="AW317" s="13" t="s">
        <v>35</v>
      </c>
      <c r="AX317" s="13" t="s">
        <v>81</v>
      </c>
      <c r="AY317" s="237" t="s">
        <v>143</v>
      </c>
    </row>
    <row r="318" s="2" customFormat="1" ht="16.5" customHeight="1">
      <c r="A318" s="41"/>
      <c r="B318" s="42"/>
      <c r="C318" s="207" t="s">
        <v>451</v>
      </c>
      <c r="D318" s="207" t="s">
        <v>145</v>
      </c>
      <c r="E318" s="208" t="s">
        <v>452</v>
      </c>
      <c r="F318" s="209" t="s">
        <v>453</v>
      </c>
      <c r="G318" s="210" t="s">
        <v>148</v>
      </c>
      <c r="H318" s="211">
        <v>0.90000000000000002</v>
      </c>
      <c r="I318" s="212"/>
      <c r="J318" s="213">
        <f>ROUND(I318*H318,2)</f>
        <v>0</v>
      </c>
      <c r="K318" s="209" t="s">
        <v>149</v>
      </c>
      <c r="L318" s="47"/>
      <c r="M318" s="214" t="s">
        <v>28</v>
      </c>
      <c r="N318" s="215" t="s">
        <v>44</v>
      </c>
      <c r="O318" s="87"/>
      <c r="P318" s="216">
        <f>O318*H318</f>
        <v>0</v>
      </c>
      <c r="Q318" s="216">
        <v>2.5018699999999998</v>
      </c>
      <c r="R318" s="216">
        <f>Q318*H318</f>
        <v>2.2516829999999999</v>
      </c>
      <c r="S318" s="216">
        <v>0</v>
      </c>
      <c r="T318" s="21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8" t="s">
        <v>150</v>
      </c>
      <c r="AT318" s="218" t="s">
        <v>145</v>
      </c>
      <c r="AU318" s="218" t="s">
        <v>83</v>
      </c>
      <c r="AY318" s="20" t="s">
        <v>143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20" t="s">
        <v>81</v>
      </c>
      <c r="BK318" s="219">
        <f>ROUND(I318*H318,2)</f>
        <v>0</v>
      </c>
      <c r="BL318" s="20" t="s">
        <v>150</v>
      </c>
      <c r="BM318" s="218" t="s">
        <v>454</v>
      </c>
    </row>
    <row r="319" s="2" customFormat="1">
      <c r="A319" s="41"/>
      <c r="B319" s="42"/>
      <c r="C319" s="43"/>
      <c r="D319" s="220" t="s">
        <v>152</v>
      </c>
      <c r="E319" s="43"/>
      <c r="F319" s="221" t="s">
        <v>455</v>
      </c>
      <c r="G319" s="43"/>
      <c r="H319" s="43"/>
      <c r="I319" s="222"/>
      <c r="J319" s="43"/>
      <c r="K319" s="43"/>
      <c r="L319" s="47"/>
      <c r="M319" s="223"/>
      <c r="N319" s="224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152</v>
      </c>
      <c r="AU319" s="20" t="s">
        <v>83</v>
      </c>
    </row>
    <row r="320" s="2" customFormat="1">
      <c r="A320" s="41"/>
      <c r="B320" s="42"/>
      <c r="C320" s="43"/>
      <c r="D320" s="225" t="s">
        <v>154</v>
      </c>
      <c r="E320" s="43"/>
      <c r="F320" s="226" t="s">
        <v>456</v>
      </c>
      <c r="G320" s="43"/>
      <c r="H320" s="43"/>
      <c r="I320" s="222"/>
      <c r="J320" s="43"/>
      <c r="K320" s="43"/>
      <c r="L320" s="47"/>
      <c r="M320" s="223"/>
      <c r="N320" s="224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154</v>
      </c>
      <c r="AU320" s="20" t="s">
        <v>83</v>
      </c>
    </row>
    <row r="321" s="14" customFormat="1">
      <c r="A321" s="14"/>
      <c r="B321" s="238"/>
      <c r="C321" s="239"/>
      <c r="D321" s="220" t="s">
        <v>156</v>
      </c>
      <c r="E321" s="240" t="s">
        <v>28</v>
      </c>
      <c r="F321" s="241" t="s">
        <v>457</v>
      </c>
      <c r="G321" s="239"/>
      <c r="H321" s="240" t="s">
        <v>28</v>
      </c>
      <c r="I321" s="242"/>
      <c r="J321" s="239"/>
      <c r="K321" s="239"/>
      <c r="L321" s="243"/>
      <c r="M321" s="244"/>
      <c r="N321" s="245"/>
      <c r="O321" s="245"/>
      <c r="P321" s="245"/>
      <c r="Q321" s="245"/>
      <c r="R321" s="245"/>
      <c r="S321" s="245"/>
      <c r="T321" s="24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7" t="s">
        <v>156</v>
      </c>
      <c r="AU321" s="247" t="s">
        <v>83</v>
      </c>
      <c r="AV321" s="14" t="s">
        <v>81</v>
      </c>
      <c r="AW321" s="14" t="s">
        <v>35</v>
      </c>
      <c r="AX321" s="14" t="s">
        <v>73</v>
      </c>
      <c r="AY321" s="247" t="s">
        <v>143</v>
      </c>
    </row>
    <row r="322" s="13" customFormat="1">
      <c r="A322" s="13"/>
      <c r="B322" s="227"/>
      <c r="C322" s="228"/>
      <c r="D322" s="220" t="s">
        <v>156</v>
      </c>
      <c r="E322" s="229" t="s">
        <v>28</v>
      </c>
      <c r="F322" s="230" t="s">
        <v>458</v>
      </c>
      <c r="G322" s="228"/>
      <c r="H322" s="231">
        <v>0.45000000000000001</v>
      </c>
      <c r="I322" s="232"/>
      <c r="J322" s="228"/>
      <c r="K322" s="228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156</v>
      </c>
      <c r="AU322" s="237" t="s">
        <v>83</v>
      </c>
      <c r="AV322" s="13" t="s">
        <v>83</v>
      </c>
      <c r="AW322" s="13" t="s">
        <v>35</v>
      </c>
      <c r="AX322" s="13" t="s">
        <v>73</v>
      </c>
      <c r="AY322" s="237" t="s">
        <v>143</v>
      </c>
    </row>
    <row r="323" s="13" customFormat="1">
      <c r="A323" s="13"/>
      <c r="B323" s="227"/>
      <c r="C323" s="228"/>
      <c r="D323" s="220" t="s">
        <v>156</v>
      </c>
      <c r="E323" s="229" t="s">
        <v>28</v>
      </c>
      <c r="F323" s="230" t="s">
        <v>458</v>
      </c>
      <c r="G323" s="228"/>
      <c r="H323" s="231">
        <v>0.45000000000000001</v>
      </c>
      <c r="I323" s="232"/>
      <c r="J323" s="228"/>
      <c r="K323" s="228"/>
      <c r="L323" s="233"/>
      <c r="M323" s="234"/>
      <c r="N323" s="235"/>
      <c r="O323" s="235"/>
      <c r="P323" s="235"/>
      <c r="Q323" s="235"/>
      <c r="R323" s="235"/>
      <c r="S323" s="235"/>
      <c r="T323" s="23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7" t="s">
        <v>156</v>
      </c>
      <c r="AU323" s="237" t="s">
        <v>83</v>
      </c>
      <c r="AV323" s="13" t="s">
        <v>83</v>
      </c>
      <c r="AW323" s="13" t="s">
        <v>35</v>
      </c>
      <c r="AX323" s="13" t="s">
        <v>73</v>
      </c>
      <c r="AY323" s="237" t="s">
        <v>143</v>
      </c>
    </row>
    <row r="324" s="15" customFormat="1">
      <c r="A324" s="15"/>
      <c r="B324" s="248"/>
      <c r="C324" s="249"/>
      <c r="D324" s="220" t="s">
        <v>156</v>
      </c>
      <c r="E324" s="250" t="s">
        <v>28</v>
      </c>
      <c r="F324" s="251" t="s">
        <v>180</v>
      </c>
      <c r="G324" s="249"/>
      <c r="H324" s="252">
        <v>0.90000000000000002</v>
      </c>
      <c r="I324" s="253"/>
      <c r="J324" s="249"/>
      <c r="K324" s="249"/>
      <c r="L324" s="254"/>
      <c r="M324" s="255"/>
      <c r="N324" s="256"/>
      <c r="O324" s="256"/>
      <c r="P324" s="256"/>
      <c r="Q324" s="256"/>
      <c r="R324" s="256"/>
      <c r="S324" s="256"/>
      <c r="T324" s="257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8" t="s">
        <v>156</v>
      </c>
      <c r="AU324" s="258" t="s">
        <v>83</v>
      </c>
      <c r="AV324" s="15" t="s">
        <v>150</v>
      </c>
      <c r="AW324" s="15" t="s">
        <v>35</v>
      </c>
      <c r="AX324" s="15" t="s">
        <v>81</v>
      </c>
      <c r="AY324" s="258" t="s">
        <v>143</v>
      </c>
    </row>
    <row r="325" s="2" customFormat="1" ht="16.5" customHeight="1">
      <c r="A325" s="41"/>
      <c r="B325" s="42"/>
      <c r="C325" s="207" t="s">
        <v>459</v>
      </c>
      <c r="D325" s="207" t="s">
        <v>145</v>
      </c>
      <c r="E325" s="208" t="s">
        <v>460</v>
      </c>
      <c r="F325" s="209" t="s">
        <v>461</v>
      </c>
      <c r="G325" s="210" t="s">
        <v>312</v>
      </c>
      <c r="H325" s="211">
        <v>12</v>
      </c>
      <c r="I325" s="212"/>
      <c r="J325" s="213">
        <f>ROUND(I325*H325,2)</f>
        <v>0</v>
      </c>
      <c r="K325" s="209" t="s">
        <v>149</v>
      </c>
      <c r="L325" s="47"/>
      <c r="M325" s="214" t="s">
        <v>28</v>
      </c>
      <c r="N325" s="215" t="s">
        <v>44</v>
      </c>
      <c r="O325" s="87"/>
      <c r="P325" s="216">
        <f>O325*H325</f>
        <v>0</v>
      </c>
      <c r="Q325" s="216">
        <v>0.00264</v>
      </c>
      <c r="R325" s="216">
        <f>Q325*H325</f>
        <v>0.03168</v>
      </c>
      <c r="S325" s="216">
        <v>0</v>
      </c>
      <c r="T325" s="21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150</v>
      </c>
      <c r="AT325" s="218" t="s">
        <v>145</v>
      </c>
      <c r="AU325" s="218" t="s">
        <v>83</v>
      </c>
      <c r="AY325" s="20" t="s">
        <v>143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20" t="s">
        <v>81</v>
      </c>
      <c r="BK325" s="219">
        <f>ROUND(I325*H325,2)</f>
        <v>0</v>
      </c>
      <c r="BL325" s="20" t="s">
        <v>150</v>
      </c>
      <c r="BM325" s="218" t="s">
        <v>462</v>
      </c>
    </row>
    <row r="326" s="2" customFormat="1">
      <c r="A326" s="41"/>
      <c r="B326" s="42"/>
      <c r="C326" s="43"/>
      <c r="D326" s="220" t="s">
        <v>152</v>
      </c>
      <c r="E326" s="43"/>
      <c r="F326" s="221" t="s">
        <v>463</v>
      </c>
      <c r="G326" s="43"/>
      <c r="H326" s="43"/>
      <c r="I326" s="222"/>
      <c r="J326" s="43"/>
      <c r="K326" s="43"/>
      <c r="L326" s="47"/>
      <c r="M326" s="223"/>
      <c r="N326" s="224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152</v>
      </c>
      <c r="AU326" s="20" t="s">
        <v>83</v>
      </c>
    </row>
    <row r="327" s="2" customFormat="1">
      <c r="A327" s="41"/>
      <c r="B327" s="42"/>
      <c r="C327" s="43"/>
      <c r="D327" s="225" t="s">
        <v>154</v>
      </c>
      <c r="E327" s="43"/>
      <c r="F327" s="226" t="s">
        <v>464</v>
      </c>
      <c r="G327" s="43"/>
      <c r="H327" s="43"/>
      <c r="I327" s="222"/>
      <c r="J327" s="43"/>
      <c r="K327" s="43"/>
      <c r="L327" s="47"/>
      <c r="M327" s="223"/>
      <c r="N327" s="224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154</v>
      </c>
      <c r="AU327" s="20" t="s">
        <v>83</v>
      </c>
    </row>
    <row r="328" s="13" customFormat="1">
      <c r="A328" s="13"/>
      <c r="B328" s="227"/>
      <c r="C328" s="228"/>
      <c r="D328" s="220" t="s">
        <v>156</v>
      </c>
      <c r="E328" s="229" t="s">
        <v>28</v>
      </c>
      <c r="F328" s="230" t="s">
        <v>465</v>
      </c>
      <c r="G328" s="228"/>
      <c r="H328" s="231">
        <v>12</v>
      </c>
      <c r="I328" s="232"/>
      <c r="J328" s="228"/>
      <c r="K328" s="228"/>
      <c r="L328" s="233"/>
      <c r="M328" s="234"/>
      <c r="N328" s="235"/>
      <c r="O328" s="235"/>
      <c r="P328" s="235"/>
      <c r="Q328" s="235"/>
      <c r="R328" s="235"/>
      <c r="S328" s="235"/>
      <c r="T328" s="23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7" t="s">
        <v>156</v>
      </c>
      <c r="AU328" s="237" t="s">
        <v>83</v>
      </c>
      <c r="AV328" s="13" t="s">
        <v>83</v>
      </c>
      <c r="AW328" s="13" t="s">
        <v>35</v>
      </c>
      <c r="AX328" s="13" t="s">
        <v>81</v>
      </c>
      <c r="AY328" s="237" t="s">
        <v>143</v>
      </c>
    </row>
    <row r="329" s="2" customFormat="1" ht="16.5" customHeight="1">
      <c r="A329" s="41"/>
      <c r="B329" s="42"/>
      <c r="C329" s="207" t="s">
        <v>466</v>
      </c>
      <c r="D329" s="207" t="s">
        <v>145</v>
      </c>
      <c r="E329" s="208" t="s">
        <v>467</v>
      </c>
      <c r="F329" s="209" t="s">
        <v>468</v>
      </c>
      <c r="G329" s="210" t="s">
        <v>312</v>
      </c>
      <c r="H329" s="211">
        <v>12</v>
      </c>
      <c r="I329" s="212"/>
      <c r="J329" s="213">
        <f>ROUND(I329*H329,2)</f>
        <v>0</v>
      </c>
      <c r="K329" s="209" t="s">
        <v>149</v>
      </c>
      <c r="L329" s="47"/>
      <c r="M329" s="214" t="s">
        <v>28</v>
      </c>
      <c r="N329" s="215" t="s">
        <v>44</v>
      </c>
      <c r="O329" s="87"/>
      <c r="P329" s="216">
        <f>O329*H329</f>
        <v>0</v>
      </c>
      <c r="Q329" s="216">
        <v>0</v>
      </c>
      <c r="R329" s="216">
        <f>Q329*H329</f>
        <v>0</v>
      </c>
      <c r="S329" s="216">
        <v>0</v>
      </c>
      <c r="T329" s="217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150</v>
      </c>
      <c r="AT329" s="218" t="s">
        <v>145</v>
      </c>
      <c r="AU329" s="218" t="s">
        <v>83</v>
      </c>
      <c r="AY329" s="20" t="s">
        <v>143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20" t="s">
        <v>81</v>
      </c>
      <c r="BK329" s="219">
        <f>ROUND(I329*H329,2)</f>
        <v>0</v>
      </c>
      <c r="BL329" s="20" t="s">
        <v>150</v>
      </c>
      <c r="BM329" s="218" t="s">
        <v>469</v>
      </c>
    </row>
    <row r="330" s="2" customFormat="1">
      <c r="A330" s="41"/>
      <c r="B330" s="42"/>
      <c r="C330" s="43"/>
      <c r="D330" s="220" t="s">
        <v>152</v>
      </c>
      <c r="E330" s="43"/>
      <c r="F330" s="221" t="s">
        <v>470</v>
      </c>
      <c r="G330" s="43"/>
      <c r="H330" s="43"/>
      <c r="I330" s="222"/>
      <c r="J330" s="43"/>
      <c r="K330" s="43"/>
      <c r="L330" s="47"/>
      <c r="M330" s="223"/>
      <c r="N330" s="224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152</v>
      </c>
      <c r="AU330" s="20" t="s">
        <v>83</v>
      </c>
    </row>
    <row r="331" s="2" customFormat="1">
      <c r="A331" s="41"/>
      <c r="B331" s="42"/>
      <c r="C331" s="43"/>
      <c r="D331" s="225" t="s">
        <v>154</v>
      </c>
      <c r="E331" s="43"/>
      <c r="F331" s="226" t="s">
        <v>471</v>
      </c>
      <c r="G331" s="43"/>
      <c r="H331" s="43"/>
      <c r="I331" s="222"/>
      <c r="J331" s="43"/>
      <c r="K331" s="43"/>
      <c r="L331" s="47"/>
      <c r="M331" s="223"/>
      <c r="N331" s="224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154</v>
      </c>
      <c r="AU331" s="20" t="s">
        <v>83</v>
      </c>
    </row>
    <row r="332" s="13" customFormat="1">
      <c r="A332" s="13"/>
      <c r="B332" s="227"/>
      <c r="C332" s="228"/>
      <c r="D332" s="220" t="s">
        <v>156</v>
      </c>
      <c r="E332" s="229" t="s">
        <v>28</v>
      </c>
      <c r="F332" s="230" t="s">
        <v>8</v>
      </c>
      <c r="G332" s="228"/>
      <c r="H332" s="231">
        <v>12</v>
      </c>
      <c r="I332" s="232"/>
      <c r="J332" s="228"/>
      <c r="K332" s="228"/>
      <c r="L332" s="233"/>
      <c r="M332" s="234"/>
      <c r="N332" s="235"/>
      <c r="O332" s="235"/>
      <c r="P332" s="235"/>
      <c r="Q332" s="235"/>
      <c r="R332" s="235"/>
      <c r="S332" s="235"/>
      <c r="T332" s="23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7" t="s">
        <v>156</v>
      </c>
      <c r="AU332" s="237" t="s">
        <v>83</v>
      </c>
      <c r="AV332" s="13" t="s">
        <v>83</v>
      </c>
      <c r="AW332" s="13" t="s">
        <v>35</v>
      </c>
      <c r="AX332" s="13" t="s">
        <v>81</v>
      </c>
      <c r="AY332" s="237" t="s">
        <v>143</v>
      </c>
    </row>
    <row r="333" s="2" customFormat="1" ht="37.8" customHeight="1">
      <c r="A333" s="41"/>
      <c r="B333" s="42"/>
      <c r="C333" s="207" t="s">
        <v>472</v>
      </c>
      <c r="D333" s="207" t="s">
        <v>145</v>
      </c>
      <c r="E333" s="208" t="s">
        <v>473</v>
      </c>
      <c r="F333" s="209" t="s">
        <v>474</v>
      </c>
      <c r="G333" s="210" t="s">
        <v>312</v>
      </c>
      <c r="H333" s="211">
        <v>121.875</v>
      </c>
      <c r="I333" s="212"/>
      <c r="J333" s="213">
        <f>ROUND(I333*H333,2)</f>
        <v>0</v>
      </c>
      <c r="K333" s="209" t="s">
        <v>28</v>
      </c>
      <c r="L333" s="47"/>
      <c r="M333" s="214" t="s">
        <v>28</v>
      </c>
      <c r="N333" s="215" t="s">
        <v>44</v>
      </c>
      <c r="O333" s="87"/>
      <c r="P333" s="216">
        <f>O333*H333</f>
        <v>0</v>
      </c>
      <c r="Q333" s="216">
        <v>0.54959999999999998</v>
      </c>
      <c r="R333" s="216">
        <f>Q333*H333</f>
        <v>66.982500000000002</v>
      </c>
      <c r="S333" s="216">
        <v>0</v>
      </c>
      <c r="T333" s="217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8" t="s">
        <v>150</v>
      </c>
      <c r="AT333" s="218" t="s">
        <v>145</v>
      </c>
      <c r="AU333" s="218" t="s">
        <v>83</v>
      </c>
      <c r="AY333" s="20" t="s">
        <v>143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20" t="s">
        <v>81</v>
      </c>
      <c r="BK333" s="219">
        <f>ROUND(I333*H333,2)</f>
        <v>0</v>
      </c>
      <c r="BL333" s="20" t="s">
        <v>150</v>
      </c>
      <c r="BM333" s="218" t="s">
        <v>475</v>
      </c>
    </row>
    <row r="334" s="2" customFormat="1">
      <c r="A334" s="41"/>
      <c r="B334" s="42"/>
      <c r="C334" s="43"/>
      <c r="D334" s="220" t="s">
        <v>152</v>
      </c>
      <c r="E334" s="43"/>
      <c r="F334" s="221" t="s">
        <v>476</v>
      </c>
      <c r="G334" s="43"/>
      <c r="H334" s="43"/>
      <c r="I334" s="222"/>
      <c r="J334" s="43"/>
      <c r="K334" s="43"/>
      <c r="L334" s="47"/>
      <c r="M334" s="223"/>
      <c r="N334" s="224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152</v>
      </c>
      <c r="AU334" s="20" t="s">
        <v>83</v>
      </c>
    </row>
    <row r="335" s="13" customFormat="1">
      <c r="A335" s="13"/>
      <c r="B335" s="227"/>
      <c r="C335" s="228"/>
      <c r="D335" s="220" t="s">
        <v>156</v>
      </c>
      <c r="E335" s="229" t="s">
        <v>28</v>
      </c>
      <c r="F335" s="230" t="s">
        <v>477</v>
      </c>
      <c r="G335" s="228"/>
      <c r="H335" s="231">
        <v>121.875</v>
      </c>
      <c r="I335" s="232"/>
      <c r="J335" s="228"/>
      <c r="K335" s="228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156</v>
      </c>
      <c r="AU335" s="237" t="s">
        <v>83</v>
      </c>
      <c r="AV335" s="13" t="s">
        <v>83</v>
      </c>
      <c r="AW335" s="13" t="s">
        <v>35</v>
      </c>
      <c r="AX335" s="13" t="s">
        <v>81</v>
      </c>
      <c r="AY335" s="237" t="s">
        <v>143</v>
      </c>
    </row>
    <row r="336" s="2" customFormat="1" ht="37.8" customHeight="1">
      <c r="A336" s="41"/>
      <c r="B336" s="42"/>
      <c r="C336" s="207" t="s">
        <v>478</v>
      </c>
      <c r="D336" s="207" t="s">
        <v>145</v>
      </c>
      <c r="E336" s="208" t="s">
        <v>479</v>
      </c>
      <c r="F336" s="209" t="s">
        <v>480</v>
      </c>
      <c r="G336" s="210" t="s">
        <v>312</v>
      </c>
      <c r="H336" s="211">
        <v>77</v>
      </c>
      <c r="I336" s="212"/>
      <c r="J336" s="213">
        <f>ROUND(I336*H336,2)</f>
        <v>0</v>
      </c>
      <c r="K336" s="209" t="s">
        <v>28</v>
      </c>
      <c r="L336" s="47"/>
      <c r="M336" s="214" t="s">
        <v>28</v>
      </c>
      <c r="N336" s="215" t="s">
        <v>44</v>
      </c>
      <c r="O336" s="87"/>
      <c r="P336" s="216">
        <f>O336*H336</f>
        <v>0</v>
      </c>
      <c r="Q336" s="216">
        <v>1.0203599999999999</v>
      </c>
      <c r="R336" s="216">
        <f>Q336*H336</f>
        <v>78.567719999999994</v>
      </c>
      <c r="S336" s="216">
        <v>0</v>
      </c>
      <c r="T336" s="217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8" t="s">
        <v>150</v>
      </c>
      <c r="AT336" s="218" t="s">
        <v>145</v>
      </c>
      <c r="AU336" s="218" t="s">
        <v>83</v>
      </c>
      <c r="AY336" s="20" t="s">
        <v>143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20" t="s">
        <v>81</v>
      </c>
      <c r="BK336" s="219">
        <f>ROUND(I336*H336,2)</f>
        <v>0</v>
      </c>
      <c r="BL336" s="20" t="s">
        <v>150</v>
      </c>
      <c r="BM336" s="218" t="s">
        <v>481</v>
      </c>
    </row>
    <row r="337" s="2" customFormat="1">
      <c r="A337" s="41"/>
      <c r="B337" s="42"/>
      <c r="C337" s="43"/>
      <c r="D337" s="220" t="s">
        <v>152</v>
      </c>
      <c r="E337" s="43"/>
      <c r="F337" s="221" t="s">
        <v>482</v>
      </c>
      <c r="G337" s="43"/>
      <c r="H337" s="43"/>
      <c r="I337" s="222"/>
      <c r="J337" s="43"/>
      <c r="K337" s="43"/>
      <c r="L337" s="47"/>
      <c r="M337" s="223"/>
      <c r="N337" s="224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152</v>
      </c>
      <c r="AU337" s="20" t="s">
        <v>83</v>
      </c>
    </row>
    <row r="338" s="13" customFormat="1">
      <c r="A338" s="13"/>
      <c r="B338" s="227"/>
      <c r="C338" s="228"/>
      <c r="D338" s="220" t="s">
        <v>156</v>
      </c>
      <c r="E338" s="229" t="s">
        <v>28</v>
      </c>
      <c r="F338" s="230" t="s">
        <v>483</v>
      </c>
      <c r="G338" s="228"/>
      <c r="H338" s="231">
        <v>77</v>
      </c>
      <c r="I338" s="232"/>
      <c r="J338" s="228"/>
      <c r="K338" s="228"/>
      <c r="L338" s="233"/>
      <c r="M338" s="234"/>
      <c r="N338" s="235"/>
      <c r="O338" s="235"/>
      <c r="P338" s="235"/>
      <c r="Q338" s="235"/>
      <c r="R338" s="235"/>
      <c r="S338" s="235"/>
      <c r="T338" s="23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7" t="s">
        <v>156</v>
      </c>
      <c r="AU338" s="237" t="s">
        <v>83</v>
      </c>
      <c r="AV338" s="13" t="s">
        <v>83</v>
      </c>
      <c r="AW338" s="13" t="s">
        <v>35</v>
      </c>
      <c r="AX338" s="13" t="s">
        <v>81</v>
      </c>
      <c r="AY338" s="237" t="s">
        <v>143</v>
      </c>
    </row>
    <row r="339" s="2" customFormat="1" ht="24.15" customHeight="1">
      <c r="A339" s="41"/>
      <c r="B339" s="42"/>
      <c r="C339" s="207" t="s">
        <v>484</v>
      </c>
      <c r="D339" s="207" t="s">
        <v>145</v>
      </c>
      <c r="E339" s="208" t="s">
        <v>485</v>
      </c>
      <c r="F339" s="209" t="s">
        <v>486</v>
      </c>
      <c r="G339" s="210" t="s">
        <v>260</v>
      </c>
      <c r="H339" s="211">
        <v>3.9900000000000002</v>
      </c>
      <c r="I339" s="212"/>
      <c r="J339" s="213">
        <f>ROUND(I339*H339,2)</f>
        <v>0</v>
      </c>
      <c r="K339" s="209" t="s">
        <v>149</v>
      </c>
      <c r="L339" s="47"/>
      <c r="M339" s="214" t="s">
        <v>28</v>
      </c>
      <c r="N339" s="215" t="s">
        <v>44</v>
      </c>
      <c r="O339" s="87"/>
      <c r="P339" s="216">
        <f>O339*H339</f>
        <v>0</v>
      </c>
      <c r="Q339" s="216">
        <v>1.0593999999999999</v>
      </c>
      <c r="R339" s="216">
        <f>Q339*H339</f>
        <v>4.2270059999999994</v>
      </c>
      <c r="S339" s="216">
        <v>0</v>
      </c>
      <c r="T339" s="217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8" t="s">
        <v>150</v>
      </c>
      <c r="AT339" s="218" t="s">
        <v>145</v>
      </c>
      <c r="AU339" s="218" t="s">
        <v>83</v>
      </c>
      <c r="AY339" s="20" t="s">
        <v>143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20" t="s">
        <v>81</v>
      </c>
      <c r="BK339" s="219">
        <f>ROUND(I339*H339,2)</f>
        <v>0</v>
      </c>
      <c r="BL339" s="20" t="s">
        <v>150</v>
      </c>
      <c r="BM339" s="218" t="s">
        <v>487</v>
      </c>
    </row>
    <row r="340" s="2" customFormat="1">
      <c r="A340" s="41"/>
      <c r="B340" s="42"/>
      <c r="C340" s="43"/>
      <c r="D340" s="220" t="s">
        <v>152</v>
      </c>
      <c r="E340" s="43"/>
      <c r="F340" s="221" t="s">
        <v>488</v>
      </c>
      <c r="G340" s="43"/>
      <c r="H340" s="43"/>
      <c r="I340" s="222"/>
      <c r="J340" s="43"/>
      <c r="K340" s="43"/>
      <c r="L340" s="47"/>
      <c r="M340" s="223"/>
      <c r="N340" s="224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152</v>
      </c>
      <c r="AU340" s="20" t="s">
        <v>83</v>
      </c>
    </row>
    <row r="341" s="2" customFormat="1">
      <c r="A341" s="41"/>
      <c r="B341" s="42"/>
      <c r="C341" s="43"/>
      <c r="D341" s="225" t="s">
        <v>154</v>
      </c>
      <c r="E341" s="43"/>
      <c r="F341" s="226" t="s">
        <v>489</v>
      </c>
      <c r="G341" s="43"/>
      <c r="H341" s="43"/>
      <c r="I341" s="222"/>
      <c r="J341" s="43"/>
      <c r="K341" s="43"/>
      <c r="L341" s="47"/>
      <c r="M341" s="223"/>
      <c r="N341" s="224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154</v>
      </c>
      <c r="AU341" s="20" t="s">
        <v>83</v>
      </c>
    </row>
    <row r="342" s="13" customFormat="1">
      <c r="A342" s="13"/>
      <c r="B342" s="227"/>
      <c r="C342" s="228"/>
      <c r="D342" s="220" t="s">
        <v>156</v>
      </c>
      <c r="E342" s="229" t="s">
        <v>28</v>
      </c>
      <c r="F342" s="230" t="s">
        <v>490</v>
      </c>
      <c r="G342" s="228"/>
      <c r="H342" s="231">
        <v>3.9900000000000002</v>
      </c>
      <c r="I342" s="232"/>
      <c r="J342" s="228"/>
      <c r="K342" s="228"/>
      <c r="L342" s="233"/>
      <c r="M342" s="234"/>
      <c r="N342" s="235"/>
      <c r="O342" s="235"/>
      <c r="P342" s="235"/>
      <c r="Q342" s="235"/>
      <c r="R342" s="235"/>
      <c r="S342" s="235"/>
      <c r="T342" s="23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7" t="s">
        <v>156</v>
      </c>
      <c r="AU342" s="237" t="s">
        <v>83</v>
      </c>
      <c r="AV342" s="13" t="s">
        <v>83</v>
      </c>
      <c r="AW342" s="13" t="s">
        <v>35</v>
      </c>
      <c r="AX342" s="13" t="s">
        <v>81</v>
      </c>
      <c r="AY342" s="237" t="s">
        <v>143</v>
      </c>
    </row>
    <row r="343" s="12" customFormat="1" ht="22.8" customHeight="1">
      <c r="A343" s="12"/>
      <c r="B343" s="191"/>
      <c r="C343" s="192"/>
      <c r="D343" s="193" t="s">
        <v>72</v>
      </c>
      <c r="E343" s="205" t="s">
        <v>181</v>
      </c>
      <c r="F343" s="205" t="s">
        <v>491</v>
      </c>
      <c r="G343" s="192"/>
      <c r="H343" s="192"/>
      <c r="I343" s="195"/>
      <c r="J343" s="206">
        <f>BK343</f>
        <v>0</v>
      </c>
      <c r="K343" s="192"/>
      <c r="L343" s="197"/>
      <c r="M343" s="198"/>
      <c r="N343" s="199"/>
      <c r="O343" s="199"/>
      <c r="P343" s="200">
        <f>SUM(P344:P381)</f>
        <v>0</v>
      </c>
      <c r="Q343" s="199"/>
      <c r="R343" s="200">
        <f>SUM(R344:R381)</f>
        <v>102.9914584</v>
      </c>
      <c r="S343" s="199"/>
      <c r="T343" s="201">
        <f>SUM(T344:T381)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2" t="s">
        <v>81</v>
      </c>
      <c r="AT343" s="203" t="s">
        <v>72</v>
      </c>
      <c r="AU343" s="203" t="s">
        <v>81</v>
      </c>
      <c r="AY343" s="202" t="s">
        <v>143</v>
      </c>
      <c r="BK343" s="204">
        <f>SUM(BK344:BK381)</f>
        <v>0</v>
      </c>
    </row>
    <row r="344" s="2" customFormat="1" ht="24.15" customHeight="1">
      <c r="A344" s="41"/>
      <c r="B344" s="42"/>
      <c r="C344" s="207" t="s">
        <v>492</v>
      </c>
      <c r="D344" s="207" t="s">
        <v>145</v>
      </c>
      <c r="E344" s="208" t="s">
        <v>493</v>
      </c>
      <c r="F344" s="209" t="s">
        <v>494</v>
      </c>
      <c r="G344" s="210" t="s">
        <v>148</v>
      </c>
      <c r="H344" s="211">
        <v>42.399999999999999</v>
      </c>
      <c r="I344" s="212"/>
      <c r="J344" s="213">
        <f>ROUND(I344*H344,2)</f>
        <v>0</v>
      </c>
      <c r="K344" s="209" t="s">
        <v>149</v>
      </c>
      <c r="L344" s="47"/>
      <c r="M344" s="214" t="s">
        <v>28</v>
      </c>
      <c r="N344" s="215" t="s">
        <v>44</v>
      </c>
      <c r="O344" s="87"/>
      <c r="P344" s="216">
        <f>O344*H344</f>
        <v>0</v>
      </c>
      <c r="Q344" s="216">
        <v>2.0874999999999999</v>
      </c>
      <c r="R344" s="216">
        <f>Q344*H344</f>
        <v>88.509999999999991</v>
      </c>
      <c r="S344" s="216">
        <v>0</v>
      </c>
      <c r="T344" s="217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8" t="s">
        <v>150</v>
      </c>
      <c r="AT344" s="218" t="s">
        <v>145</v>
      </c>
      <c r="AU344" s="218" t="s">
        <v>83</v>
      </c>
      <c r="AY344" s="20" t="s">
        <v>143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20" t="s">
        <v>81</v>
      </c>
      <c r="BK344" s="219">
        <f>ROUND(I344*H344,2)</f>
        <v>0</v>
      </c>
      <c r="BL344" s="20" t="s">
        <v>150</v>
      </c>
      <c r="BM344" s="218" t="s">
        <v>495</v>
      </c>
    </row>
    <row r="345" s="2" customFormat="1">
      <c r="A345" s="41"/>
      <c r="B345" s="42"/>
      <c r="C345" s="43"/>
      <c r="D345" s="220" t="s">
        <v>152</v>
      </c>
      <c r="E345" s="43"/>
      <c r="F345" s="221" t="s">
        <v>496</v>
      </c>
      <c r="G345" s="43"/>
      <c r="H345" s="43"/>
      <c r="I345" s="222"/>
      <c r="J345" s="43"/>
      <c r="K345" s="43"/>
      <c r="L345" s="47"/>
      <c r="M345" s="223"/>
      <c r="N345" s="224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152</v>
      </c>
      <c r="AU345" s="20" t="s">
        <v>83</v>
      </c>
    </row>
    <row r="346" s="2" customFormat="1">
      <c r="A346" s="41"/>
      <c r="B346" s="42"/>
      <c r="C346" s="43"/>
      <c r="D346" s="225" t="s">
        <v>154</v>
      </c>
      <c r="E346" s="43"/>
      <c r="F346" s="226" t="s">
        <v>497</v>
      </c>
      <c r="G346" s="43"/>
      <c r="H346" s="43"/>
      <c r="I346" s="222"/>
      <c r="J346" s="43"/>
      <c r="K346" s="43"/>
      <c r="L346" s="47"/>
      <c r="M346" s="223"/>
      <c r="N346" s="224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154</v>
      </c>
      <c r="AU346" s="20" t="s">
        <v>83</v>
      </c>
    </row>
    <row r="347" s="13" customFormat="1">
      <c r="A347" s="13"/>
      <c r="B347" s="227"/>
      <c r="C347" s="228"/>
      <c r="D347" s="220" t="s">
        <v>156</v>
      </c>
      <c r="E347" s="229" t="s">
        <v>28</v>
      </c>
      <c r="F347" s="230" t="s">
        <v>498</v>
      </c>
      <c r="G347" s="228"/>
      <c r="H347" s="231">
        <v>3.8399999999999999</v>
      </c>
      <c r="I347" s="232"/>
      <c r="J347" s="228"/>
      <c r="K347" s="228"/>
      <c r="L347" s="233"/>
      <c r="M347" s="234"/>
      <c r="N347" s="235"/>
      <c r="O347" s="235"/>
      <c r="P347" s="235"/>
      <c r="Q347" s="235"/>
      <c r="R347" s="235"/>
      <c r="S347" s="235"/>
      <c r="T347" s="23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7" t="s">
        <v>156</v>
      </c>
      <c r="AU347" s="237" t="s">
        <v>83</v>
      </c>
      <c r="AV347" s="13" t="s">
        <v>83</v>
      </c>
      <c r="AW347" s="13" t="s">
        <v>35</v>
      </c>
      <c r="AX347" s="13" t="s">
        <v>73</v>
      </c>
      <c r="AY347" s="237" t="s">
        <v>143</v>
      </c>
    </row>
    <row r="348" s="13" customFormat="1">
      <c r="A348" s="13"/>
      <c r="B348" s="227"/>
      <c r="C348" s="228"/>
      <c r="D348" s="220" t="s">
        <v>156</v>
      </c>
      <c r="E348" s="229" t="s">
        <v>28</v>
      </c>
      <c r="F348" s="230" t="s">
        <v>499</v>
      </c>
      <c r="G348" s="228"/>
      <c r="H348" s="231">
        <v>38.560000000000002</v>
      </c>
      <c r="I348" s="232"/>
      <c r="J348" s="228"/>
      <c r="K348" s="228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156</v>
      </c>
      <c r="AU348" s="237" t="s">
        <v>83</v>
      </c>
      <c r="AV348" s="13" t="s">
        <v>83</v>
      </c>
      <c r="AW348" s="13" t="s">
        <v>35</v>
      </c>
      <c r="AX348" s="13" t="s">
        <v>73</v>
      </c>
      <c r="AY348" s="237" t="s">
        <v>143</v>
      </c>
    </row>
    <row r="349" s="15" customFormat="1">
      <c r="A349" s="15"/>
      <c r="B349" s="248"/>
      <c r="C349" s="249"/>
      <c r="D349" s="220" t="s">
        <v>156</v>
      </c>
      <c r="E349" s="250" t="s">
        <v>28</v>
      </c>
      <c r="F349" s="251" t="s">
        <v>180</v>
      </c>
      <c r="G349" s="249"/>
      <c r="H349" s="252">
        <v>42.399999999999999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8" t="s">
        <v>156</v>
      </c>
      <c r="AU349" s="258" t="s">
        <v>83</v>
      </c>
      <c r="AV349" s="15" t="s">
        <v>150</v>
      </c>
      <c r="AW349" s="15" t="s">
        <v>35</v>
      </c>
      <c r="AX349" s="15" t="s">
        <v>81</v>
      </c>
      <c r="AY349" s="258" t="s">
        <v>143</v>
      </c>
    </row>
    <row r="350" s="2" customFormat="1" ht="24.15" customHeight="1">
      <c r="A350" s="41"/>
      <c r="B350" s="42"/>
      <c r="C350" s="207" t="s">
        <v>500</v>
      </c>
      <c r="D350" s="207" t="s">
        <v>145</v>
      </c>
      <c r="E350" s="208" t="s">
        <v>501</v>
      </c>
      <c r="F350" s="209" t="s">
        <v>502</v>
      </c>
      <c r="G350" s="210" t="s">
        <v>406</v>
      </c>
      <c r="H350" s="211">
        <v>12.32</v>
      </c>
      <c r="I350" s="212"/>
      <c r="J350" s="213">
        <f>ROUND(I350*H350,2)</f>
        <v>0</v>
      </c>
      <c r="K350" s="209" t="s">
        <v>149</v>
      </c>
      <c r="L350" s="47"/>
      <c r="M350" s="214" t="s">
        <v>28</v>
      </c>
      <c r="N350" s="215" t="s">
        <v>44</v>
      </c>
      <c r="O350" s="87"/>
      <c r="P350" s="216">
        <f>O350*H350</f>
        <v>0</v>
      </c>
      <c r="Q350" s="216">
        <v>0.12064</v>
      </c>
      <c r="R350" s="216">
        <f>Q350*H350</f>
        <v>1.4862848</v>
      </c>
      <c r="S350" s="216">
        <v>0</v>
      </c>
      <c r="T350" s="217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18" t="s">
        <v>150</v>
      </c>
      <c r="AT350" s="218" t="s">
        <v>145</v>
      </c>
      <c r="AU350" s="218" t="s">
        <v>83</v>
      </c>
      <c r="AY350" s="20" t="s">
        <v>143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20" t="s">
        <v>81</v>
      </c>
      <c r="BK350" s="219">
        <f>ROUND(I350*H350,2)</f>
        <v>0</v>
      </c>
      <c r="BL350" s="20" t="s">
        <v>150</v>
      </c>
      <c r="BM350" s="218" t="s">
        <v>503</v>
      </c>
    </row>
    <row r="351" s="2" customFormat="1">
      <c r="A351" s="41"/>
      <c r="B351" s="42"/>
      <c r="C351" s="43"/>
      <c r="D351" s="220" t="s">
        <v>152</v>
      </c>
      <c r="E351" s="43"/>
      <c r="F351" s="221" t="s">
        <v>504</v>
      </c>
      <c r="G351" s="43"/>
      <c r="H351" s="43"/>
      <c r="I351" s="222"/>
      <c r="J351" s="43"/>
      <c r="K351" s="43"/>
      <c r="L351" s="47"/>
      <c r="M351" s="223"/>
      <c r="N351" s="224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152</v>
      </c>
      <c r="AU351" s="20" t="s">
        <v>83</v>
      </c>
    </row>
    <row r="352" s="2" customFormat="1">
      <c r="A352" s="41"/>
      <c r="B352" s="42"/>
      <c r="C352" s="43"/>
      <c r="D352" s="225" t="s">
        <v>154</v>
      </c>
      <c r="E352" s="43"/>
      <c r="F352" s="226" t="s">
        <v>505</v>
      </c>
      <c r="G352" s="43"/>
      <c r="H352" s="43"/>
      <c r="I352" s="222"/>
      <c r="J352" s="43"/>
      <c r="K352" s="43"/>
      <c r="L352" s="47"/>
      <c r="M352" s="223"/>
      <c r="N352" s="22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154</v>
      </c>
      <c r="AU352" s="20" t="s">
        <v>83</v>
      </c>
    </row>
    <row r="353" s="13" customFormat="1">
      <c r="A353" s="13"/>
      <c r="B353" s="227"/>
      <c r="C353" s="228"/>
      <c r="D353" s="220" t="s">
        <v>156</v>
      </c>
      <c r="E353" s="229" t="s">
        <v>28</v>
      </c>
      <c r="F353" s="230" t="s">
        <v>506</v>
      </c>
      <c r="G353" s="228"/>
      <c r="H353" s="231">
        <v>6.5599999999999996</v>
      </c>
      <c r="I353" s="232"/>
      <c r="J353" s="228"/>
      <c r="K353" s="228"/>
      <c r="L353" s="233"/>
      <c r="M353" s="234"/>
      <c r="N353" s="235"/>
      <c r="O353" s="235"/>
      <c r="P353" s="235"/>
      <c r="Q353" s="235"/>
      <c r="R353" s="235"/>
      <c r="S353" s="235"/>
      <c r="T353" s="23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7" t="s">
        <v>156</v>
      </c>
      <c r="AU353" s="237" t="s">
        <v>83</v>
      </c>
      <c r="AV353" s="13" t="s">
        <v>83</v>
      </c>
      <c r="AW353" s="13" t="s">
        <v>35</v>
      </c>
      <c r="AX353" s="13" t="s">
        <v>73</v>
      </c>
      <c r="AY353" s="237" t="s">
        <v>143</v>
      </c>
    </row>
    <row r="354" s="13" customFormat="1">
      <c r="A354" s="13"/>
      <c r="B354" s="227"/>
      <c r="C354" s="228"/>
      <c r="D354" s="220" t="s">
        <v>156</v>
      </c>
      <c r="E354" s="229" t="s">
        <v>28</v>
      </c>
      <c r="F354" s="230" t="s">
        <v>507</v>
      </c>
      <c r="G354" s="228"/>
      <c r="H354" s="231">
        <v>5.7599999999999998</v>
      </c>
      <c r="I354" s="232"/>
      <c r="J354" s="228"/>
      <c r="K354" s="228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156</v>
      </c>
      <c r="AU354" s="237" t="s">
        <v>83</v>
      </c>
      <c r="AV354" s="13" t="s">
        <v>83</v>
      </c>
      <c r="AW354" s="13" t="s">
        <v>35</v>
      </c>
      <c r="AX354" s="13" t="s">
        <v>73</v>
      </c>
      <c r="AY354" s="237" t="s">
        <v>143</v>
      </c>
    </row>
    <row r="355" s="15" customFormat="1">
      <c r="A355" s="15"/>
      <c r="B355" s="248"/>
      <c r="C355" s="249"/>
      <c r="D355" s="220" t="s">
        <v>156</v>
      </c>
      <c r="E355" s="250" t="s">
        <v>28</v>
      </c>
      <c r="F355" s="251" t="s">
        <v>180</v>
      </c>
      <c r="G355" s="249"/>
      <c r="H355" s="252">
        <v>12.32</v>
      </c>
      <c r="I355" s="253"/>
      <c r="J355" s="249"/>
      <c r="K355" s="249"/>
      <c r="L355" s="254"/>
      <c r="M355" s="255"/>
      <c r="N355" s="256"/>
      <c r="O355" s="256"/>
      <c r="P355" s="256"/>
      <c r="Q355" s="256"/>
      <c r="R355" s="256"/>
      <c r="S355" s="256"/>
      <c r="T355" s="257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8" t="s">
        <v>156</v>
      </c>
      <c r="AU355" s="258" t="s">
        <v>83</v>
      </c>
      <c r="AV355" s="15" t="s">
        <v>150</v>
      </c>
      <c r="AW355" s="15" t="s">
        <v>35</v>
      </c>
      <c r="AX355" s="15" t="s">
        <v>81</v>
      </c>
      <c r="AY355" s="258" t="s">
        <v>143</v>
      </c>
    </row>
    <row r="356" s="2" customFormat="1" ht="24.15" customHeight="1">
      <c r="A356" s="41"/>
      <c r="B356" s="42"/>
      <c r="C356" s="260" t="s">
        <v>508</v>
      </c>
      <c r="D356" s="260" t="s">
        <v>257</v>
      </c>
      <c r="E356" s="261" t="s">
        <v>509</v>
      </c>
      <c r="F356" s="262" t="s">
        <v>510</v>
      </c>
      <c r="G356" s="263" t="s">
        <v>414</v>
      </c>
      <c r="H356" s="264">
        <v>41.82</v>
      </c>
      <c r="I356" s="265"/>
      <c r="J356" s="266">
        <f>ROUND(I356*H356,2)</f>
        <v>0</v>
      </c>
      <c r="K356" s="262" t="s">
        <v>149</v>
      </c>
      <c r="L356" s="267"/>
      <c r="M356" s="268" t="s">
        <v>28</v>
      </c>
      <c r="N356" s="269" t="s">
        <v>44</v>
      </c>
      <c r="O356" s="87"/>
      <c r="P356" s="216">
        <f>O356*H356</f>
        <v>0</v>
      </c>
      <c r="Q356" s="216">
        <v>0.0235</v>
      </c>
      <c r="R356" s="216">
        <f>Q356*H356</f>
        <v>0.98277000000000003</v>
      </c>
      <c r="S356" s="216">
        <v>0</v>
      </c>
      <c r="T356" s="21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8" t="s">
        <v>217</v>
      </c>
      <c r="AT356" s="218" t="s">
        <v>257</v>
      </c>
      <c r="AU356" s="218" t="s">
        <v>83</v>
      </c>
      <c r="AY356" s="20" t="s">
        <v>143</v>
      </c>
      <c r="BE356" s="219">
        <f>IF(N356="základní",J356,0)</f>
        <v>0</v>
      </c>
      <c r="BF356" s="219">
        <f>IF(N356="snížená",J356,0)</f>
        <v>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20" t="s">
        <v>81</v>
      </c>
      <c r="BK356" s="219">
        <f>ROUND(I356*H356,2)</f>
        <v>0</v>
      </c>
      <c r="BL356" s="20" t="s">
        <v>150</v>
      </c>
      <c r="BM356" s="218" t="s">
        <v>511</v>
      </c>
    </row>
    <row r="357" s="2" customFormat="1">
      <c r="A357" s="41"/>
      <c r="B357" s="42"/>
      <c r="C357" s="43"/>
      <c r="D357" s="220" t="s">
        <v>152</v>
      </c>
      <c r="E357" s="43"/>
      <c r="F357" s="221" t="s">
        <v>510</v>
      </c>
      <c r="G357" s="43"/>
      <c r="H357" s="43"/>
      <c r="I357" s="222"/>
      <c r="J357" s="43"/>
      <c r="K357" s="43"/>
      <c r="L357" s="47"/>
      <c r="M357" s="223"/>
      <c r="N357" s="224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152</v>
      </c>
      <c r="AU357" s="20" t="s">
        <v>83</v>
      </c>
    </row>
    <row r="358" s="13" customFormat="1">
      <c r="A358" s="13"/>
      <c r="B358" s="227"/>
      <c r="C358" s="228"/>
      <c r="D358" s="220" t="s">
        <v>156</v>
      </c>
      <c r="E358" s="229" t="s">
        <v>28</v>
      </c>
      <c r="F358" s="230" t="s">
        <v>459</v>
      </c>
      <c r="G358" s="228"/>
      <c r="H358" s="231">
        <v>41</v>
      </c>
      <c r="I358" s="232"/>
      <c r="J358" s="228"/>
      <c r="K358" s="228"/>
      <c r="L358" s="233"/>
      <c r="M358" s="234"/>
      <c r="N358" s="235"/>
      <c r="O358" s="235"/>
      <c r="P358" s="235"/>
      <c r="Q358" s="235"/>
      <c r="R358" s="235"/>
      <c r="S358" s="235"/>
      <c r="T358" s="23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7" t="s">
        <v>156</v>
      </c>
      <c r="AU358" s="237" t="s">
        <v>83</v>
      </c>
      <c r="AV358" s="13" t="s">
        <v>83</v>
      </c>
      <c r="AW358" s="13" t="s">
        <v>35</v>
      </c>
      <c r="AX358" s="13" t="s">
        <v>81</v>
      </c>
      <c r="AY358" s="237" t="s">
        <v>143</v>
      </c>
    </row>
    <row r="359" s="13" customFormat="1">
      <c r="A359" s="13"/>
      <c r="B359" s="227"/>
      <c r="C359" s="228"/>
      <c r="D359" s="220" t="s">
        <v>156</v>
      </c>
      <c r="E359" s="228"/>
      <c r="F359" s="230" t="s">
        <v>512</v>
      </c>
      <c r="G359" s="228"/>
      <c r="H359" s="231">
        <v>41.82</v>
      </c>
      <c r="I359" s="232"/>
      <c r="J359" s="228"/>
      <c r="K359" s="228"/>
      <c r="L359" s="233"/>
      <c r="M359" s="234"/>
      <c r="N359" s="235"/>
      <c r="O359" s="235"/>
      <c r="P359" s="235"/>
      <c r="Q359" s="235"/>
      <c r="R359" s="235"/>
      <c r="S359" s="235"/>
      <c r="T359" s="23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7" t="s">
        <v>156</v>
      </c>
      <c r="AU359" s="237" t="s">
        <v>83</v>
      </c>
      <c r="AV359" s="13" t="s">
        <v>83</v>
      </c>
      <c r="AW359" s="13" t="s">
        <v>4</v>
      </c>
      <c r="AX359" s="13" t="s">
        <v>81</v>
      </c>
      <c r="AY359" s="237" t="s">
        <v>143</v>
      </c>
    </row>
    <row r="360" s="2" customFormat="1" ht="24.15" customHeight="1">
      <c r="A360" s="41"/>
      <c r="B360" s="42"/>
      <c r="C360" s="260" t="s">
        <v>513</v>
      </c>
      <c r="D360" s="260" t="s">
        <v>257</v>
      </c>
      <c r="E360" s="261" t="s">
        <v>514</v>
      </c>
      <c r="F360" s="262" t="s">
        <v>515</v>
      </c>
      <c r="G360" s="263" t="s">
        <v>414</v>
      </c>
      <c r="H360" s="264">
        <v>32.640000000000001</v>
      </c>
      <c r="I360" s="265"/>
      <c r="J360" s="266">
        <f>ROUND(I360*H360,2)</f>
        <v>0</v>
      </c>
      <c r="K360" s="262" t="s">
        <v>149</v>
      </c>
      <c r="L360" s="267"/>
      <c r="M360" s="268" t="s">
        <v>28</v>
      </c>
      <c r="N360" s="269" t="s">
        <v>44</v>
      </c>
      <c r="O360" s="87"/>
      <c r="P360" s="216">
        <f>O360*H360</f>
        <v>0</v>
      </c>
      <c r="Q360" s="216">
        <v>0.02</v>
      </c>
      <c r="R360" s="216">
        <f>Q360*H360</f>
        <v>0.65280000000000005</v>
      </c>
      <c r="S360" s="216">
        <v>0</v>
      </c>
      <c r="T360" s="217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8" t="s">
        <v>217</v>
      </c>
      <c r="AT360" s="218" t="s">
        <v>257</v>
      </c>
      <c r="AU360" s="218" t="s">
        <v>83</v>
      </c>
      <c r="AY360" s="20" t="s">
        <v>143</v>
      </c>
      <c r="BE360" s="219">
        <f>IF(N360="základní",J360,0)</f>
        <v>0</v>
      </c>
      <c r="BF360" s="219">
        <f>IF(N360="snížená",J360,0)</f>
        <v>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20" t="s">
        <v>81</v>
      </c>
      <c r="BK360" s="219">
        <f>ROUND(I360*H360,2)</f>
        <v>0</v>
      </c>
      <c r="BL360" s="20" t="s">
        <v>150</v>
      </c>
      <c r="BM360" s="218" t="s">
        <v>516</v>
      </c>
    </row>
    <row r="361" s="2" customFormat="1">
      <c r="A361" s="41"/>
      <c r="B361" s="42"/>
      <c r="C361" s="43"/>
      <c r="D361" s="220" t="s">
        <v>152</v>
      </c>
      <c r="E361" s="43"/>
      <c r="F361" s="221" t="s">
        <v>515</v>
      </c>
      <c r="G361" s="43"/>
      <c r="H361" s="43"/>
      <c r="I361" s="222"/>
      <c r="J361" s="43"/>
      <c r="K361" s="43"/>
      <c r="L361" s="47"/>
      <c r="M361" s="223"/>
      <c r="N361" s="224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152</v>
      </c>
      <c r="AU361" s="20" t="s">
        <v>83</v>
      </c>
    </row>
    <row r="362" s="13" customFormat="1">
      <c r="A362" s="13"/>
      <c r="B362" s="227"/>
      <c r="C362" s="228"/>
      <c r="D362" s="220" t="s">
        <v>156</v>
      </c>
      <c r="E362" s="229" t="s">
        <v>28</v>
      </c>
      <c r="F362" s="230" t="s">
        <v>397</v>
      </c>
      <c r="G362" s="228"/>
      <c r="H362" s="231">
        <v>32</v>
      </c>
      <c r="I362" s="232"/>
      <c r="J362" s="228"/>
      <c r="K362" s="228"/>
      <c r="L362" s="233"/>
      <c r="M362" s="234"/>
      <c r="N362" s="235"/>
      <c r="O362" s="235"/>
      <c r="P362" s="235"/>
      <c r="Q362" s="235"/>
      <c r="R362" s="235"/>
      <c r="S362" s="235"/>
      <c r="T362" s="23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7" t="s">
        <v>156</v>
      </c>
      <c r="AU362" s="237" t="s">
        <v>83</v>
      </c>
      <c r="AV362" s="13" t="s">
        <v>83</v>
      </c>
      <c r="AW362" s="13" t="s">
        <v>35</v>
      </c>
      <c r="AX362" s="13" t="s">
        <v>81</v>
      </c>
      <c r="AY362" s="237" t="s">
        <v>143</v>
      </c>
    </row>
    <row r="363" s="13" customFormat="1">
      <c r="A363" s="13"/>
      <c r="B363" s="227"/>
      <c r="C363" s="228"/>
      <c r="D363" s="220" t="s">
        <v>156</v>
      </c>
      <c r="E363" s="228"/>
      <c r="F363" s="230" t="s">
        <v>517</v>
      </c>
      <c r="G363" s="228"/>
      <c r="H363" s="231">
        <v>32.640000000000001</v>
      </c>
      <c r="I363" s="232"/>
      <c r="J363" s="228"/>
      <c r="K363" s="228"/>
      <c r="L363" s="233"/>
      <c r="M363" s="234"/>
      <c r="N363" s="235"/>
      <c r="O363" s="235"/>
      <c r="P363" s="235"/>
      <c r="Q363" s="235"/>
      <c r="R363" s="235"/>
      <c r="S363" s="235"/>
      <c r="T363" s="23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7" t="s">
        <v>156</v>
      </c>
      <c r="AU363" s="237" t="s">
        <v>83</v>
      </c>
      <c r="AV363" s="13" t="s">
        <v>83</v>
      </c>
      <c r="AW363" s="13" t="s">
        <v>4</v>
      </c>
      <c r="AX363" s="13" t="s">
        <v>81</v>
      </c>
      <c r="AY363" s="237" t="s">
        <v>143</v>
      </c>
    </row>
    <row r="364" s="2" customFormat="1" ht="24.15" customHeight="1">
      <c r="A364" s="41"/>
      <c r="B364" s="42"/>
      <c r="C364" s="207" t="s">
        <v>518</v>
      </c>
      <c r="D364" s="207" t="s">
        <v>145</v>
      </c>
      <c r="E364" s="208" t="s">
        <v>519</v>
      </c>
      <c r="F364" s="209" t="s">
        <v>520</v>
      </c>
      <c r="G364" s="210" t="s">
        <v>406</v>
      </c>
      <c r="H364" s="211">
        <v>26.68</v>
      </c>
      <c r="I364" s="212"/>
      <c r="J364" s="213">
        <f>ROUND(I364*H364,2)</f>
        <v>0</v>
      </c>
      <c r="K364" s="209" t="s">
        <v>149</v>
      </c>
      <c r="L364" s="47"/>
      <c r="M364" s="214" t="s">
        <v>28</v>
      </c>
      <c r="N364" s="215" t="s">
        <v>44</v>
      </c>
      <c r="O364" s="87"/>
      <c r="P364" s="216">
        <f>O364*H364</f>
        <v>0</v>
      </c>
      <c r="Q364" s="216">
        <v>0.24127000000000001</v>
      </c>
      <c r="R364" s="216">
        <f>Q364*H364</f>
        <v>6.4370836000000002</v>
      </c>
      <c r="S364" s="216">
        <v>0</v>
      </c>
      <c r="T364" s="217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18" t="s">
        <v>150</v>
      </c>
      <c r="AT364" s="218" t="s">
        <v>145</v>
      </c>
      <c r="AU364" s="218" t="s">
        <v>83</v>
      </c>
      <c r="AY364" s="20" t="s">
        <v>143</v>
      </c>
      <c r="BE364" s="219">
        <f>IF(N364="základní",J364,0)</f>
        <v>0</v>
      </c>
      <c r="BF364" s="219">
        <f>IF(N364="snížená",J364,0)</f>
        <v>0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20" t="s">
        <v>81</v>
      </c>
      <c r="BK364" s="219">
        <f>ROUND(I364*H364,2)</f>
        <v>0</v>
      </c>
      <c r="BL364" s="20" t="s">
        <v>150</v>
      </c>
      <c r="BM364" s="218" t="s">
        <v>521</v>
      </c>
    </row>
    <row r="365" s="2" customFormat="1">
      <c r="A365" s="41"/>
      <c r="B365" s="42"/>
      <c r="C365" s="43"/>
      <c r="D365" s="220" t="s">
        <v>152</v>
      </c>
      <c r="E365" s="43"/>
      <c r="F365" s="221" t="s">
        <v>522</v>
      </c>
      <c r="G365" s="43"/>
      <c r="H365" s="43"/>
      <c r="I365" s="222"/>
      <c r="J365" s="43"/>
      <c r="K365" s="43"/>
      <c r="L365" s="47"/>
      <c r="M365" s="223"/>
      <c r="N365" s="224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152</v>
      </c>
      <c r="AU365" s="20" t="s">
        <v>83</v>
      </c>
    </row>
    <row r="366" s="2" customFormat="1">
      <c r="A366" s="41"/>
      <c r="B366" s="42"/>
      <c r="C366" s="43"/>
      <c r="D366" s="225" t="s">
        <v>154</v>
      </c>
      <c r="E366" s="43"/>
      <c r="F366" s="226" t="s">
        <v>523</v>
      </c>
      <c r="G366" s="43"/>
      <c r="H366" s="43"/>
      <c r="I366" s="222"/>
      <c r="J366" s="43"/>
      <c r="K366" s="43"/>
      <c r="L366" s="47"/>
      <c r="M366" s="223"/>
      <c r="N366" s="224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154</v>
      </c>
      <c r="AU366" s="20" t="s">
        <v>83</v>
      </c>
    </row>
    <row r="367" s="13" customFormat="1">
      <c r="A367" s="13"/>
      <c r="B367" s="227"/>
      <c r="C367" s="228"/>
      <c r="D367" s="220" t="s">
        <v>156</v>
      </c>
      <c r="E367" s="229" t="s">
        <v>28</v>
      </c>
      <c r="F367" s="230" t="s">
        <v>524</v>
      </c>
      <c r="G367" s="228"/>
      <c r="H367" s="231">
        <v>11.199999999999999</v>
      </c>
      <c r="I367" s="232"/>
      <c r="J367" s="228"/>
      <c r="K367" s="228"/>
      <c r="L367" s="233"/>
      <c r="M367" s="234"/>
      <c r="N367" s="235"/>
      <c r="O367" s="235"/>
      <c r="P367" s="235"/>
      <c r="Q367" s="235"/>
      <c r="R367" s="235"/>
      <c r="S367" s="235"/>
      <c r="T367" s="23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7" t="s">
        <v>156</v>
      </c>
      <c r="AU367" s="237" t="s">
        <v>83</v>
      </c>
      <c r="AV367" s="13" t="s">
        <v>83</v>
      </c>
      <c r="AW367" s="13" t="s">
        <v>35</v>
      </c>
      <c r="AX367" s="13" t="s">
        <v>73</v>
      </c>
      <c r="AY367" s="237" t="s">
        <v>143</v>
      </c>
    </row>
    <row r="368" s="13" customFormat="1">
      <c r="A368" s="13"/>
      <c r="B368" s="227"/>
      <c r="C368" s="228"/>
      <c r="D368" s="220" t="s">
        <v>156</v>
      </c>
      <c r="E368" s="229" t="s">
        <v>28</v>
      </c>
      <c r="F368" s="230" t="s">
        <v>525</v>
      </c>
      <c r="G368" s="228"/>
      <c r="H368" s="231">
        <v>15.48</v>
      </c>
      <c r="I368" s="232"/>
      <c r="J368" s="228"/>
      <c r="K368" s="228"/>
      <c r="L368" s="233"/>
      <c r="M368" s="234"/>
      <c r="N368" s="235"/>
      <c r="O368" s="235"/>
      <c r="P368" s="235"/>
      <c r="Q368" s="235"/>
      <c r="R368" s="235"/>
      <c r="S368" s="235"/>
      <c r="T368" s="23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7" t="s">
        <v>156</v>
      </c>
      <c r="AU368" s="237" t="s">
        <v>83</v>
      </c>
      <c r="AV368" s="13" t="s">
        <v>83</v>
      </c>
      <c r="AW368" s="13" t="s">
        <v>35</v>
      </c>
      <c r="AX368" s="13" t="s">
        <v>73</v>
      </c>
      <c r="AY368" s="237" t="s">
        <v>143</v>
      </c>
    </row>
    <row r="369" s="15" customFormat="1">
      <c r="A369" s="15"/>
      <c r="B369" s="248"/>
      <c r="C369" s="249"/>
      <c r="D369" s="220" t="s">
        <v>156</v>
      </c>
      <c r="E369" s="250" t="s">
        <v>28</v>
      </c>
      <c r="F369" s="251" t="s">
        <v>180</v>
      </c>
      <c r="G369" s="249"/>
      <c r="H369" s="252">
        <v>26.68</v>
      </c>
      <c r="I369" s="253"/>
      <c r="J369" s="249"/>
      <c r="K369" s="249"/>
      <c r="L369" s="254"/>
      <c r="M369" s="255"/>
      <c r="N369" s="256"/>
      <c r="O369" s="256"/>
      <c r="P369" s="256"/>
      <c r="Q369" s="256"/>
      <c r="R369" s="256"/>
      <c r="S369" s="256"/>
      <c r="T369" s="257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8" t="s">
        <v>156</v>
      </c>
      <c r="AU369" s="258" t="s">
        <v>83</v>
      </c>
      <c r="AV369" s="15" t="s">
        <v>150</v>
      </c>
      <c r="AW369" s="15" t="s">
        <v>35</v>
      </c>
      <c r="AX369" s="15" t="s">
        <v>81</v>
      </c>
      <c r="AY369" s="258" t="s">
        <v>143</v>
      </c>
    </row>
    <row r="370" s="2" customFormat="1" ht="24.15" customHeight="1">
      <c r="A370" s="41"/>
      <c r="B370" s="42"/>
      <c r="C370" s="260" t="s">
        <v>526</v>
      </c>
      <c r="D370" s="260" t="s">
        <v>257</v>
      </c>
      <c r="E370" s="261" t="s">
        <v>527</v>
      </c>
      <c r="F370" s="262" t="s">
        <v>528</v>
      </c>
      <c r="G370" s="263" t="s">
        <v>414</v>
      </c>
      <c r="H370" s="264">
        <v>53.039999999999999</v>
      </c>
      <c r="I370" s="265"/>
      <c r="J370" s="266">
        <f>ROUND(I370*H370,2)</f>
        <v>0</v>
      </c>
      <c r="K370" s="262" t="s">
        <v>149</v>
      </c>
      <c r="L370" s="267"/>
      <c r="M370" s="268" t="s">
        <v>28</v>
      </c>
      <c r="N370" s="269" t="s">
        <v>44</v>
      </c>
      <c r="O370" s="87"/>
      <c r="P370" s="216">
        <f>O370*H370</f>
        <v>0</v>
      </c>
      <c r="Q370" s="216">
        <v>0.032500000000000001</v>
      </c>
      <c r="R370" s="216">
        <f>Q370*H370</f>
        <v>1.7238</v>
      </c>
      <c r="S370" s="216">
        <v>0</v>
      </c>
      <c r="T370" s="217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18" t="s">
        <v>217</v>
      </c>
      <c r="AT370" s="218" t="s">
        <v>257</v>
      </c>
      <c r="AU370" s="218" t="s">
        <v>83</v>
      </c>
      <c r="AY370" s="20" t="s">
        <v>143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20" t="s">
        <v>81</v>
      </c>
      <c r="BK370" s="219">
        <f>ROUND(I370*H370,2)</f>
        <v>0</v>
      </c>
      <c r="BL370" s="20" t="s">
        <v>150</v>
      </c>
      <c r="BM370" s="218" t="s">
        <v>529</v>
      </c>
    </row>
    <row r="371" s="2" customFormat="1">
      <c r="A371" s="41"/>
      <c r="B371" s="42"/>
      <c r="C371" s="43"/>
      <c r="D371" s="220" t="s">
        <v>152</v>
      </c>
      <c r="E371" s="43"/>
      <c r="F371" s="221" t="s">
        <v>528</v>
      </c>
      <c r="G371" s="43"/>
      <c r="H371" s="43"/>
      <c r="I371" s="222"/>
      <c r="J371" s="43"/>
      <c r="K371" s="43"/>
      <c r="L371" s="47"/>
      <c r="M371" s="223"/>
      <c r="N371" s="224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152</v>
      </c>
      <c r="AU371" s="20" t="s">
        <v>83</v>
      </c>
    </row>
    <row r="372" s="13" customFormat="1">
      <c r="A372" s="13"/>
      <c r="B372" s="227"/>
      <c r="C372" s="228"/>
      <c r="D372" s="220" t="s">
        <v>156</v>
      </c>
      <c r="E372" s="229" t="s">
        <v>28</v>
      </c>
      <c r="F372" s="230" t="s">
        <v>530</v>
      </c>
      <c r="G372" s="228"/>
      <c r="H372" s="231">
        <v>52</v>
      </c>
      <c r="I372" s="232"/>
      <c r="J372" s="228"/>
      <c r="K372" s="228"/>
      <c r="L372" s="233"/>
      <c r="M372" s="234"/>
      <c r="N372" s="235"/>
      <c r="O372" s="235"/>
      <c r="P372" s="235"/>
      <c r="Q372" s="235"/>
      <c r="R372" s="235"/>
      <c r="S372" s="235"/>
      <c r="T372" s="23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7" t="s">
        <v>156</v>
      </c>
      <c r="AU372" s="237" t="s">
        <v>83</v>
      </c>
      <c r="AV372" s="13" t="s">
        <v>83</v>
      </c>
      <c r="AW372" s="13" t="s">
        <v>35</v>
      </c>
      <c r="AX372" s="13" t="s">
        <v>81</v>
      </c>
      <c r="AY372" s="237" t="s">
        <v>143</v>
      </c>
    </row>
    <row r="373" s="13" customFormat="1">
      <c r="A373" s="13"/>
      <c r="B373" s="227"/>
      <c r="C373" s="228"/>
      <c r="D373" s="220" t="s">
        <v>156</v>
      </c>
      <c r="E373" s="228"/>
      <c r="F373" s="230" t="s">
        <v>531</v>
      </c>
      <c r="G373" s="228"/>
      <c r="H373" s="231">
        <v>53.039999999999999</v>
      </c>
      <c r="I373" s="232"/>
      <c r="J373" s="228"/>
      <c r="K373" s="228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156</v>
      </c>
      <c r="AU373" s="237" t="s">
        <v>83</v>
      </c>
      <c r="AV373" s="13" t="s">
        <v>83</v>
      </c>
      <c r="AW373" s="13" t="s">
        <v>4</v>
      </c>
      <c r="AX373" s="13" t="s">
        <v>81</v>
      </c>
      <c r="AY373" s="237" t="s">
        <v>143</v>
      </c>
    </row>
    <row r="374" s="2" customFormat="1" ht="24.15" customHeight="1">
      <c r="A374" s="41"/>
      <c r="B374" s="42"/>
      <c r="C374" s="260" t="s">
        <v>530</v>
      </c>
      <c r="D374" s="260" t="s">
        <v>257</v>
      </c>
      <c r="E374" s="261" t="s">
        <v>532</v>
      </c>
      <c r="F374" s="262" t="s">
        <v>533</v>
      </c>
      <c r="G374" s="263" t="s">
        <v>414</v>
      </c>
      <c r="H374" s="264">
        <v>18.359999999999999</v>
      </c>
      <c r="I374" s="265"/>
      <c r="J374" s="266">
        <f>ROUND(I374*H374,2)</f>
        <v>0</v>
      </c>
      <c r="K374" s="262" t="s">
        <v>149</v>
      </c>
      <c r="L374" s="267"/>
      <c r="M374" s="268" t="s">
        <v>28</v>
      </c>
      <c r="N374" s="269" t="s">
        <v>44</v>
      </c>
      <c r="O374" s="87"/>
      <c r="P374" s="216">
        <f>O374*H374</f>
        <v>0</v>
      </c>
      <c r="Q374" s="216">
        <v>0.050000000000000003</v>
      </c>
      <c r="R374" s="216">
        <f>Q374*H374</f>
        <v>0.91800000000000004</v>
      </c>
      <c r="S374" s="216">
        <v>0</v>
      </c>
      <c r="T374" s="217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18" t="s">
        <v>217</v>
      </c>
      <c r="AT374" s="218" t="s">
        <v>257</v>
      </c>
      <c r="AU374" s="218" t="s">
        <v>83</v>
      </c>
      <c r="AY374" s="20" t="s">
        <v>143</v>
      </c>
      <c r="BE374" s="219">
        <f>IF(N374="základní",J374,0)</f>
        <v>0</v>
      </c>
      <c r="BF374" s="219">
        <f>IF(N374="snížená",J374,0)</f>
        <v>0</v>
      </c>
      <c r="BG374" s="219">
        <f>IF(N374="zákl. přenesená",J374,0)</f>
        <v>0</v>
      </c>
      <c r="BH374" s="219">
        <f>IF(N374="sníž. přenesená",J374,0)</f>
        <v>0</v>
      </c>
      <c r="BI374" s="219">
        <f>IF(N374="nulová",J374,0)</f>
        <v>0</v>
      </c>
      <c r="BJ374" s="20" t="s">
        <v>81</v>
      </c>
      <c r="BK374" s="219">
        <f>ROUND(I374*H374,2)</f>
        <v>0</v>
      </c>
      <c r="BL374" s="20" t="s">
        <v>150</v>
      </c>
      <c r="BM374" s="218" t="s">
        <v>534</v>
      </c>
    </row>
    <row r="375" s="2" customFormat="1">
      <c r="A375" s="41"/>
      <c r="B375" s="42"/>
      <c r="C375" s="43"/>
      <c r="D375" s="220" t="s">
        <v>152</v>
      </c>
      <c r="E375" s="43"/>
      <c r="F375" s="221" t="s">
        <v>533</v>
      </c>
      <c r="G375" s="43"/>
      <c r="H375" s="43"/>
      <c r="I375" s="222"/>
      <c r="J375" s="43"/>
      <c r="K375" s="43"/>
      <c r="L375" s="47"/>
      <c r="M375" s="223"/>
      <c r="N375" s="224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152</v>
      </c>
      <c r="AU375" s="20" t="s">
        <v>83</v>
      </c>
    </row>
    <row r="376" s="13" customFormat="1">
      <c r="A376" s="13"/>
      <c r="B376" s="227"/>
      <c r="C376" s="228"/>
      <c r="D376" s="220" t="s">
        <v>156</v>
      </c>
      <c r="E376" s="229" t="s">
        <v>28</v>
      </c>
      <c r="F376" s="230" t="s">
        <v>296</v>
      </c>
      <c r="G376" s="228"/>
      <c r="H376" s="231">
        <v>18</v>
      </c>
      <c r="I376" s="232"/>
      <c r="J376" s="228"/>
      <c r="K376" s="228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156</v>
      </c>
      <c r="AU376" s="237" t="s">
        <v>83</v>
      </c>
      <c r="AV376" s="13" t="s">
        <v>83</v>
      </c>
      <c r="AW376" s="13" t="s">
        <v>35</v>
      </c>
      <c r="AX376" s="13" t="s">
        <v>81</v>
      </c>
      <c r="AY376" s="237" t="s">
        <v>143</v>
      </c>
    </row>
    <row r="377" s="13" customFormat="1">
      <c r="A377" s="13"/>
      <c r="B377" s="227"/>
      <c r="C377" s="228"/>
      <c r="D377" s="220" t="s">
        <v>156</v>
      </c>
      <c r="E377" s="228"/>
      <c r="F377" s="230" t="s">
        <v>535</v>
      </c>
      <c r="G377" s="228"/>
      <c r="H377" s="231">
        <v>18.359999999999999</v>
      </c>
      <c r="I377" s="232"/>
      <c r="J377" s="228"/>
      <c r="K377" s="228"/>
      <c r="L377" s="233"/>
      <c r="M377" s="234"/>
      <c r="N377" s="235"/>
      <c r="O377" s="235"/>
      <c r="P377" s="235"/>
      <c r="Q377" s="235"/>
      <c r="R377" s="235"/>
      <c r="S377" s="235"/>
      <c r="T377" s="23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7" t="s">
        <v>156</v>
      </c>
      <c r="AU377" s="237" t="s">
        <v>83</v>
      </c>
      <c r="AV377" s="13" t="s">
        <v>83</v>
      </c>
      <c r="AW377" s="13" t="s">
        <v>4</v>
      </c>
      <c r="AX377" s="13" t="s">
        <v>81</v>
      </c>
      <c r="AY377" s="237" t="s">
        <v>143</v>
      </c>
    </row>
    <row r="378" s="2" customFormat="1" ht="24.15" customHeight="1">
      <c r="A378" s="41"/>
      <c r="B378" s="42"/>
      <c r="C378" s="260" t="s">
        <v>536</v>
      </c>
      <c r="D378" s="260" t="s">
        <v>257</v>
      </c>
      <c r="E378" s="261" t="s">
        <v>537</v>
      </c>
      <c r="F378" s="262" t="s">
        <v>538</v>
      </c>
      <c r="G378" s="263" t="s">
        <v>414</v>
      </c>
      <c r="H378" s="264">
        <v>87.719999999999999</v>
      </c>
      <c r="I378" s="265"/>
      <c r="J378" s="266">
        <f>ROUND(I378*H378,2)</f>
        <v>0</v>
      </c>
      <c r="K378" s="262" t="s">
        <v>149</v>
      </c>
      <c r="L378" s="267"/>
      <c r="M378" s="268" t="s">
        <v>28</v>
      </c>
      <c r="N378" s="269" t="s">
        <v>44</v>
      </c>
      <c r="O378" s="87"/>
      <c r="P378" s="216">
        <f>O378*H378</f>
        <v>0</v>
      </c>
      <c r="Q378" s="216">
        <v>0.025999999999999999</v>
      </c>
      <c r="R378" s="216">
        <f>Q378*H378</f>
        <v>2.2807200000000001</v>
      </c>
      <c r="S378" s="216">
        <v>0</v>
      </c>
      <c r="T378" s="217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18" t="s">
        <v>217</v>
      </c>
      <c r="AT378" s="218" t="s">
        <v>257</v>
      </c>
      <c r="AU378" s="218" t="s">
        <v>83</v>
      </c>
      <c r="AY378" s="20" t="s">
        <v>143</v>
      </c>
      <c r="BE378" s="219">
        <f>IF(N378="základní",J378,0)</f>
        <v>0</v>
      </c>
      <c r="BF378" s="219">
        <f>IF(N378="snížená",J378,0)</f>
        <v>0</v>
      </c>
      <c r="BG378" s="219">
        <f>IF(N378="zákl. přenesená",J378,0)</f>
        <v>0</v>
      </c>
      <c r="BH378" s="219">
        <f>IF(N378="sníž. přenesená",J378,0)</f>
        <v>0</v>
      </c>
      <c r="BI378" s="219">
        <f>IF(N378="nulová",J378,0)</f>
        <v>0</v>
      </c>
      <c r="BJ378" s="20" t="s">
        <v>81</v>
      </c>
      <c r="BK378" s="219">
        <f>ROUND(I378*H378,2)</f>
        <v>0</v>
      </c>
      <c r="BL378" s="20" t="s">
        <v>150</v>
      </c>
      <c r="BM378" s="218" t="s">
        <v>539</v>
      </c>
    </row>
    <row r="379" s="2" customFormat="1">
      <c r="A379" s="41"/>
      <c r="B379" s="42"/>
      <c r="C379" s="43"/>
      <c r="D379" s="220" t="s">
        <v>152</v>
      </c>
      <c r="E379" s="43"/>
      <c r="F379" s="221" t="s">
        <v>538</v>
      </c>
      <c r="G379" s="43"/>
      <c r="H379" s="43"/>
      <c r="I379" s="222"/>
      <c r="J379" s="43"/>
      <c r="K379" s="43"/>
      <c r="L379" s="47"/>
      <c r="M379" s="223"/>
      <c r="N379" s="224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152</v>
      </c>
      <c r="AU379" s="20" t="s">
        <v>83</v>
      </c>
    </row>
    <row r="380" s="13" customFormat="1">
      <c r="A380" s="13"/>
      <c r="B380" s="227"/>
      <c r="C380" s="228"/>
      <c r="D380" s="220" t="s">
        <v>156</v>
      </c>
      <c r="E380" s="229" t="s">
        <v>28</v>
      </c>
      <c r="F380" s="230" t="s">
        <v>540</v>
      </c>
      <c r="G380" s="228"/>
      <c r="H380" s="231">
        <v>86</v>
      </c>
      <c r="I380" s="232"/>
      <c r="J380" s="228"/>
      <c r="K380" s="228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156</v>
      </c>
      <c r="AU380" s="237" t="s">
        <v>83</v>
      </c>
      <c r="AV380" s="13" t="s">
        <v>83</v>
      </c>
      <c r="AW380" s="13" t="s">
        <v>35</v>
      </c>
      <c r="AX380" s="13" t="s">
        <v>81</v>
      </c>
      <c r="AY380" s="237" t="s">
        <v>143</v>
      </c>
    </row>
    <row r="381" s="13" customFormat="1">
      <c r="A381" s="13"/>
      <c r="B381" s="227"/>
      <c r="C381" s="228"/>
      <c r="D381" s="220" t="s">
        <v>156</v>
      </c>
      <c r="E381" s="228"/>
      <c r="F381" s="230" t="s">
        <v>541</v>
      </c>
      <c r="G381" s="228"/>
      <c r="H381" s="231">
        <v>87.719999999999999</v>
      </c>
      <c r="I381" s="232"/>
      <c r="J381" s="228"/>
      <c r="K381" s="228"/>
      <c r="L381" s="233"/>
      <c r="M381" s="234"/>
      <c r="N381" s="235"/>
      <c r="O381" s="235"/>
      <c r="P381" s="235"/>
      <c r="Q381" s="235"/>
      <c r="R381" s="235"/>
      <c r="S381" s="235"/>
      <c r="T381" s="23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7" t="s">
        <v>156</v>
      </c>
      <c r="AU381" s="237" t="s">
        <v>83</v>
      </c>
      <c r="AV381" s="13" t="s">
        <v>83</v>
      </c>
      <c r="AW381" s="13" t="s">
        <v>4</v>
      </c>
      <c r="AX381" s="13" t="s">
        <v>81</v>
      </c>
      <c r="AY381" s="237" t="s">
        <v>143</v>
      </c>
    </row>
    <row r="382" s="12" customFormat="1" ht="22.8" customHeight="1">
      <c r="A382" s="12"/>
      <c r="B382" s="191"/>
      <c r="C382" s="192"/>
      <c r="D382" s="193" t="s">
        <v>72</v>
      </c>
      <c r="E382" s="205" t="s">
        <v>150</v>
      </c>
      <c r="F382" s="205" t="s">
        <v>542</v>
      </c>
      <c r="G382" s="192"/>
      <c r="H382" s="192"/>
      <c r="I382" s="195"/>
      <c r="J382" s="206">
        <f>BK382</f>
        <v>0</v>
      </c>
      <c r="K382" s="192"/>
      <c r="L382" s="197"/>
      <c r="M382" s="198"/>
      <c r="N382" s="199"/>
      <c r="O382" s="199"/>
      <c r="P382" s="200">
        <f>SUM(P383:P450)</f>
        <v>0</v>
      </c>
      <c r="Q382" s="199"/>
      <c r="R382" s="200">
        <f>SUM(R383:R450)</f>
        <v>7.3437136699999996</v>
      </c>
      <c r="S382" s="199"/>
      <c r="T382" s="201">
        <f>SUM(T383:T450)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2" t="s">
        <v>81</v>
      </c>
      <c r="AT382" s="203" t="s">
        <v>72</v>
      </c>
      <c r="AU382" s="203" t="s">
        <v>81</v>
      </c>
      <c r="AY382" s="202" t="s">
        <v>143</v>
      </c>
      <c r="BK382" s="204">
        <f>SUM(BK383:BK450)</f>
        <v>0</v>
      </c>
    </row>
    <row r="383" s="2" customFormat="1" ht="21.75" customHeight="1">
      <c r="A383" s="41"/>
      <c r="B383" s="42"/>
      <c r="C383" s="207" t="s">
        <v>543</v>
      </c>
      <c r="D383" s="207" t="s">
        <v>145</v>
      </c>
      <c r="E383" s="208" t="s">
        <v>544</v>
      </c>
      <c r="F383" s="209" t="s">
        <v>545</v>
      </c>
      <c r="G383" s="210" t="s">
        <v>148</v>
      </c>
      <c r="H383" s="211">
        <v>1.2509999999999999</v>
      </c>
      <c r="I383" s="212"/>
      <c r="J383" s="213">
        <f>ROUND(I383*H383,2)</f>
        <v>0</v>
      </c>
      <c r="K383" s="209" t="s">
        <v>149</v>
      </c>
      <c r="L383" s="47"/>
      <c r="M383" s="214" t="s">
        <v>28</v>
      </c>
      <c r="N383" s="215" t="s">
        <v>44</v>
      </c>
      <c r="O383" s="87"/>
      <c r="P383" s="216">
        <f>O383*H383</f>
        <v>0</v>
      </c>
      <c r="Q383" s="216">
        <v>2.5019499999999999</v>
      </c>
      <c r="R383" s="216">
        <f>Q383*H383</f>
        <v>3.1299394499999997</v>
      </c>
      <c r="S383" s="216">
        <v>0</v>
      </c>
      <c r="T383" s="217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18" t="s">
        <v>150</v>
      </c>
      <c r="AT383" s="218" t="s">
        <v>145</v>
      </c>
      <c r="AU383" s="218" t="s">
        <v>83</v>
      </c>
      <c r="AY383" s="20" t="s">
        <v>143</v>
      </c>
      <c r="BE383" s="219">
        <f>IF(N383="základní",J383,0)</f>
        <v>0</v>
      </c>
      <c r="BF383" s="219">
        <f>IF(N383="snížená",J383,0)</f>
        <v>0</v>
      </c>
      <c r="BG383" s="219">
        <f>IF(N383="zákl. přenesená",J383,0)</f>
        <v>0</v>
      </c>
      <c r="BH383" s="219">
        <f>IF(N383="sníž. přenesená",J383,0)</f>
        <v>0</v>
      </c>
      <c r="BI383" s="219">
        <f>IF(N383="nulová",J383,0)</f>
        <v>0</v>
      </c>
      <c r="BJ383" s="20" t="s">
        <v>81</v>
      </c>
      <c r="BK383" s="219">
        <f>ROUND(I383*H383,2)</f>
        <v>0</v>
      </c>
      <c r="BL383" s="20" t="s">
        <v>150</v>
      </c>
      <c r="BM383" s="218" t="s">
        <v>546</v>
      </c>
    </row>
    <row r="384" s="2" customFormat="1">
      <c r="A384" s="41"/>
      <c r="B384" s="42"/>
      <c r="C384" s="43"/>
      <c r="D384" s="220" t="s">
        <v>152</v>
      </c>
      <c r="E384" s="43"/>
      <c r="F384" s="221" t="s">
        <v>547</v>
      </c>
      <c r="G384" s="43"/>
      <c r="H384" s="43"/>
      <c r="I384" s="222"/>
      <c r="J384" s="43"/>
      <c r="K384" s="43"/>
      <c r="L384" s="47"/>
      <c r="M384" s="223"/>
      <c r="N384" s="224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152</v>
      </c>
      <c r="AU384" s="20" t="s">
        <v>83</v>
      </c>
    </row>
    <row r="385" s="2" customFormat="1">
      <c r="A385" s="41"/>
      <c r="B385" s="42"/>
      <c r="C385" s="43"/>
      <c r="D385" s="225" t="s">
        <v>154</v>
      </c>
      <c r="E385" s="43"/>
      <c r="F385" s="226" t="s">
        <v>548</v>
      </c>
      <c r="G385" s="43"/>
      <c r="H385" s="43"/>
      <c r="I385" s="222"/>
      <c r="J385" s="43"/>
      <c r="K385" s="43"/>
      <c r="L385" s="47"/>
      <c r="M385" s="223"/>
      <c r="N385" s="224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154</v>
      </c>
      <c r="AU385" s="20" t="s">
        <v>83</v>
      </c>
    </row>
    <row r="386" s="2" customFormat="1">
      <c r="A386" s="41"/>
      <c r="B386" s="42"/>
      <c r="C386" s="43"/>
      <c r="D386" s="220" t="s">
        <v>231</v>
      </c>
      <c r="E386" s="43"/>
      <c r="F386" s="259" t="s">
        <v>549</v>
      </c>
      <c r="G386" s="43"/>
      <c r="H386" s="43"/>
      <c r="I386" s="222"/>
      <c r="J386" s="43"/>
      <c r="K386" s="43"/>
      <c r="L386" s="47"/>
      <c r="M386" s="223"/>
      <c r="N386" s="224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231</v>
      </c>
      <c r="AU386" s="20" t="s">
        <v>83</v>
      </c>
    </row>
    <row r="387" s="14" customFormat="1">
      <c r="A387" s="14"/>
      <c r="B387" s="238"/>
      <c r="C387" s="239"/>
      <c r="D387" s="220" t="s">
        <v>156</v>
      </c>
      <c r="E387" s="240" t="s">
        <v>28</v>
      </c>
      <c r="F387" s="241" t="s">
        <v>550</v>
      </c>
      <c r="G387" s="239"/>
      <c r="H387" s="240" t="s">
        <v>28</v>
      </c>
      <c r="I387" s="242"/>
      <c r="J387" s="239"/>
      <c r="K387" s="239"/>
      <c r="L387" s="243"/>
      <c r="M387" s="244"/>
      <c r="N387" s="245"/>
      <c r="O387" s="245"/>
      <c r="P387" s="245"/>
      <c r="Q387" s="245"/>
      <c r="R387" s="245"/>
      <c r="S387" s="245"/>
      <c r="T387" s="24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7" t="s">
        <v>156</v>
      </c>
      <c r="AU387" s="247" t="s">
        <v>83</v>
      </c>
      <c r="AV387" s="14" t="s">
        <v>81</v>
      </c>
      <c r="AW387" s="14" t="s">
        <v>35</v>
      </c>
      <c r="AX387" s="14" t="s">
        <v>73</v>
      </c>
      <c r="AY387" s="247" t="s">
        <v>143</v>
      </c>
    </row>
    <row r="388" s="13" customFormat="1">
      <c r="A388" s="13"/>
      <c r="B388" s="227"/>
      <c r="C388" s="228"/>
      <c r="D388" s="220" t="s">
        <v>156</v>
      </c>
      <c r="E388" s="229" t="s">
        <v>28</v>
      </c>
      <c r="F388" s="230" t="s">
        <v>441</v>
      </c>
      <c r="G388" s="228"/>
      <c r="H388" s="231">
        <v>0.66600000000000004</v>
      </c>
      <c r="I388" s="232"/>
      <c r="J388" s="228"/>
      <c r="K388" s="228"/>
      <c r="L388" s="233"/>
      <c r="M388" s="234"/>
      <c r="N388" s="235"/>
      <c r="O388" s="235"/>
      <c r="P388" s="235"/>
      <c r="Q388" s="235"/>
      <c r="R388" s="235"/>
      <c r="S388" s="235"/>
      <c r="T388" s="23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7" t="s">
        <v>156</v>
      </c>
      <c r="AU388" s="237" t="s">
        <v>83</v>
      </c>
      <c r="AV388" s="13" t="s">
        <v>83</v>
      </c>
      <c r="AW388" s="13" t="s">
        <v>35</v>
      </c>
      <c r="AX388" s="13" t="s">
        <v>73</v>
      </c>
      <c r="AY388" s="237" t="s">
        <v>143</v>
      </c>
    </row>
    <row r="389" s="14" customFormat="1">
      <c r="A389" s="14"/>
      <c r="B389" s="238"/>
      <c r="C389" s="239"/>
      <c r="D389" s="220" t="s">
        <v>156</v>
      </c>
      <c r="E389" s="240" t="s">
        <v>28</v>
      </c>
      <c r="F389" s="241" t="s">
        <v>551</v>
      </c>
      <c r="G389" s="239"/>
      <c r="H389" s="240" t="s">
        <v>28</v>
      </c>
      <c r="I389" s="242"/>
      <c r="J389" s="239"/>
      <c r="K389" s="239"/>
      <c r="L389" s="243"/>
      <c r="M389" s="244"/>
      <c r="N389" s="245"/>
      <c r="O389" s="245"/>
      <c r="P389" s="245"/>
      <c r="Q389" s="245"/>
      <c r="R389" s="245"/>
      <c r="S389" s="245"/>
      <c r="T389" s="24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7" t="s">
        <v>156</v>
      </c>
      <c r="AU389" s="247" t="s">
        <v>83</v>
      </c>
      <c r="AV389" s="14" t="s">
        <v>81</v>
      </c>
      <c r="AW389" s="14" t="s">
        <v>35</v>
      </c>
      <c r="AX389" s="14" t="s">
        <v>73</v>
      </c>
      <c r="AY389" s="247" t="s">
        <v>143</v>
      </c>
    </row>
    <row r="390" s="13" customFormat="1">
      <c r="A390" s="13"/>
      <c r="B390" s="227"/>
      <c r="C390" s="228"/>
      <c r="D390" s="220" t="s">
        <v>156</v>
      </c>
      <c r="E390" s="229" t="s">
        <v>28</v>
      </c>
      <c r="F390" s="230" t="s">
        <v>552</v>
      </c>
      <c r="G390" s="228"/>
      <c r="H390" s="231">
        <v>0.46800000000000003</v>
      </c>
      <c r="I390" s="232"/>
      <c r="J390" s="228"/>
      <c r="K390" s="228"/>
      <c r="L390" s="233"/>
      <c r="M390" s="234"/>
      <c r="N390" s="235"/>
      <c r="O390" s="235"/>
      <c r="P390" s="235"/>
      <c r="Q390" s="235"/>
      <c r="R390" s="235"/>
      <c r="S390" s="235"/>
      <c r="T390" s="23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7" t="s">
        <v>156</v>
      </c>
      <c r="AU390" s="237" t="s">
        <v>83</v>
      </c>
      <c r="AV390" s="13" t="s">
        <v>83</v>
      </c>
      <c r="AW390" s="13" t="s">
        <v>35</v>
      </c>
      <c r="AX390" s="13" t="s">
        <v>73</v>
      </c>
      <c r="AY390" s="237" t="s">
        <v>143</v>
      </c>
    </row>
    <row r="391" s="13" customFormat="1">
      <c r="A391" s="13"/>
      <c r="B391" s="227"/>
      <c r="C391" s="228"/>
      <c r="D391" s="220" t="s">
        <v>156</v>
      </c>
      <c r="E391" s="229" t="s">
        <v>28</v>
      </c>
      <c r="F391" s="230" t="s">
        <v>553</v>
      </c>
      <c r="G391" s="228"/>
      <c r="H391" s="231">
        <v>0.11700000000000001</v>
      </c>
      <c r="I391" s="232"/>
      <c r="J391" s="228"/>
      <c r="K391" s="228"/>
      <c r="L391" s="233"/>
      <c r="M391" s="234"/>
      <c r="N391" s="235"/>
      <c r="O391" s="235"/>
      <c r="P391" s="235"/>
      <c r="Q391" s="235"/>
      <c r="R391" s="235"/>
      <c r="S391" s="235"/>
      <c r="T391" s="23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7" t="s">
        <v>156</v>
      </c>
      <c r="AU391" s="237" t="s">
        <v>83</v>
      </c>
      <c r="AV391" s="13" t="s">
        <v>83</v>
      </c>
      <c r="AW391" s="13" t="s">
        <v>35</v>
      </c>
      <c r="AX391" s="13" t="s">
        <v>73</v>
      </c>
      <c r="AY391" s="237" t="s">
        <v>143</v>
      </c>
    </row>
    <row r="392" s="15" customFormat="1">
      <c r="A392" s="15"/>
      <c r="B392" s="248"/>
      <c r="C392" s="249"/>
      <c r="D392" s="220" t="s">
        <v>156</v>
      </c>
      <c r="E392" s="250" t="s">
        <v>28</v>
      </c>
      <c r="F392" s="251" t="s">
        <v>180</v>
      </c>
      <c r="G392" s="249"/>
      <c r="H392" s="252">
        <v>1.2510000000000001</v>
      </c>
      <c r="I392" s="253"/>
      <c r="J392" s="249"/>
      <c r="K392" s="249"/>
      <c r="L392" s="254"/>
      <c r="M392" s="255"/>
      <c r="N392" s="256"/>
      <c r="O392" s="256"/>
      <c r="P392" s="256"/>
      <c r="Q392" s="256"/>
      <c r="R392" s="256"/>
      <c r="S392" s="256"/>
      <c r="T392" s="257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8" t="s">
        <v>156</v>
      </c>
      <c r="AU392" s="258" t="s">
        <v>83</v>
      </c>
      <c r="AV392" s="15" t="s">
        <v>150</v>
      </c>
      <c r="AW392" s="15" t="s">
        <v>35</v>
      </c>
      <c r="AX392" s="15" t="s">
        <v>81</v>
      </c>
      <c r="AY392" s="258" t="s">
        <v>143</v>
      </c>
    </row>
    <row r="393" s="2" customFormat="1" ht="24.15" customHeight="1">
      <c r="A393" s="41"/>
      <c r="B393" s="42"/>
      <c r="C393" s="207" t="s">
        <v>554</v>
      </c>
      <c r="D393" s="207" t="s">
        <v>145</v>
      </c>
      <c r="E393" s="208" t="s">
        <v>555</v>
      </c>
      <c r="F393" s="209" t="s">
        <v>556</v>
      </c>
      <c r="G393" s="210" t="s">
        <v>260</v>
      </c>
      <c r="H393" s="211">
        <v>0.053999999999999999</v>
      </c>
      <c r="I393" s="212"/>
      <c r="J393" s="213">
        <f>ROUND(I393*H393,2)</f>
        <v>0</v>
      </c>
      <c r="K393" s="209" t="s">
        <v>149</v>
      </c>
      <c r="L393" s="47"/>
      <c r="M393" s="214" t="s">
        <v>28</v>
      </c>
      <c r="N393" s="215" t="s">
        <v>44</v>
      </c>
      <c r="O393" s="87"/>
      <c r="P393" s="216">
        <f>O393*H393</f>
        <v>0</v>
      </c>
      <c r="Q393" s="216">
        <v>1.06277</v>
      </c>
      <c r="R393" s="216">
        <f>Q393*H393</f>
        <v>0.057389579999999996</v>
      </c>
      <c r="S393" s="216">
        <v>0</v>
      </c>
      <c r="T393" s="217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18" t="s">
        <v>150</v>
      </c>
      <c r="AT393" s="218" t="s">
        <v>145</v>
      </c>
      <c r="AU393" s="218" t="s">
        <v>83</v>
      </c>
      <c r="AY393" s="20" t="s">
        <v>143</v>
      </c>
      <c r="BE393" s="219">
        <f>IF(N393="základní",J393,0)</f>
        <v>0</v>
      </c>
      <c r="BF393" s="219">
        <f>IF(N393="snížená",J393,0)</f>
        <v>0</v>
      </c>
      <c r="BG393" s="219">
        <f>IF(N393="zákl. přenesená",J393,0)</f>
        <v>0</v>
      </c>
      <c r="BH393" s="219">
        <f>IF(N393="sníž. přenesená",J393,0)</f>
        <v>0</v>
      </c>
      <c r="BI393" s="219">
        <f>IF(N393="nulová",J393,0)</f>
        <v>0</v>
      </c>
      <c r="BJ393" s="20" t="s">
        <v>81</v>
      </c>
      <c r="BK393" s="219">
        <f>ROUND(I393*H393,2)</f>
        <v>0</v>
      </c>
      <c r="BL393" s="20" t="s">
        <v>150</v>
      </c>
      <c r="BM393" s="218" t="s">
        <v>557</v>
      </c>
    </row>
    <row r="394" s="2" customFormat="1">
      <c r="A394" s="41"/>
      <c r="B394" s="42"/>
      <c r="C394" s="43"/>
      <c r="D394" s="220" t="s">
        <v>152</v>
      </c>
      <c r="E394" s="43"/>
      <c r="F394" s="221" t="s">
        <v>558</v>
      </c>
      <c r="G394" s="43"/>
      <c r="H394" s="43"/>
      <c r="I394" s="222"/>
      <c r="J394" s="43"/>
      <c r="K394" s="43"/>
      <c r="L394" s="47"/>
      <c r="M394" s="223"/>
      <c r="N394" s="224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152</v>
      </c>
      <c r="AU394" s="20" t="s">
        <v>83</v>
      </c>
    </row>
    <row r="395" s="2" customFormat="1">
      <c r="A395" s="41"/>
      <c r="B395" s="42"/>
      <c r="C395" s="43"/>
      <c r="D395" s="225" t="s">
        <v>154</v>
      </c>
      <c r="E395" s="43"/>
      <c r="F395" s="226" t="s">
        <v>559</v>
      </c>
      <c r="G395" s="43"/>
      <c r="H395" s="43"/>
      <c r="I395" s="222"/>
      <c r="J395" s="43"/>
      <c r="K395" s="43"/>
      <c r="L395" s="47"/>
      <c r="M395" s="223"/>
      <c r="N395" s="224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154</v>
      </c>
      <c r="AU395" s="20" t="s">
        <v>83</v>
      </c>
    </row>
    <row r="396" s="13" customFormat="1">
      <c r="A396" s="13"/>
      <c r="B396" s="227"/>
      <c r="C396" s="228"/>
      <c r="D396" s="220" t="s">
        <v>156</v>
      </c>
      <c r="E396" s="229" t="s">
        <v>28</v>
      </c>
      <c r="F396" s="230" t="s">
        <v>560</v>
      </c>
      <c r="G396" s="228"/>
      <c r="H396" s="231">
        <v>0.029000000000000001</v>
      </c>
      <c r="I396" s="232"/>
      <c r="J396" s="228"/>
      <c r="K396" s="228"/>
      <c r="L396" s="233"/>
      <c r="M396" s="234"/>
      <c r="N396" s="235"/>
      <c r="O396" s="235"/>
      <c r="P396" s="235"/>
      <c r="Q396" s="235"/>
      <c r="R396" s="235"/>
      <c r="S396" s="235"/>
      <c r="T396" s="23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7" t="s">
        <v>156</v>
      </c>
      <c r="AU396" s="237" t="s">
        <v>83</v>
      </c>
      <c r="AV396" s="13" t="s">
        <v>83</v>
      </c>
      <c r="AW396" s="13" t="s">
        <v>35</v>
      </c>
      <c r="AX396" s="13" t="s">
        <v>73</v>
      </c>
      <c r="AY396" s="237" t="s">
        <v>143</v>
      </c>
    </row>
    <row r="397" s="13" customFormat="1">
      <c r="A397" s="13"/>
      <c r="B397" s="227"/>
      <c r="C397" s="228"/>
      <c r="D397" s="220" t="s">
        <v>156</v>
      </c>
      <c r="E397" s="229" t="s">
        <v>28</v>
      </c>
      <c r="F397" s="230" t="s">
        <v>561</v>
      </c>
      <c r="G397" s="228"/>
      <c r="H397" s="231">
        <v>0.02</v>
      </c>
      <c r="I397" s="232"/>
      <c r="J397" s="228"/>
      <c r="K397" s="228"/>
      <c r="L397" s="233"/>
      <c r="M397" s="234"/>
      <c r="N397" s="235"/>
      <c r="O397" s="235"/>
      <c r="P397" s="235"/>
      <c r="Q397" s="235"/>
      <c r="R397" s="235"/>
      <c r="S397" s="235"/>
      <c r="T397" s="23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7" t="s">
        <v>156</v>
      </c>
      <c r="AU397" s="237" t="s">
        <v>83</v>
      </c>
      <c r="AV397" s="13" t="s">
        <v>83</v>
      </c>
      <c r="AW397" s="13" t="s">
        <v>35</v>
      </c>
      <c r="AX397" s="13" t="s">
        <v>73</v>
      </c>
      <c r="AY397" s="237" t="s">
        <v>143</v>
      </c>
    </row>
    <row r="398" s="15" customFormat="1">
      <c r="A398" s="15"/>
      <c r="B398" s="248"/>
      <c r="C398" s="249"/>
      <c r="D398" s="220" t="s">
        <v>156</v>
      </c>
      <c r="E398" s="250" t="s">
        <v>28</v>
      </c>
      <c r="F398" s="251" t="s">
        <v>180</v>
      </c>
      <c r="G398" s="249"/>
      <c r="H398" s="252">
        <v>0.049000000000000002</v>
      </c>
      <c r="I398" s="253"/>
      <c r="J398" s="249"/>
      <c r="K398" s="249"/>
      <c r="L398" s="254"/>
      <c r="M398" s="255"/>
      <c r="N398" s="256"/>
      <c r="O398" s="256"/>
      <c r="P398" s="256"/>
      <c r="Q398" s="256"/>
      <c r="R398" s="256"/>
      <c r="S398" s="256"/>
      <c r="T398" s="257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8" t="s">
        <v>156</v>
      </c>
      <c r="AU398" s="258" t="s">
        <v>83</v>
      </c>
      <c r="AV398" s="15" t="s">
        <v>150</v>
      </c>
      <c r="AW398" s="15" t="s">
        <v>35</v>
      </c>
      <c r="AX398" s="15" t="s">
        <v>81</v>
      </c>
      <c r="AY398" s="258" t="s">
        <v>143</v>
      </c>
    </row>
    <row r="399" s="13" customFormat="1">
      <c r="A399" s="13"/>
      <c r="B399" s="227"/>
      <c r="C399" s="228"/>
      <c r="D399" s="220" t="s">
        <v>156</v>
      </c>
      <c r="E399" s="228"/>
      <c r="F399" s="230" t="s">
        <v>562</v>
      </c>
      <c r="G399" s="228"/>
      <c r="H399" s="231">
        <v>0.053999999999999999</v>
      </c>
      <c r="I399" s="232"/>
      <c r="J399" s="228"/>
      <c r="K399" s="228"/>
      <c r="L399" s="233"/>
      <c r="M399" s="234"/>
      <c r="N399" s="235"/>
      <c r="O399" s="235"/>
      <c r="P399" s="235"/>
      <c r="Q399" s="235"/>
      <c r="R399" s="235"/>
      <c r="S399" s="235"/>
      <c r="T399" s="23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7" t="s">
        <v>156</v>
      </c>
      <c r="AU399" s="237" t="s">
        <v>83</v>
      </c>
      <c r="AV399" s="13" t="s">
        <v>83</v>
      </c>
      <c r="AW399" s="13" t="s">
        <v>4</v>
      </c>
      <c r="AX399" s="13" t="s">
        <v>81</v>
      </c>
      <c r="AY399" s="237" t="s">
        <v>143</v>
      </c>
    </row>
    <row r="400" s="2" customFormat="1" ht="24.15" customHeight="1">
      <c r="A400" s="41"/>
      <c r="B400" s="42"/>
      <c r="C400" s="207" t="s">
        <v>563</v>
      </c>
      <c r="D400" s="207" t="s">
        <v>145</v>
      </c>
      <c r="E400" s="208" t="s">
        <v>564</v>
      </c>
      <c r="F400" s="209" t="s">
        <v>565</v>
      </c>
      <c r="G400" s="210" t="s">
        <v>312</v>
      </c>
      <c r="H400" s="211">
        <v>2.8839999999999999</v>
      </c>
      <c r="I400" s="212"/>
      <c r="J400" s="213">
        <f>ROUND(I400*H400,2)</f>
        <v>0</v>
      </c>
      <c r="K400" s="209" t="s">
        <v>149</v>
      </c>
      <c r="L400" s="47"/>
      <c r="M400" s="214" t="s">
        <v>28</v>
      </c>
      <c r="N400" s="215" t="s">
        <v>44</v>
      </c>
      <c r="O400" s="87"/>
      <c r="P400" s="216">
        <f>O400*H400</f>
        <v>0</v>
      </c>
      <c r="Q400" s="216">
        <v>0.012959999999999999</v>
      </c>
      <c r="R400" s="216">
        <f>Q400*H400</f>
        <v>0.037376639999999996</v>
      </c>
      <c r="S400" s="216">
        <v>0</v>
      </c>
      <c r="T400" s="217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8" t="s">
        <v>150</v>
      </c>
      <c r="AT400" s="218" t="s">
        <v>145</v>
      </c>
      <c r="AU400" s="218" t="s">
        <v>83</v>
      </c>
      <c r="AY400" s="20" t="s">
        <v>143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20" t="s">
        <v>81</v>
      </c>
      <c r="BK400" s="219">
        <f>ROUND(I400*H400,2)</f>
        <v>0</v>
      </c>
      <c r="BL400" s="20" t="s">
        <v>150</v>
      </c>
      <c r="BM400" s="218" t="s">
        <v>566</v>
      </c>
    </row>
    <row r="401" s="2" customFormat="1">
      <c r="A401" s="41"/>
      <c r="B401" s="42"/>
      <c r="C401" s="43"/>
      <c r="D401" s="220" t="s">
        <v>152</v>
      </c>
      <c r="E401" s="43"/>
      <c r="F401" s="221" t="s">
        <v>567</v>
      </c>
      <c r="G401" s="43"/>
      <c r="H401" s="43"/>
      <c r="I401" s="222"/>
      <c r="J401" s="43"/>
      <c r="K401" s="43"/>
      <c r="L401" s="47"/>
      <c r="M401" s="223"/>
      <c r="N401" s="224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152</v>
      </c>
      <c r="AU401" s="20" t="s">
        <v>83</v>
      </c>
    </row>
    <row r="402" s="2" customFormat="1">
      <c r="A402" s="41"/>
      <c r="B402" s="42"/>
      <c r="C402" s="43"/>
      <c r="D402" s="225" t="s">
        <v>154</v>
      </c>
      <c r="E402" s="43"/>
      <c r="F402" s="226" t="s">
        <v>568</v>
      </c>
      <c r="G402" s="43"/>
      <c r="H402" s="43"/>
      <c r="I402" s="222"/>
      <c r="J402" s="43"/>
      <c r="K402" s="43"/>
      <c r="L402" s="47"/>
      <c r="M402" s="223"/>
      <c r="N402" s="224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154</v>
      </c>
      <c r="AU402" s="20" t="s">
        <v>83</v>
      </c>
    </row>
    <row r="403" s="14" customFormat="1">
      <c r="A403" s="14"/>
      <c r="B403" s="238"/>
      <c r="C403" s="239"/>
      <c r="D403" s="220" t="s">
        <v>156</v>
      </c>
      <c r="E403" s="240" t="s">
        <v>28</v>
      </c>
      <c r="F403" s="241" t="s">
        <v>569</v>
      </c>
      <c r="G403" s="239"/>
      <c r="H403" s="240" t="s">
        <v>28</v>
      </c>
      <c r="I403" s="242"/>
      <c r="J403" s="239"/>
      <c r="K403" s="239"/>
      <c r="L403" s="243"/>
      <c r="M403" s="244"/>
      <c r="N403" s="245"/>
      <c r="O403" s="245"/>
      <c r="P403" s="245"/>
      <c r="Q403" s="245"/>
      <c r="R403" s="245"/>
      <c r="S403" s="245"/>
      <c r="T403" s="24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7" t="s">
        <v>156</v>
      </c>
      <c r="AU403" s="247" t="s">
        <v>83</v>
      </c>
      <c r="AV403" s="14" t="s">
        <v>81</v>
      </c>
      <c r="AW403" s="14" t="s">
        <v>35</v>
      </c>
      <c r="AX403" s="14" t="s">
        <v>73</v>
      </c>
      <c r="AY403" s="247" t="s">
        <v>143</v>
      </c>
    </row>
    <row r="404" s="13" customFormat="1">
      <c r="A404" s="13"/>
      <c r="B404" s="227"/>
      <c r="C404" s="228"/>
      <c r="D404" s="220" t="s">
        <v>156</v>
      </c>
      <c r="E404" s="229" t="s">
        <v>28</v>
      </c>
      <c r="F404" s="230" t="s">
        <v>570</v>
      </c>
      <c r="G404" s="228"/>
      <c r="H404" s="231">
        <v>1.24</v>
      </c>
      <c r="I404" s="232"/>
      <c r="J404" s="228"/>
      <c r="K404" s="228"/>
      <c r="L404" s="233"/>
      <c r="M404" s="234"/>
      <c r="N404" s="235"/>
      <c r="O404" s="235"/>
      <c r="P404" s="235"/>
      <c r="Q404" s="235"/>
      <c r="R404" s="235"/>
      <c r="S404" s="235"/>
      <c r="T404" s="23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7" t="s">
        <v>156</v>
      </c>
      <c r="AU404" s="237" t="s">
        <v>83</v>
      </c>
      <c r="AV404" s="13" t="s">
        <v>83</v>
      </c>
      <c r="AW404" s="13" t="s">
        <v>35</v>
      </c>
      <c r="AX404" s="13" t="s">
        <v>73</v>
      </c>
      <c r="AY404" s="237" t="s">
        <v>143</v>
      </c>
    </row>
    <row r="405" s="13" customFormat="1">
      <c r="A405" s="13"/>
      <c r="B405" s="227"/>
      <c r="C405" s="228"/>
      <c r="D405" s="220" t="s">
        <v>156</v>
      </c>
      <c r="E405" s="229" t="s">
        <v>28</v>
      </c>
      <c r="F405" s="230" t="s">
        <v>571</v>
      </c>
      <c r="G405" s="228"/>
      <c r="H405" s="231">
        <v>1.6439999999999999</v>
      </c>
      <c r="I405" s="232"/>
      <c r="J405" s="228"/>
      <c r="K405" s="228"/>
      <c r="L405" s="233"/>
      <c r="M405" s="234"/>
      <c r="N405" s="235"/>
      <c r="O405" s="235"/>
      <c r="P405" s="235"/>
      <c r="Q405" s="235"/>
      <c r="R405" s="235"/>
      <c r="S405" s="235"/>
      <c r="T405" s="23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7" t="s">
        <v>156</v>
      </c>
      <c r="AU405" s="237" t="s">
        <v>83</v>
      </c>
      <c r="AV405" s="13" t="s">
        <v>83</v>
      </c>
      <c r="AW405" s="13" t="s">
        <v>35</v>
      </c>
      <c r="AX405" s="13" t="s">
        <v>73</v>
      </c>
      <c r="AY405" s="237" t="s">
        <v>143</v>
      </c>
    </row>
    <row r="406" s="15" customFormat="1">
      <c r="A406" s="15"/>
      <c r="B406" s="248"/>
      <c r="C406" s="249"/>
      <c r="D406" s="220" t="s">
        <v>156</v>
      </c>
      <c r="E406" s="250" t="s">
        <v>28</v>
      </c>
      <c r="F406" s="251" t="s">
        <v>180</v>
      </c>
      <c r="G406" s="249"/>
      <c r="H406" s="252">
        <v>2.8839999999999999</v>
      </c>
      <c r="I406" s="253"/>
      <c r="J406" s="249"/>
      <c r="K406" s="249"/>
      <c r="L406" s="254"/>
      <c r="M406" s="255"/>
      <c r="N406" s="256"/>
      <c r="O406" s="256"/>
      <c r="P406" s="256"/>
      <c r="Q406" s="256"/>
      <c r="R406" s="256"/>
      <c r="S406" s="256"/>
      <c r="T406" s="257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8" t="s">
        <v>156</v>
      </c>
      <c r="AU406" s="258" t="s">
        <v>83</v>
      </c>
      <c r="AV406" s="15" t="s">
        <v>150</v>
      </c>
      <c r="AW406" s="15" t="s">
        <v>35</v>
      </c>
      <c r="AX406" s="15" t="s">
        <v>81</v>
      </c>
      <c r="AY406" s="258" t="s">
        <v>143</v>
      </c>
    </row>
    <row r="407" s="2" customFormat="1" ht="24.15" customHeight="1">
      <c r="A407" s="41"/>
      <c r="B407" s="42"/>
      <c r="C407" s="207" t="s">
        <v>572</v>
      </c>
      <c r="D407" s="207" t="s">
        <v>145</v>
      </c>
      <c r="E407" s="208" t="s">
        <v>573</v>
      </c>
      <c r="F407" s="209" t="s">
        <v>574</v>
      </c>
      <c r="G407" s="210" t="s">
        <v>312</v>
      </c>
      <c r="H407" s="211">
        <v>2.8839999999999999</v>
      </c>
      <c r="I407" s="212"/>
      <c r="J407" s="213">
        <f>ROUND(I407*H407,2)</f>
        <v>0</v>
      </c>
      <c r="K407" s="209" t="s">
        <v>149</v>
      </c>
      <c r="L407" s="47"/>
      <c r="M407" s="214" t="s">
        <v>28</v>
      </c>
      <c r="N407" s="215" t="s">
        <v>44</v>
      </c>
      <c r="O407" s="87"/>
      <c r="P407" s="216">
        <f>O407*H407</f>
        <v>0</v>
      </c>
      <c r="Q407" s="216">
        <v>0</v>
      </c>
      <c r="R407" s="216">
        <f>Q407*H407</f>
        <v>0</v>
      </c>
      <c r="S407" s="216">
        <v>0</v>
      </c>
      <c r="T407" s="217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8" t="s">
        <v>150</v>
      </c>
      <c r="AT407" s="218" t="s">
        <v>145</v>
      </c>
      <c r="AU407" s="218" t="s">
        <v>83</v>
      </c>
      <c r="AY407" s="20" t="s">
        <v>143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20" t="s">
        <v>81</v>
      </c>
      <c r="BK407" s="219">
        <f>ROUND(I407*H407,2)</f>
        <v>0</v>
      </c>
      <c r="BL407" s="20" t="s">
        <v>150</v>
      </c>
      <c r="BM407" s="218" t="s">
        <v>575</v>
      </c>
    </row>
    <row r="408" s="2" customFormat="1">
      <c r="A408" s="41"/>
      <c r="B408" s="42"/>
      <c r="C408" s="43"/>
      <c r="D408" s="220" t="s">
        <v>152</v>
      </c>
      <c r="E408" s="43"/>
      <c r="F408" s="221" t="s">
        <v>576</v>
      </c>
      <c r="G408" s="43"/>
      <c r="H408" s="43"/>
      <c r="I408" s="222"/>
      <c r="J408" s="43"/>
      <c r="K408" s="43"/>
      <c r="L408" s="47"/>
      <c r="M408" s="223"/>
      <c r="N408" s="224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152</v>
      </c>
      <c r="AU408" s="20" t="s">
        <v>83</v>
      </c>
    </row>
    <row r="409" s="2" customFormat="1">
      <c r="A409" s="41"/>
      <c r="B409" s="42"/>
      <c r="C409" s="43"/>
      <c r="D409" s="225" t="s">
        <v>154</v>
      </c>
      <c r="E409" s="43"/>
      <c r="F409" s="226" t="s">
        <v>577</v>
      </c>
      <c r="G409" s="43"/>
      <c r="H409" s="43"/>
      <c r="I409" s="222"/>
      <c r="J409" s="43"/>
      <c r="K409" s="43"/>
      <c r="L409" s="47"/>
      <c r="M409" s="223"/>
      <c r="N409" s="224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154</v>
      </c>
      <c r="AU409" s="20" t="s">
        <v>83</v>
      </c>
    </row>
    <row r="410" s="13" customFormat="1">
      <c r="A410" s="13"/>
      <c r="B410" s="227"/>
      <c r="C410" s="228"/>
      <c r="D410" s="220" t="s">
        <v>156</v>
      </c>
      <c r="E410" s="229" t="s">
        <v>28</v>
      </c>
      <c r="F410" s="230" t="s">
        <v>578</v>
      </c>
      <c r="G410" s="228"/>
      <c r="H410" s="231">
        <v>2.8839999999999999</v>
      </c>
      <c r="I410" s="232"/>
      <c r="J410" s="228"/>
      <c r="K410" s="228"/>
      <c r="L410" s="233"/>
      <c r="M410" s="234"/>
      <c r="N410" s="235"/>
      <c r="O410" s="235"/>
      <c r="P410" s="235"/>
      <c r="Q410" s="235"/>
      <c r="R410" s="235"/>
      <c r="S410" s="235"/>
      <c r="T410" s="23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7" t="s">
        <v>156</v>
      </c>
      <c r="AU410" s="237" t="s">
        <v>83</v>
      </c>
      <c r="AV410" s="13" t="s">
        <v>83</v>
      </c>
      <c r="AW410" s="13" t="s">
        <v>35</v>
      </c>
      <c r="AX410" s="13" t="s">
        <v>81</v>
      </c>
      <c r="AY410" s="237" t="s">
        <v>143</v>
      </c>
    </row>
    <row r="411" s="2" customFormat="1" ht="24.15" customHeight="1">
      <c r="A411" s="41"/>
      <c r="B411" s="42"/>
      <c r="C411" s="207" t="s">
        <v>579</v>
      </c>
      <c r="D411" s="207" t="s">
        <v>145</v>
      </c>
      <c r="E411" s="208" t="s">
        <v>580</v>
      </c>
      <c r="F411" s="209" t="s">
        <v>581</v>
      </c>
      <c r="G411" s="210" t="s">
        <v>406</v>
      </c>
      <c r="H411" s="211">
        <v>16</v>
      </c>
      <c r="I411" s="212"/>
      <c r="J411" s="213">
        <f>ROUND(I411*H411,2)</f>
        <v>0</v>
      </c>
      <c r="K411" s="209" t="s">
        <v>28</v>
      </c>
      <c r="L411" s="47"/>
      <c r="M411" s="214" t="s">
        <v>28</v>
      </c>
      <c r="N411" s="215" t="s">
        <v>44</v>
      </c>
      <c r="O411" s="87"/>
      <c r="P411" s="216">
        <f>O411*H411</f>
        <v>0</v>
      </c>
      <c r="Q411" s="216">
        <v>0.03465</v>
      </c>
      <c r="R411" s="216">
        <f>Q411*H411</f>
        <v>0.5544</v>
      </c>
      <c r="S411" s="216">
        <v>0</v>
      </c>
      <c r="T411" s="217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8" t="s">
        <v>150</v>
      </c>
      <c r="AT411" s="218" t="s">
        <v>145</v>
      </c>
      <c r="AU411" s="218" t="s">
        <v>83</v>
      </c>
      <c r="AY411" s="20" t="s">
        <v>143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20" t="s">
        <v>81</v>
      </c>
      <c r="BK411" s="219">
        <f>ROUND(I411*H411,2)</f>
        <v>0</v>
      </c>
      <c r="BL411" s="20" t="s">
        <v>150</v>
      </c>
      <c r="BM411" s="218" t="s">
        <v>582</v>
      </c>
    </row>
    <row r="412" s="2" customFormat="1">
      <c r="A412" s="41"/>
      <c r="B412" s="42"/>
      <c r="C412" s="43"/>
      <c r="D412" s="220" t="s">
        <v>152</v>
      </c>
      <c r="E412" s="43"/>
      <c r="F412" s="221" t="s">
        <v>583</v>
      </c>
      <c r="G412" s="43"/>
      <c r="H412" s="43"/>
      <c r="I412" s="222"/>
      <c r="J412" s="43"/>
      <c r="K412" s="43"/>
      <c r="L412" s="47"/>
      <c r="M412" s="223"/>
      <c r="N412" s="224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152</v>
      </c>
      <c r="AU412" s="20" t="s">
        <v>83</v>
      </c>
    </row>
    <row r="413" s="2" customFormat="1">
      <c r="A413" s="41"/>
      <c r="B413" s="42"/>
      <c r="C413" s="43"/>
      <c r="D413" s="220" t="s">
        <v>231</v>
      </c>
      <c r="E413" s="43"/>
      <c r="F413" s="259" t="s">
        <v>584</v>
      </c>
      <c r="G413" s="43"/>
      <c r="H413" s="43"/>
      <c r="I413" s="222"/>
      <c r="J413" s="43"/>
      <c r="K413" s="43"/>
      <c r="L413" s="47"/>
      <c r="M413" s="223"/>
      <c r="N413" s="224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231</v>
      </c>
      <c r="AU413" s="20" t="s">
        <v>83</v>
      </c>
    </row>
    <row r="414" s="14" customFormat="1">
      <c r="A414" s="14"/>
      <c r="B414" s="238"/>
      <c r="C414" s="239"/>
      <c r="D414" s="220" t="s">
        <v>156</v>
      </c>
      <c r="E414" s="240" t="s">
        <v>28</v>
      </c>
      <c r="F414" s="241" t="s">
        <v>550</v>
      </c>
      <c r="G414" s="239"/>
      <c r="H414" s="240" t="s">
        <v>28</v>
      </c>
      <c r="I414" s="242"/>
      <c r="J414" s="239"/>
      <c r="K414" s="239"/>
      <c r="L414" s="243"/>
      <c r="M414" s="244"/>
      <c r="N414" s="245"/>
      <c r="O414" s="245"/>
      <c r="P414" s="245"/>
      <c r="Q414" s="245"/>
      <c r="R414" s="245"/>
      <c r="S414" s="245"/>
      <c r="T414" s="24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7" t="s">
        <v>156</v>
      </c>
      <c r="AU414" s="247" t="s">
        <v>83</v>
      </c>
      <c r="AV414" s="14" t="s">
        <v>81</v>
      </c>
      <c r="AW414" s="14" t="s">
        <v>35</v>
      </c>
      <c r="AX414" s="14" t="s">
        <v>73</v>
      </c>
      <c r="AY414" s="247" t="s">
        <v>143</v>
      </c>
    </row>
    <row r="415" s="13" customFormat="1">
      <c r="A415" s="13"/>
      <c r="B415" s="227"/>
      <c r="C415" s="228"/>
      <c r="D415" s="220" t="s">
        <v>156</v>
      </c>
      <c r="E415" s="229" t="s">
        <v>28</v>
      </c>
      <c r="F415" s="230" t="s">
        <v>225</v>
      </c>
      <c r="G415" s="228"/>
      <c r="H415" s="231">
        <v>9</v>
      </c>
      <c r="I415" s="232"/>
      <c r="J415" s="228"/>
      <c r="K415" s="228"/>
      <c r="L415" s="233"/>
      <c r="M415" s="234"/>
      <c r="N415" s="235"/>
      <c r="O415" s="235"/>
      <c r="P415" s="235"/>
      <c r="Q415" s="235"/>
      <c r="R415" s="235"/>
      <c r="S415" s="235"/>
      <c r="T415" s="23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7" t="s">
        <v>156</v>
      </c>
      <c r="AU415" s="237" t="s">
        <v>83</v>
      </c>
      <c r="AV415" s="13" t="s">
        <v>83</v>
      </c>
      <c r="AW415" s="13" t="s">
        <v>35</v>
      </c>
      <c r="AX415" s="13" t="s">
        <v>73</v>
      </c>
      <c r="AY415" s="237" t="s">
        <v>143</v>
      </c>
    </row>
    <row r="416" s="14" customFormat="1">
      <c r="A416" s="14"/>
      <c r="B416" s="238"/>
      <c r="C416" s="239"/>
      <c r="D416" s="220" t="s">
        <v>156</v>
      </c>
      <c r="E416" s="240" t="s">
        <v>28</v>
      </c>
      <c r="F416" s="241" t="s">
        <v>551</v>
      </c>
      <c r="G416" s="239"/>
      <c r="H416" s="240" t="s">
        <v>28</v>
      </c>
      <c r="I416" s="242"/>
      <c r="J416" s="239"/>
      <c r="K416" s="239"/>
      <c r="L416" s="243"/>
      <c r="M416" s="244"/>
      <c r="N416" s="245"/>
      <c r="O416" s="245"/>
      <c r="P416" s="245"/>
      <c r="Q416" s="245"/>
      <c r="R416" s="245"/>
      <c r="S416" s="245"/>
      <c r="T416" s="24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7" t="s">
        <v>156</v>
      </c>
      <c r="AU416" s="247" t="s">
        <v>83</v>
      </c>
      <c r="AV416" s="14" t="s">
        <v>81</v>
      </c>
      <c r="AW416" s="14" t="s">
        <v>35</v>
      </c>
      <c r="AX416" s="14" t="s">
        <v>73</v>
      </c>
      <c r="AY416" s="247" t="s">
        <v>143</v>
      </c>
    </row>
    <row r="417" s="13" customFormat="1">
      <c r="A417" s="13"/>
      <c r="B417" s="227"/>
      <c r="C417" s="228"/>
      <c r="D417" s="220" t="s">
        <v>156</v>
      </c>
      <c r="E417" s="229" t="s">
        <v>28</v>
      </c>
      <c r="F417" s="230" t="s">
        <v>210</v>
      </c>
      <c r="G417" s="228"/>
      <c r="H417" s="231">
        <v>7</v>
      </c>
      <c r="I417" s="232"/>
      <c r="J417" s="228"/>
      <c r="K417" s="228"/>
      <c r="L417" s="233"/>
      <c r="M417" s="234"/>
      <c r="N417" s="235"/>
      <c r="O417" s="235"/>
      <c r="P417" s="235"/>
      <c r="Q417" s="235"/>
      <c r="R417" s="235"/>
      <c r="S417" s="235"/>
      <c r="T417" s="23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7" t="s">
        <v>156</v>
      </c>
      <c r="AU417" s="237" t="s">
        <v>83</v>
      </c>
      <c r="AV417" s="13" t="s">
        <v>83</v>
      </c>
      <c r="AW417" s="13" t="s">
        <v>35</v>
      </c>
      <c r="AX417" s="13" t="s">
        <v>73</v>
      </c>
      <c r="AY417" s="237" t="s">
        <v>143</v>
      </c>
    </row>
    <row r="418" s="15" customFormat="1">
      <c r="A418" s="15"/>
      <c r="B418" s="248"/>
      <c r="C418" s="249"/>
      <c r="D418" s="220" t="s">
        <v>156</v>
      </c>
      <c r="E418" s="250" t="s">
        <v>28</v>
      </c>
      <c r="F418" s="251" t="s">
        <v>180</v>
      </c>
      <c r="G418" s="249"/>
      <c r="H418" s="252">
        <v>16</v>
      </c>
      <c r="I418" s="253"/>
      <c r="J418" s="249"/>
      <c r="K418" s="249"/>
      <c r="L418" s="254"/>
      <c r="M418" s="255"/>
      <c r="N418" s="256"/>
      <c r="O418" s="256"/>
      <c r="P418" s="256"/>
      <c r="Q418" s="256"/>
      <c r="R418" s="256"/>
      <c r="S418" s="256"/>
      <c r="T418" s="257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8" t="s">
        <v>156</v>
      </c>
      <c r="AU418" s="258" t="s">
        <v>83</v>
      </c>
      <c r="AV418" s="15" t="s">
        <v>150</v>
      </c>
      <c r="AW418" s="15" t="s">
        <v>35</v>
      </c>
      <c r="AX418" s="15" t="s">
        <v>81</v>
      </c>
      <c r="AY418" s="258" t="s">
        <v>143</v>
      </c>
    </row>
    <row r="419" s="2" customFormat="1" ht="33" customHeight="1">
      <c r="A419" s="41"/>
      <c r="B419" s="42"/>
      <c r="C419" s="260" t="s">
        <v>585</v>
      </c>
      <c r="D419" s="260" t="s">
        <v>257</v>
      </c>
      <c r="E419" s="261" t="s">
        <v>586</v>
      </c>
      <c r="F419" s="262" t="s">
        <v>587</v>
      </c>
      <c r="G419" s="263" t="s">
        <v>406</v>
      </c>
      <c r="H419" s="264">
        <v>16</v>
      </c>
      <c r="I419" s="265"/>
      <c r="J419" s="266">
        <f>ROUND(I419*H419,2)</f>
        <v>0</v>
      </c>
      <c r="K419" s="262" t="s">
        <v>28</v>
      </c>
      <c r="L419" s="267"/>
      <c r="M419" s="268" t="s">
        <v>28</v>
      </c>
      <c r="N419" s="269" t="s">
        <v>44</v>
      </c>
      <c r="O419" s="87"/>
      <c r="P419" s="216">
        <f>O419*H419</f>
        <v>0</v>
      </c>
      <c r="Q419" s="216">
        <v>0.12</v>
      </c>
      <c r="R419" s="216">
        <f>Q419*H419</f>
        <v>1.9199999999999999</v>
      </c>
      <c r="S419" s="216">
        <v>0</v>
      </c>
      <c r="T419" s="217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8" t="s">
        <v>217</v>
      </c>
      <c r="AT419" s="218" t="s">
        <v>257</v>
      </c>
      <c r="AU419" s="218" t="s">
        <v>83</v>
      </c>
      <c r="AY419" s="20" t="s">
        <v>143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20" t="s">
        <v>81</v>
      </c>
      <c r="BK419" s="219">
        <f>ROUND(I419*H419,2)</f>
        <v>0</v>
      </c>
      <c r="BL419" s="20" t="s">
        <v>150</v>
      </c>
      <c r="BM419" s="218" t="s">
        <v>588</v>
      </c>
    </row>
    <row r="420" s="2" customFormat="1">
      <c r="A420" s="41"/>
      <c r="B420" s="42"/>
      <c r="C420" s="43"/>
      <c r="D420" s="220" t="s">
        <v>152</v>
      </c>
      <c r="E420" s="43"/>
      <c r="F420" s="221" t="s">
        <v>589</v>
      </c>
      <c r="G420" s="43"/>
      <c r="H420" s="43"/>
      <c r="I420" s="222"/>
      <c r="J420" s="43"/>
      <c r="K420" s="43"/>
      <c r="L420" s="47"/>
      <c r="M420" s="223"/>
      <c r="N420" s="224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152</v>
      </c>
      <c r="AU420" s="20" t="s">
        <v>83</v>
      </c>
    </row>
    <row r="421" s="13" customFormat="1">
      <c r="A421" s="13"/>
      <c r="B421" s="227"/>
      <c r="C421" s="228"/>
      <c r="D421" s="220" t="s">
        <v>156</v>
      </c>
      <c r="E421" s="229" t="s">
        <v>28</v>
      </c>
      <c r="F421" s="230" t="s">
        <v>590</v>
      </c>
      <c r="G421" s="228"/>
      <c r="H421" s="231">
        <v>16</v>
      </c>
      <c r="I421" s="232"/>
      <c r="J421" s="228"/>
      <c r="K421" s="228"/>
      <c r="L421" s="233"/>
      <c r="M421" s="234"/>
      <c r="N421" s="235"/>
      <c r="O421" s="235"/>
      <c r="P421" s="235"/>
      <c r="Q421" s="235"/>
      <c r="R421" s="235"/>
      <c r="S421" s="235"/>
      <c r="T421" s="23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7" t="s">
        <v>156</v>
      </c>
      <c r="AU421" s="237" t="s">
        <v>83</v>
      </c>
      <c r="AV421" s="13" t="s">
        <v>83</v>
      </c>
      <c r="AW421" s="13" t="s">
        <v>35</v>
      </c>
      <c r="AX421" s="13" t="s">
        <v>81</v>
      </c>
      <c r="AY421" s="237" t="s">
        <v>143</v>
      </c>
    </row>
    <row r="422" s="2" customFormat="1" ht="24.15" customHeight="1">
      <c r="A422" s="41"/>
      <c r="B422" s="42"/>
      <c r="C422" s="207" t="s">
        <v>591</v>
      </c>
      <c r="D422" s="207" t="s">
        <v>145</v>
      </c>
      <c r="E422" s="208" t="s">
        <v>592</v>
      </c>
      <c r="F422" s="209" t="s">
        <v>593</v>
      </c>
      <c r="G422" s="210" t="s">
        <v>406</v>
      </c>
      <c r="H422" s="211">
        <v>16</v>
      </c>
      <c r="I422" s="212"/>
      <c r="J422" s="213">
        <f>ROUND(I422*H422,2)</f>
        <v>0</v>
      </c>
      <c r="K422" s="209" t="s">
        <v>149</v>
      </c>
      <c r="L422" s="47"/>
      <c r="M422" s="214" t="s">
        <v>28</v>
      </c>
      <c r="N422" s="215" t="s">
        <v>44</v>
      </c>
      <c r="O422" s="87"/>
      <c r="P422" s="216">
        <f>O422*H422</f>
        <v>0</v>
      </c>
      <c r="Q422" s="216">
        <v>0.1016</v>
      </c>
      <c r="R422" s="216">
        <f>Q422*H422</f>
        <v>1.6255999999999999</v>
      </c>
      <c r="S422" s="216">
        <v>0</v>
      </c>
      <c r="T422" s="217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18" t="s">
        <v>150</v>
      </c>
      <c r="AT422" s="218" t="s">
        <v>145</v>
      </c>
      <c r="AU422" s="218" t="s">
        <v>83</v>
      </c>
      <c r="AY422" s="20" t="s">
        <v>143</v>
      </c>
      <c r="BE422" s="219">
        <f>IF(N422="základní",J422,0)</f>
        <v>0</v>
      </c>
      <c r="BF422" s="219">
        <f>IF(N422="snížená",J422,0)</f>
        <v>0</v>
      </c>
      <c r="BG422" s="219">
        <f>IF(N422="zákl. přenesená",J422,0)</f>
        <v>0</v>
      </c>
      <c r="BH422" s="219">
        <f>IF(N422="sníž. přenesená",J422,0)</f>
        <v>0</v>
      </c>
      <c r="BI422" s="219">
        <f>IF(N422="nulová",J422,0)</f>
        <v>0</v>
      </c>
      <c r="BJ422" s="20" t="s">
        <v>81</v>
      </c>
      <c r="BK422" s="219">
        <f>ROUND(I422*H422,2)</f>
        <v>0</v>
      </c>
      <c r="BL422" s="20" t="s">
        <v>150</v>
      </c>
      <c r="BM422" s="218" t="s">
        <v>594</v>
      </c>
    </row>
    <row r="423" s="2" customFormat="1">
      <c r="A423" s="41"/>
      <c r="B423" s="42"/>
      <c r="C423" s="43"/>
      <c r="D423" s="220" t="s">
        <v>152</v>
      </c>
      <c r="E423" s="43"/>
      <c r="F423" s="221" t="s">
        <v>595</v>
      </c>
      <c r="G423" s="43"/>
      <c r="H423" s="43"/>
      <c r="I423" s="222"/>
      <c r="J423" s="43"/>
      <c r="K423" s="43"/>
      <c r="L423" s="47"/>
      <c r="M423" s="223"/>
      <c r="N423" s="224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152</v>
      </c>
      <c r="AU423" s="20" t="s">
        <v>83</v>
      </c>
    </row>
    <row r="424" s="2" customFormat="1">
      <c r="A424" s="41"/>
      <c r="B424" s="42"/>
      <c r="C424" s="43"/>
      <c r="D424" s="225" t="s">
        <v>154</v>
      </c>
      <c r="E424" s="43"/>
      <c r="F424" s="226" t="s">
        <v>596</v>
      </c>
      <c r="G424" s="43"/>
      <c r="H424" s="43"/>
      <c r="I424" s="222"/>
      <c r="J424" s="43"/>
      <c r="K424" s="43"/>
      <c r="L424" s="47"/>
      <c r="M424" s="223"/>
      <c r="N424" s="224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154</v>
      </c>
      <c r="AU424" s="20" t="s">
        <v>83</v>
      </c>
    </row>
    <row r="425" s="14" customFormat="1">
      <c r="A425" s="14"/>
      <c r="B425" s="238"/>
      <c r="C425" s="239"/>
      <c r="D425" s="220" t="s">
        <v>156</v>
      </c>
      <c r="E425" s="240" t="s">
        <v>28</v>
      </c>
      <c r="F425" s="241" t="s">
        <v>550</v>
      </c>
      <c r="G425" s="239"/>
      <c r="H425" s="240" t="s">
        <v>28</v>
      </c>
      <c r="I425" s="242"/>
      <c r="J425" s="239"/>
      <c r="K425" s="239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156</v>
      </c>
      <c r="AU425" s="247" t="s">
        <v>83</v>
      </c>
      <c r="AV425" s="14" t="s">
        <v>81</v>
      </c>
      <c r="AW425" s="14" t="s">
        <v>35</v>
      </c>
      <c r="AX425" s="14" t="s">
        <v>73</v>
      </c>
      <c r="AY425" s="247" t="s">
        <v>143</v>
      </c>
    </row>
    <row r="426" s="13" customFormat="1">
      <c r="A426" s="13"/>
      <c r="B426" s="227"/>
      <c r="C426" s="228"/>
      <c r="D426" s="220" t="s">
        <v>156</v>
      </c>
      <c r="E426" s="229" t="s">
        <v>28</v>
      </c>
      <c r="F426" s="230" t="s">
        <v>225</v>
      </c>
      <c r="G426" s="228"/>
      <c r="H426" s="231">
        <v>9</v>
      </c>
      <c r="I426" s="232"/>
      <c r="J426" s="228"/>
      <c r="K426" s="228"/>
      <c r="L426" s="233"/>
      <c r="M426" s="234"/>
      <c r="N426" s="235"/>
      <c r="O426" s="235"/>
      <c r="P426" s="235"/>
      <c r="Q426" s="235"/>
      <c r="R426" s="235"/>
      <c r="S426" s="235"/>
      <c r="T426" s="23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7" t="s">
        <v>156</v>
      </c>
      <c r="AU426" s="237" t="s">
        <v>83</v>
      </c>
      <c r="AV426" s="13" t="s">
        <v>83</v>
      </c>
      <c r="AW426" s="13" t="s">
        <v>35</v>
      </c>
      <c r="AX426" s="13" t="s">
        <v>73</v>
      </c>
      <c r="AY426" s="237" t="s">
        <v>143</v>
      </c>
    </row>
    <row r="427" s="14" customFormat="1">
      <c r="A427" s="14"/>
      <c r="B427" s="238"/>
      <c r="C427" s="239"/>
      <c r="D427" s="220" t="s">
        <v>156</v>
      </c>
      <c r="E427" s="240" t="s">
        <v>28</v>
      </c>
      <c r="F427" s="241" t="s">
        <v>551</v>
      </c>
      <c r="G427" s="239"/>
      <c r="H427" s="240" t="s">
        <v>28</v>
      </c>
      <c r="I427" s="242"/>
      <c r="J427" s="239"/>
      <c r="K427" s="239"/>
      <c r="L427" s="243"/>
      <c r="M427" s="244"/>
      <c r="N427" s="245"/>
      <c r="O427" s="245"/>
      <c r="P427" s="245"/>
      <c r="Q427" s="245"/>
      <c r="R427" s="245"/>
      <c r="S427" s="245"/>
      <c r="T427" s="24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7" t="s">
        <v>156</v>
      </c>
      <c r="AU427" s="247" t="s">
        <v>83</v>
      </c>
      <c r="AV427" s="14" t="s">
        <v>81</v>
      </c>
      <c r="AW427" s="14" t="s">
        <v>35</v>
      </c>
      <c r="AX427" s="14" t="s">
        <v>73</v>
      </c>
      <c r="AY427" s="247" t="s">
        <v>143</v>
      </c>
    </row>
    <row r="428" s="13" customFormat="1">
      <c r="A428" s="13"/>
      <c r="B428" s="227"/>
      <c r="C428" s="228"/>
      <c r="D428" s="220" t="s">
        <v>156</v>
      </c>
      <c r="E428" s="229" t="s">
        <v>28</v>
      </c>
      <c r="F428" s="230" t="s">
        <v>210</v>
      </c>
      <c r="G428" s="228"/>
      <c r="H428" s="231">
        <v>7</v>
      </c>
      <c r="I428" s="232"/>
      <c r="J428" s="228"/>
      <c r="K428" s="228"/>
      <c r="L428" s="233"/>
      <c r="M428" s="234"/>
      <c r="N428" s="235"/>
      <c r="O428" s="235"/>
      <c r="P428" s="235"/>
      <c r="Q428" s="235"/>
      <c r="R428" s="235"/>
      <c r="S428" s="235"/>
      <c r="T428" s="23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7" t="s">
        <v>156</v>
      </c>
      <c r="AU428" s="237" t="s">
        <v>83</v>
      </c>
      <c r="AV428" s="13" t="s">
        <v>83</v>
      </c>
      <c r="AW428" s="13" t="s">
        <v>35</v>
      </c>
      <c r="AX428" s="13" t="s">
        <v>73</v>
      </c>
      <c r="AY428" s="237" t="s">
        <v>143</v>
      </c>
    </row>
    <row r="429" s="15" customFormat="1">
      <c r="A429" s="15"/>
      <c r="B429" s="248"/>
      <c r="C429" s="249"/>
      <c r="D429" s="220" t="s">
        <v>156</v>
      </c>
      <c r="E429" s="250" t="s">
        <v>28</v>
      </c>
      <c r="F429" s="251" t="s">
        <v>180</v>
      </c>
      <c r="G429" s="249"/>
      <c r="H429" s="252">
        <v>16</v>
      </c>
      <c r="I429" s="253"/>
      <c r="J429" s="249"/>
      <c r="K429" s="249"/>
      <c r="L429" s="254"/>
      <c r="M429" s="255"/>
      <c r="N429" s="256"/>
      <c r="O429" s="256"/>
      <c r="P429" s="256"/>
      <c r="Q429" s="256"/>
      <c r="R429" s="256"/>
      <c r="S429" s="256"/>
      <c r="T429" s="257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58" t="s">
        <v>156</v>
      </c>
      <c r="AU429" s="258" t="s">
        <v>83</v>
      </c>
      <c r="AV429" s="15" t="s">
        <v>150</v>
      </c>
      <c r="AW429" s="15" t="s">
        <v>35</v>
      </c>
      <c r="AX429" s="15" t="s">
        <v>81</v>
      </c>
      <c r="AY429" s="258" t="s">
        <v>143</v>
      </c>
    </row>
    <row r="430" s="2" customFormat="1" ht="16.5" customHeight="1">
      <c r="A430" s="41"/>
      <c r="B430" s="42"/>
      <c r="C430" s="207" t="s">
        <v>597</v>
      </c>
      <c r="D430" s="207" t="s">
        <v>145</v>
      </c>
      <c r="E430" s="208" t="s">
        <v>598</v>
      </c>
      <c r="F430" s="209" t="s">
        <v>599</v>
      </c>
      <c r="G430" s="210" t="s">
        <v>312</v>
      </c>
      <c r="H430" s="211">
        <v>2.3999999999999999</v>
      </c>
      <c r="I430" s="212"/>
      <c r="J430" s="213">
        <f>ROUND(I430*H430,2)</f>
        <v>0</v>
      </c>
      <c r="K430" s="209" t="s">
        <v>149</v>
      </c>
      <c r="L430" s="47"/>
      <c r="M430" s="214" t="s">
        <v>28</v>
      </c>
      <c r="N430" s="215" t="s">
        <v>44</v>
      </c>
      <c r="O430" s="87"/>
      <c r="P430" s="216">
        <f>O430*H430</f>
        <v>0</v>
      </c>
      <c r="Q430" s="216">
        <v>0.00792</v>
      </c>
      <c r="R430" s="216">
        <f>Q430*H430</f>
        <v>0.019008000000000001</v>
      </c>
      <c r="S430" s="216">
        <v>0</v>
      </c>
      <c r="T430" s="217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18" t="s">
        <v>150</v>
      </c>
      <c r="AT430" s="218" t="s">
        <v>145</v>
      </c>
      <c r="AU430" s="218" t="s">
        <v>83</v>
      </c>
      <c r="AY430" s="20" t="s">
        <v>143</v>
      </c>
      <c r="BE430" s="219">
        <f>IF(N430="základní",J430,0)</f>
        <v>0</v>
      </c>
      <c r="BF430" s="219">
        <f>IF(N430="snížená",J430,0)</f>
        <v>0</v>
      </c>
      <c r="BG430" s="219">
        <f>IF(N430="zákl. přenesená",J430,0)</f>
        <v>0</v>
      </c>
      <c r="BH430" s="219">
        <f>IF(N430="sníž. přenesená",J430,0)</f>
        <v>0</v>
      </c>
      <c r="BI430" s="219">
        <f>IF(N430="nulová",J430,0)</f>
        <v>0</v>
      </c>
      <c r="BJ430" s="20" t="s">
        <v>81</v>
      </c>
      <c r="BK430" s="219">
        <f>ROUND(I430*H430,2)</f>
        <v>0</v>
      </c>
      <c r="BL430" s="20" t="s">
        <v>150</v>
      </c>
      <c r="BM430" s="218" t="s">
        <v>600</v>
      </c>
    </row>
    <row r="431" s="2" customFormat="1">
      <c r="A431" s="41"/>
      <c r="B431" s="42"/>
      <c r="C431" s="43"/>
      <c r="D431" s="220" t="s">
        <v>152</v>
      </c>
      <c r="E431" s="43"/>
      <c r="F431" s="221" t="s">
        <v>601</v>
      </c>
      <c r="G431" s="43"/>
      <c r="H431" s="43"/>
      <c r="I431" s="222"/>
      <c r="J431" s="43"/>
      <c r="K431" s="43"/>
      <c r="L431" s="47"/>
      <c r="M431" s="223"/>
      <c r="N431" s="224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152</v>
      </c>
      <c r="AU431" s="20" t="s">
        <v>83</v>
      </c>
    </row>
    <row r="432" s="2" customFormat="1">
      <c r="A432" s="41"/>
      <c r="B432" s="42"/>
      <c r="C432" s="43"/>
      <c r="D432" s="225" t="s">
        <v>154</v>
      </c>
      <c r="E432" s="43"/>
      <c r="F432" s="226" t="s">
        <v>602</v>
      </c>
      <c r="G432" s="43"/>
      <c r="H432" s="43"/>
      <c r="I432" s="222"/>
      <c r="J432" s="43"/>
      <c r="K432" s="43"/>
      <c r="L432" s="47"/>
      <c r="M432" s="223"/>
      <c r="N432" s="224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154</v>
      </c>
      <c r="AU432" s="20" t="s">
        <v>83</v>
      </c>
    </row>
    <row r="433" s="14" customFormat="1">
      <c r="A433" s="14"/>
      <c r="B433" s="238"/>
      <c r="C433" s="239"/>
      <c r="D433" s="220" t="s">
        <v>156</v>
      </c>
      <c r="E433" s="240" t="s">
        <v>28</v>
      </c>
      <c r="F433" s="241" t="s">
        <v>550</v>
      </c>
      <c r="G433" s="239"/>
      <c r="H433" s="240" t="s">
        <v>28</v>
      </c>
      <c r="I433" s="242"/>
      <c r="J433" s="239"/>
      <c r="K433" s="239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156</v>
      </c>
      <c r="AU433" s="247" t="s">
        <v>83</v>
      </c>
      <c r="AV433" s="14" t="s">
        <v>81</v>
      </c>
      <c r="AW433" s="14" t="s">
        <v>35</v>
      </c>
      <c r="AX433" s="14" t="s">
        <v>73</v>
      </c>
      <c r="AY433" s="247" t="s">
        <v>143</v>
      </c>
    </row>
    <row r="434" s="13" customFormat="1">
      <c r="A434" s="13"/>
      <c r="B434" s="227"/>
      <c r="C434" s="228"/>
      <c r="D434" s="220" t="s">
        <v>156</v>
      </c>
      <c r="E434" s="229" t="s">
        <v>28</v>
      </c>
      <c r="F434" s="230" t="s">
        <v>603</v>
      </c>
      <c r="G434" s="228"/>
      <c r="H434" s="231">
        <v>1.3500000000000001</v>
      </c>
      <c r="I434" s="232"/>
      <c r="J434" s="228"/>
      <c r="K434" s="228"/>
      <c r="L434" s="233"/>
      <c r="M434" s="234"/>
      <c r="N434" s="235"/>
      <c r="O434" s="235"/>
      <c r="P434" s="235"/>
      <c r="Q434" s="235"/>
      <c r="R434" s="235"/>
      <c r="S434" s="235"/>
      <c r="T434" s="23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7" t="s">
        <v>156</v>
      </c>
      <c r="AU434" s="237" t="s">
        <v>83</v>
      </c>
      <c r="AV434" s="13" t="s">
        <v>83</v>
      </c>
      <c r="AW434" s="13" t="s">
        <v>35</v>
      </c>
      <c r="AX434" s="13" t="s">
        <v>73</v>
      </c>
      <c r="AY434" s="237" t="s">
        <v>143</v>
      </c>
    </row>
    <row r="435" s="14" customFormat="1">
      <c r="A435" s="14"/>
      <c r="B435" s="238"/>
      <c r="C435" s="239"/>
      <c r="D435" s="220" t="s">
        <v>156</v>
      </c>
      <c r="E435" s="240" t="s">
        <v>28</v>
      </c>
      <c r="F435" s="241" t="s">
        <v>551</v>
      </c>
      <c r="G435" s="239"/>
      <c r="H435" s="240" t="s">
        <v>28</v>
      </c>
      <c r="I435" s="242"/>
      <c r="J435" s="239"/>
      <c r="K435" s="239"/>
      <c r="L435" s="243"/>
      <c r="M435" s="244"/>
      <c r="N435" s="245"/>
      <c r="O435" s="245"/>
      <c r="P435" s="245"/>
      <c r="Q435" s="245"/>
      <c r="R435" s="245"/>
      <c r="S435" s="245"/>
      <c r="T435" s="24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156</v>
      </c>
      <c r="AU435" s="247" t="s">
        <v>83</v>
      </c>
      <c r="AV435" s="14" t="s">
        <v>81</v>
      </c>
      <c r="AW435" s="14" t="s">
        <v>35</v>
      </c>
      <c r="AX435" s="14" t="s">
        <v>73</v>
      </c>
      <c r="AY435" s="247" t="s">
        <v>143</v>
      </c>
    </row>
    <row r="436" s="13" customFormat="1">
      <c r="A436" s="13"/>
      <c r="B436" s="227"/>
      <c r="C436" s="228"/>
      <c r="D436" s="220" t="s">
        <v>156</v>
      </c>
      <c r="E436" s="229" t="s">
        <v>28</v>
      </c>
      <c r="F436" s="230" t="s">
        <v>604</v>
      </c>
      <c r="G436" s="228"/>
      <c r="H436" s="231">
        <v>1.05</v>
      </c>
      <c r="I436" s="232"/>
      <c r="J436" s="228"/>
      <c r="K436" s="228"/>
      <c r="L436" s="233"/>
      <c r="M436" s="234"/>
      <c r="N436" s="235"/>
      <c r="O436" s="235"/>
      <c r="P436" s="235"/>
      <c r="Q436" s="235"/>
      <c r="R436" s="235"/>
      <c r="S436" s="235"/>
      <c r="T436" s="23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7" t="s">
        <v>156</v>
      </c>
      <c r="AU436" s="237" t="s">
        <v>83</v>
      </c>
      <c r="AV436" s="13" t="s">
        <v>83</v>
      </c>
      <c r="AW436" s="13" t="s">
        <v>35</v>
      </c>
      <c r="AX436" s="13" t="s">
        <v>73</v>
      </c>
      <c r="AY436" s="237" t="s">
        <v>143</v>
      </c>
    </row>
    <row r="437" s="15" customFormat="1">
      <c r="A437" s="15"/>
      <c r="B437" s="248"/>
      <c r="C437" s="249"/>
      <c r="D437" s="220" t="s">
        <v>156</v>
      </c>
      <c r="E437" s="250" t="s">
        <v>28</v>
      </c>
      <c r="F437" s="251" t="s">
        <v>180</v>
      </c>
      <c r="G437" s="249"/>
      <c r="H437" s="252">
        <v>2.4000000000000004</v>
      </c>
      <c r="I437" s="253"/>
      <c r="J437" s="249"/>
      <c r="K437" s="249"/>
      <c r="L437" s="254"/>
      <c r="M437" s="255"/>
      <c r="N437" s="256"/>
      <c r="O437" s="256"/>
      <c r="P437" s="256"/>
      <c r="Q437" s="256"/>
      <c r="R437" s="256"/>
      <c r="S437" s="256"/>
      <c r="T437" s="257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8" t="s">
        <v>156</v>
      </c>
      <c r="AU437" s="258" t="s">
        <v>83</v>
      </c>
      <c r="AV437" s="15" t="s">
        <v>150</v>
      </c>
      <c r="AW437" s="15" t="s">
        <v>35</v>
      </c>
      <c r="AX437" s="15" t="s">
        <v>81</v>
      </c>
      <c r="AY437" s="258" t="s">
        <v>143</v>
      </c>
    </row>
    <row r="438" s="2" customFormat="1" ht="16.5" customHeight="1">
      <c r="A438" s="41"/>
      <c r="B438" s="42"/>
      <c r="C438" s="207" t="s">
        <v>605</v>
      </c>
      <c r="D438" s="207" t="s">
        <v>145</v>
      </c>
      <c r="E438" s="208" t="s">
        <v>606</v>
      </c>
      <c r="F438" s="209" t="s">
        <v>607</v>
      </c>
      <c r="G438" s="210" t="s">
        <v>312</v>
      </c>
      <c r="H438" s="211">
        <v>2.3999999999999999</v>
      </c>
      <c r="I438" s="212"/>
      <c r="J438" s="213">
        <f>ROUND(I438*H438,2)</f>
        <v>0</v>
      </c>
      <c r="K438" s="209" t="s">
        <v>149</v>
      </c>
      <c r="L438" s="47"/>
      <c r="M438" s="214" t="s">
        <v>28</v>
      </c>
      <c r="N438" s="215" t="s">
        <v>44</v>
      </c>
      <c r="O438" s="87"/>
      <c r="P438" s="216">
        <f>O438*H438</f>
        <v>0</v>
      </c>
      <c r="Q438" s="216">
        <v>0</v>
      </c>
      <c r="R438" s="216">
        <f>Q438*H438</f>
        <v>0</v>
      </c>
      <c r="S438" s="216">
        <v>0</v>
      </c>
      <c r="T438" s="217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18" t="s">
        <v>150</v>
      </c>
      <c r="AT438" s="218" t="s">
        <v>145</v>
      </c>
      <c r="AU438" s="218" t="s">
        <v>83</v>
      </c>
      <c r="AY438" s="20" t="s">
        <v>143</v>
      </c>
      <c r="BE438" s="219">
        <f>IF(N438="základní",J438,0)</f>
        <v>0</v>
      </c>
      <c r="BF438" s="219">
        <f>IF(N438="snížená",J438,0)</f>
        <v>0</v>
      </c>
      <c r="BG438" s="219">
        <f>IF(N438="zákl. přenesená",J438,0)</f>
        <v>0</v>
      </c>
      <c r="BH438" s="219">
        <f>IF(N438="sníž. přenesená",J438,0)</f>
        <v>0</v>
      </c>
      <c r="BI438" s="219">
        <f>IF(N438="nulová",J438,0)</f>
        <v>0</v>
      </c>
      <c r="BJ438" s="20" t="s">
        <v>81</v>
      </c>
      <c r="BK438" s="219">
        <f>ROUND(I438*H438,2)</f>
        <v>0</v>
      </c>
      <c r="BL438" s="20" t="s">
        <v>150</v>
      </c>
      <c r="BM438" s="218" t="s">
        <v>608</v>
      </c>
    </row>
    <row r="439" s="2" customFormat="1">
      <c r="A439" s="41"/>
      <c r="B439" s="42"/>
      <c r="C439" s="43"/>
      <c r="D439" s="220" t="s">
        <v>152</v>
      </c>
      <c r="E439" s="43"/>
      <c r="F439" s="221" t="s">
        <v>609</v>
      </c>
      <c r="G439" s="43"/>
      <c r="H439" s="43"/>
      <c r="I439" s="222"/>
      <c r="J439" s="43"/>
      <c r="K439" s="43"/>
      <c r="L439" s="47"/>
      <c r="M439" s="223"/>
      <c r="N439" s="224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152</v>
      </c>
      <c r="AU439" s="20" t="s">
        <v>83</v>
      </c>
    </row>
    <row r="440" s="2" customFormat="1">
      <c r="A440" s="41"/>
      <c r="B440" s="42"/>
      <c r="C440" s="43"/>
      <c r="D440" s="225" t="s">
        <v>154</v>
      </c>
      <c r="E440" s="43"/>
      <c r="F440" s="226" t="s">
        <v>610</v>
      </c>
      <c r="G440" s="43"/>
      <c r="H440" s="43"/>
      <c r="I440" s="222"/>
      <c r="J440" s="43"/>
      <c r="K440" s="43"/>
      <c r="L440" s="47"/>
      <c r="M440" s="223"/>
      <c r="N440" s="224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154</v>
      </c>
      <c r="AU440" s="20" t="s">
        <v>83</v>
      </c>
    </row>
    <row r="441" s="13" customFormat="1">
      <c r="A441" s="13"/>
      <c r="B441" s="227"/>
      <c r="C441" s="228"/>
      <c r="D441" s="220" t="s">
        <v>156</v>
      </c>
      <c r="E441" s="229" t="s">
        <v>28</v>
      </c>
      <c r="F441" s="230" t="s">
        <v>611</v>
      </c>
      <c r="G441" s="228"/>
      <c r="H441" s="231">
        <v>2.3999999999999999</v>
      </c>
      <c r="I441" s="232"/>
      <c r="J441" s="228"/>
      <c r="K441" s="228"/>
      <c r="L441" s="233"/>
      <c r="M441" s="234"/>
      <c r="N441" s="235"/>
      <c r="O441" s="235"/>
      <c r="P441" s="235"/>
      <c r="Q441" s="235"/>
      <c r="R441" s="235"/>
      <c r="S441" s="235"/>
      <c r="T441" s="236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7" t="s">
        <v>156</v>
      </c>
      <c r="AU441" s="237" t="s">
        <v>83</v>
      </c>
      <c r="AV441" s="13" t="s">
        <v>83</v>
      </c>
      <c r="AW441" s="13" t="s">
        <v>35</v>
      </c>
      <c r="AX441" s="13" t="s">
        <v>81</v>
      </c>
      <c r="AY441" s="237" t="s">
        <v>143</v>
      </c>
    </row>
    <row r="442" s="2" customFormat="1" ht="16.5" customHeight="1">
      <c r="A442" s="41"/>
      <c r="B442" s="42"/>
      <c r="C442" s="207" t="s">
        <v>612</v>
      </c>
      <c r="D442" s="207" t="s">
        <v>145</v>
      </c>
      <c r="E442" s="208" t="s">
        <v>613</v>
      </c>
      <c r="F442" s="209" t="s">
        <v>614</v>
      </c>
      <c r="G442" s="210" t="s">
        <v>148</v>
      </c>
      <c r="H442" s="211">
        <v>4.1120000000000001</v>
      </c>
      <c r="I442" s="212"/>
      <c r="J442" s="213">
        <f>ROUND(I442*H442,2)</f>
        <v>0</v>
      </c>
      <c r="K442" s="209" t="s">
        <v>149</v>
      </c>
      <c r="L442" s="47"/>
      <c r="M442" s="214" t="s">
        <v>28</v>
      </c>
      <c r="N442" s="215" t="s">
        <v>44</v>
      </c>
      <c r="O442" s="87"/>
      <c r="P442" s="216">
        <f>O442*H442</f>
        <v>0</v>
      </c>
      <c r="Q442" s="216">
        <v>0</v>
      </c>
      <c r="R442" s="216">
        <f>Q442*H442</f>
        <v>0</v>
      </c>
      <c r="S442" s="216">
        <v>0</v>
      </c>
      <c r="T442" s="217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18" t="s">
        <v>150</v>
      </c>
      <c r="AT442" s="218" t="s">
        <v>145</v>
      </c>
      <c r="AU442" s="218" t="s">
        <v>83</v>
      </c>
      <c r="AY442" s="20" t="s">
        <v>143</v>
      </c>
      <c r="BE442" s="219">
        <f>IF(N442="základní",J442,0)</f>
        <v>0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20" t="s">
        <v>81</v>
      </c>
      <c r="BK442" s="219">
        <f>ROUND(I442*H442,2)</f>
        <v>0</v>
      </c>
      <c r="BL442" s="20" t="s">
        <v>150</v>
      </c>
      <c r="BM442" s="218" t="s">
        <v>615</v>
      </c>
    </row>
    <row r="443" s="2" customFormat="1">
      <c r="A443" s="41"/>
      <c r="B443" s="42"/>
      <c r="C443" s="43"/>
      <c r="D443" s="220" t="s">
        <v>152</v>
      </c>
      <c r="E443" s="43"/>
      <c r="F443" s="221" t="s">
        <v>616</v>
      </c>
      <c r="G443" s="43"/>
      <c r="H443" s="43"/>
      <c r="I443" s="222"/>
      <c r="J443" s="43"/>
      <c r="K443" s="43"/>
      <c r="L443" s="47"/>
      <c r="M443" s="223"/>
      <c r="N443" s="224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152</v>
      </c>
      <c r="AU443" s="20" t="s">
        <v>83</v>
      </c>
    </row>
    <row r="444" s="2" customFormat="1">
      <c r="A444" s="41"/>
      <c r="B444" s="42"/>
      <c r="C444" s="43"/>
      <c r="D444" s="225" t="s">
        <v>154</v>
      </c>
      <c r="E444" s="43"/>
      <c r="F444" s="226" t="s">
        <v>617</v>
      </c>
      <c r="G444" s="43"/>
      <c r="H444" s="43"/>
      <c r="I444" s="222"/>
      <c r="J444" s="43"/>
      <c r="K444" s="43"/>
      <c r="L444" s="47"/>
      <c r="M444" s="223"/>
      <c r="N444" s="224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154</v>
      </c>
      <c r="AU444" s="20" t="s">
        <v>83</v>
      </c>
    </row>
    <row r="445" s="13" customFormat="1">
      <c r="A445" s="13"/>
      <c r="B445" s="227"/>
      <c r="C445" s="228"/>
      <c r="D445" s="220" t="s">
        <v>156</v>
      </c>
      <c r="E445" s="229" t="s">
        <v>28</v>
      </c>
      <c r="F445" s="230" t="s">
        <v>618</v>
      </c>
      <c r="G445" s="228"/>
      <c r="H445" s="231">
        <v>4.1120000000000001</v>
      </c>
      <c r="I445" s="232"/>
      <c r="J445" s="228"/>
      <c r="K445" s="228"/>
      <c r="L445" s="233"/>
      <c r="M445" s="234"/>
      <c r="N445" s="235"/>
      <c r="O445" s="235"/>
      <c r="P445" s="235"/>
      <c r="Q445" s="235"/>
      <c r="R445" s="235"/>
      <c r="S445" s="235"/>
      <c r="T445" s="23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7" t="s">
        <v>156</v>
      </c>
      <c r="AU445" s="237" t="s">
        <v>83</v>
      </c>
      <c r="AV445" s="13" t="s">
        <v>83</v>
      </c>
      <c r="AW445" s="13" t="s">
        <v>35</v>
      </c>
      <c r="AX445" s="13" t="s">
        <v>81</v>
      </c>
      <c r="AY445" s="237" t="s">
        <v>143</v>
      </c>
    </row>
    <row r="446" s="2" customFormat="1" ht="33" customHeight="1">
      <c r="A446" s="41"/>
      <c r="B446" s="42"/>
      <c r="C446" s="207" t="s">
        <v>619</v>
      </c>
      <c r="D446" s="207" t="s">
        <v>145</v>
      </c>
      <c r="E446" s="208" t="s">
        <v>620</v>
      </c>
      <c r="F446" s="209" t="s">
        <v>621</v>
      </c>
      <c r="G446" s="210" t="s">
        <v>148</v>
      </c>
      <c r="H446" s="211">
        <v>0.35999999999999999</v>
      </c>
      <c r="I446" s="212"/>
      <c r="J446" s="213">
        <f>ROUND(I446*H446,2)</f>
        <v>0</v>
      </c>
      <c r="K446" s="209" t="s">
        <v>149</v>
      </c>
      <c r="L446" s="47"/>
      <c r="M446" s="214" t="s">
        <v>28</v>
      </c>
      <c r="N446" s="215" t="s">
        <v>44</v>
      </c>
      <c r="O446" s="87"/>
      <c r="P446" s="216">
        <f>O446*H446</f>
        <v>0</v>
      </c>
      <c r="Q446" s="216">
        <v>0</v>
      </c>
      <c r="R446" s="216">
        <f>Q446*H446</f>
        <v>0</v>
      </c>
      <c r="S446" s="216">
        <v>0</v>
      </c>
      <c r="T446" s="217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18" t="s">
        <v>150</v>
      </c>
      <c r="AT446" s="218" t="s">
        <v>145</v>
      </c>
      <c r="AU446" s="218" t="s">
        <v>83</v>
      </c>
      <c r="AY446" s="20" t="s">
        <v>143</v>
      </c>
      <c r="BE446" s="219">
        <f>IF(N446="základní",J446,0)</f>
        <v>0</v>
      </c>
      <c r="BF446" s="219">
        <f>IF(N446="snížená",J446,0)</f>
        <v>0</v>
      </c>
      <c r="BG446" s="219">
        <f>IF(N446="zákl. přenesená",J446,0)</f>
        <v>0</v>
      </c>
      <c r="BH446" s="219">
        <f>IF(N446="sníž. přenesená",J446,0)</f>
        <v>0</v>
      </c>
      <c r="BI446" s="219">
        <f>IF(N446="nulová",J446,0)</f>
        <v>0</v>
      </c>
      <c r="BJ446" s="20" t="s">
        <v>81</v>
      </c>
      <c r="BK446" s="219">
        <f>ROUND(I446*H446,2)</f>
        <v>0</v>
      </c>
      <c r="BL446" s="20" t="s">
        <v>150</v>
      </c>
      <c r="BM446" s="218" t="s">
        <v>622</v>
      </c>
    </row>
    <row r="447" s="2" customFormat="1">
      <c r="A447" s="41"/>
      <c r="B447" s="42"/>
      <c r="C447" s="43"/>
      <c r="D447" s="220" t="s">
        <v>152</v>
      </c>
      <c r="E447" s="43"/>
      <c r="F447" s="221" t="s">
        <v>623</v>
      </c>
      <c r="G447" s="43"/>
      <c r="H447" s="43"/>
      <c r="I447" s="222"/>
      <c r="J447" s="43"/>
      <c r="K447" s="43"/>
      <c r="L447" s="47"/>
      <c r="M447" s="223"/>
      <c r="N447" s="224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152</v>
      </c>
      <c r="AU447" s="20" t="s">
        <v>83</v>
      </c>
    </row>
    <row r="448" s="2" customFormat="1">
      <c r="A448" s="41"/>
      <c r="B448" s="42"/>
      <c r="C448" s="43"/>
      <c r="D448" s="225" t="s">
        <v>154</v>
      </c>
      <c r="E448" s="43"/>
      <c r="F448" s="226" t="s">
        <v>624</v>
      </c>
      <c r="G448" s="43"/>
      <c r="H448" s="43"/>
      <c r="I448" s="222"/>
      <c r="J448" s="43"/>
      <c r="K448" s="43"/>
      <c r="L448" s="47"/>
      <c r="M448" s="223"/>
      <c r="N448" s="224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154</v>
      </c>
      <c r="AU448" s="20" t="s">
        <v>83</v>
      </c>
    </row>
    <row r="449" s="14" customFormat="1">
      <c r="A449" s="14"/>
      <c r="B449" s="238"/>
      <c r="C449" s="239"/>
      <c r="D449" s="220" t="s">
        <v>156</v>
      </c>
      <c r="E449" s="240" t="s">
        <v>28</v>
      </c>
      <c r="F449" s="241" t="s">
        <v>625</v>
      </c>
      <c r="G449" s="239"/>
      <c r="H449" s="240" t="s">
        <v>28</v>
      </c>
      <c r="I449" s="242"/>
      <c r="J449" s="239"/>
      <c r="K449" s="239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156</v>
      </c>
      <c r="AU449" s="247" t="s">
        <v>83</v>
      </c>
      <c r="AV449" s="14" t="s">
        <v>81</v>
      </c>
      <c r="AW449" s="14" t="s">
        <v>35</v>
      </c>
      <c r="AX449" s="14" t="s">
        <v>73</v>
      </c>
      <c r="AY449" s="247" t="s">
        <v>143</v>
      </c>
    </row>
    <row r="450" s="13" customFormat="1">
      <c r="A450" s="13"/>
      <c r="B450" s="227"/>
      <c r="C450" s="228"/>
      <c r="D450" s="220" t="s">
        <v>156</v>
      </c>
      <c r="E450" s="229" t="s">
        <v>28</v>
      </c>
      <c r="F450" s="230" t="s">
        <v>626</v>
      </c>
      <c r="G450" s="228"/>
      <c r="H450" s="231">
        <v>0.35999999999999999</v>
      </c>
      <c r="I450" s="232"/>
      <c r="J450" s="228"/>
      <c r="K450" s="228"/>
      <c r="L450" s="233"/>
      <c r="M450" s="234"/>
      <c r="N450" s="235"/>
      <c r="O450" s="235"/>
      <c r="P450" s="235"/>
      <c r="Q450" s="235"/>
      <c r="R450" s="235"/>
      <c r="S450" s="235"/>
      <c r="T450" s="23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7" t="s">
        <v>156</v>
      </c>
      <c r="AU450" s="237" t="s">
        <v>83</v>
      </c>
      <c r="AV450" s="13" t="s">
        <v>83</v>
      </c>
      <c r="AW450" s="13" t="s">
        <v>35</v>
      </c>
      <c r="AX450" s="13" t="s">
        <v>81</v>
      </c>
      <c r="AY450" s="237" t="s">
        <v>143</v>
      </c>
    </row>
    <row r="451" s="12" customFormat="1" ht="22.8" customHeight="1">
      <c r="A451" s="12"/>
      <c r="B451" s="191"/>
      <c r="C451" s="192"/>
      <c r="D451" s="193" t="s">
        <v>72</v>
      </c>
      <c r="E451" s="205" t="s">
        <v>196</v>
      </c>
      <c r="F451" s="205" t="s">
        <v>627</v>
      </c>
      <c r="G451" s="192"/>
      <c r="H451" s="192"/>
      <c r="I451" s="195"/>
      <c r="J451" s="206">
        <f>BK451</f>
        <v>0</v>
      </c>
      <c r="K451" s="192"/>
      <c r="L451" s="197"/>
      <c r="M451" s="198"/>
      <c r="N451" s="199"/>
      <c r="O451" s="199"/>
      <c r="P451" s="200">
        <f>SUM(P452:P645)</f>
        <v>0</v>
      </c>
      <c r="Q451" s="199"/>
      <c r="R451" s="200">
        <f>SUM(R452:R645)</f>
        <v>1925.7103309999998</v>
      </c>
      <c r="S451" s="199"/>
      <c r="T451" s="201">
        <f>SUM(T452:T645)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02" t="s">
        <v>81</v>
      </c>
      <c r="AT451" s="203" t="s">
        <v>72</v>
      </c>
      <c r="AU451" s="203" t="s">
        <v>81</v>
      </c>
      <c r="AY451" s="202" t="s">
        <v>143</v>
      </c>
      <c r="BK451" s="204">
        <f>SUM(BK452:BK645)</f>
        <v>0</v>
      </c>
    </row>
    <row r="452" s="2" customFormat="1" ht="24.15" customHeight="1">
      <c r="A452" s="41"/>
      <c r="B452" s="42"/>
      <c r="C452" s="207" t="s">
        <v>628</v>
      </c>
      <c r="D452" s="207" t="s">
        <v>145</v>
      </c>
      <c r="E452" s="208" t="s">
        <v>629</v>
      </c>
      <c r="F452" s="209" t="s">
        <v>630</v>
      </c>
      <c r="G452" s="210" t="s">
        <v>148</v>
      </c>
      <c r="H452" s="211">
        <v>192.80000000000001</v>
      </c>
      <c r="I452" s="212"/>
      <c r="J452" s="213">
        <f>ROUND(I452*H452,2)</f>
        <v>0</v>
      </c>
      <c r="K452" s="209" t="s">
        <v>28</v>
      </c>
      <c r="L452" s="47"/>
      <c r="M452" s="214" t="s">
        <v>28</v>
      </c>
      <c r="N452" s="215" t="s">
        <v>44</v>
      </c>
      <c r="O452" s="87"/>
      <c r="P452" s="216">
        <f>O452*H452</f>
        <v>0</v>
      </c>
      <c r="Q452" s="216">
        <v>0</v>
      </c>
      <c r="R452" s="216">
        <f>Q452*H452</f>
        <v>0</v>
      </c>
      <c r="S452" s="216">
        <v>0</v>
      </c>
      <c r="T452" s="217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18" t="s">
        <v>150</v>
      </c>
      <c r="AT452" s="218" t="s">
        <v>145</v>
      </c>
      <c r="AU452" s="218" t="s">
        <v>83</v>
      </c>
      <c r="AY452" s="20" t="s">
        <v>143</v>
      </c>
      <c r="BE452" s="219">
        <f>IF(N452="základní",J452,0)</f>
        <v>0</v>
      </c>
      <c r="BF452" s="219">
        <f>IF(N452="snížená",J452,0)</f>
        <v>0</v>
      </c>
      <c r="BG452" s="219">
        <f>IF(N452="zákl. přenesená",J452,0)</f>
        <v>0</v>
      </c>
      <c r="BH452" s="219">
        <f>IF(N452="sníž. přenesená",J452,0)</f>
        <v>0</v>
      </c>
      <c r="BI452" s="219">
        <f>IF(N452="nulová",J452,0)</f>
        <v>0</v>
      </c>
      <c r="BJ452" s="20" t="s">
        <v>81</v>
      </c>
      <c r="BK452" s="219">
        <f>ROUND(I452*H452,2)</f>
        <v>0</v>
      </c>
      <c r="BL452" s="20" t="s">
        <v>150</v>
      </c>
      <c r="BM452" s="218" t="s">
        <v>631</v>
      </c>
    </row>
    <row r="453" s="2" customFormat="1">
      <c r="A453" s="41"/>
      <c r="B453" s="42"/>
      <c r="C453" s="43"/>
      <c r="D453" s="220" t="s">
        <v>152</v>
      </c>
      <c r="E453" s="43"/>
      <c r="F453" s="221" t="s">
        <v>630</v>
      </c>
      <c r="G453" s="43"/>
      <c r="H453" s="43"/>
      <c r="I453" s="222"/>
      <c r="J453" s="43"/>
      <c r="K453" s="43"/>
      <c r="L453" s="47"/>
      <c r="M453" s="223"/>
      <c r="N453" s="224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152</v>
      </c>
      <c r="AU453" s="20" t="s">
        <v>83</v>
      </c>
    </row>
    <row r="454" s="2" customFormat="1">
      <c r="A454" s="41"/>
      <c r="B454" s="42"/>
      <c r="C454" s="43"/>
      <c r="D454" s="220" t="s">
        <v>231</v>
      </c>
      <c r="E454" s="43"/>
      <c r="F454" s="259" t="s">
        <v>632</v>
      </c>
      <c r="G454" s="43"/>
      <c r="H454" s="43"/>
      <c r="I454" s="222"/>
      <c r="J454" s="43"/>
      <c r="K454" s="43"/>
      <c r="L454" s="47"/>
      <c r="M454" s="223"/>
      <c r="N454" s="224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231</v>
      </c>
      <c r="AU454" s="20" t="s">
        <v>83</v>
      </c>
    </row>
    <row r="455" s="14" customFormat="1">
      <c r="A455" s="14"/>
      <c r="B455" s="238"/>
      <c r="C455" s="239"/>
      <c r="D455" s="220" t="s">
        <v>156</v>
      </c>
      <c r="E455" s="240" t="s">
        <v>28</v>
      </c>
      <c r="F455" s="241" t="s">
        <v>633</v>
      </c>
      <c r="G455" s="239"/>
      <c r="H455" s="240" t="s">
        <v>28</v>
      </c>
      <c r="I455" s="242"/>
      <c r="J455" s="239"/>
      <c r="K455" s="239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156</v>
      </c>
      <c r="AU455" s="247" t="s">
        <v>83</v>
      </c>
      <c r="AV455" s="14" t="s">
        <v>81</v>
      </c>
      <c r="AW455" s="14" t="s">
        <v>35</v>
      </c>
      <c r="AX455" s="14" t="s">
        <v>73</v>
      </c>
      <c r="AY455" s="247" t="s">
        <v>143</v>
      </c>
    </row>
    <row r="456" s="13" customFormat="1">
      <c r="A456" s="13"/>
      <c r="B456" s="227"/>
      <c r="C456" s="228"/>
      <c r="D456" s="220" t="s">
        <v>156</v>
      </c>
      <c r="E456" s="229" t="s">
        <v>28</v>
      </c>
      <c r="F456" s="230" t="s">
        <v>634</v>
      </c>
      <c r="G456" s="228"/>
      <c r="H456" s="231">
        <v>192.80000000000001</v>
      </c>
      <c r="I456" s="232"/>
      <c r="J456" s="228"/>
      <c r="K456" s="228"/>
      <c r="L456" s="233"/>
      <c r="M456" s="234"/>
      <c r="N456" s="235"/>
      <c r="O456" s="235"/>
      <c r="P456" s="235"/>
      <c r="Q456" s="235"/>
      <c r="R456" s="235"/>
      <c r="S456" s="235"/>
      <c r="T456" s="236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7" t="s">
        <v>156</v>
      </c>
      <c r="AU456" s="237" t="s">
        <v>83</v>
      </c>
      <c r="AV456" s="13" t="s">
        <v>83</v>
      </c>
      <c r="AW456" s="13" t="s">
        <v>35</v>
      </c>
      <c r="AX456" s="13" t="s">
        <v>73</v>
      </c>
      <c r="AY456" s="237" t="s">
        <v>143</v>
      </c>
    </row>
    <row r="457" s="15" customFormat="1">
      <c r="A457" s="15"/>
      <c r="B457" s="248"/>
      <c r="C457" s="249"/>
      <c r="D457" s="220" t="s">
        <v>156</v>
      </c>
      <c r="E457" s="250" t="s">
        <v>28</v>
      </c>
      <c r="F457" s="251" t="s">
        <v>180</v>
      </c>
      <c r="G457" s="249"/>
      <c r="H457" s="252">
        <v>192.80000000000001</v>
      </c>
      <c r="I457" s="253"/>
      <c r="J457" s="249"/>
      <c r="K457" s="249"/>
      <c r="L457" s="254"/>
      <c r="M457" s="255"/>
      <c r="N457" s="256"/>
      <c r="O457" s="256"/>
      <c r="P457" s="256"/>
      <c r="Q457" s="256"/>
      <c r="R457" s="256"/>
      <c r="S457" s="256"/>
      <c r="T457" s="257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8" t="s">
        <v>156</v>
      </c>
      <c r="AU457" s="258" t="s">
        <v>83</v>
      </c>
      <c r="AV457" s="15" t="s">
        <v>150</v>
      </c>
      <c r="AW457" s="15" t="s">
        <v>35</v>
      </c>
      <c r="AX457" s="15" t="s">
        <v>81</v>
      </c>
      <c r="AY457" s="258" t="s">
        <v>143</v>
      </c>
    </row>
    <row r="458" s="2" customFormat="1" ht="16.5" customHeight="1">
      <c r="A458" s="41"/>
      <c r="B458" s="42"/>
      <c r="C458" s="260" t="s">
        <v>635</v>
      </c>
      <c r="D458" s="260" t="s">
        <v>257</v>
      </c>
      <c r="E458" s="261" t="s">
        <v>636</v>
      </c>
      <c r="F458" s="262" t="s">
        <v>637</v>
      </c>
      <c r="G458" s="263" t="s">
        <v>260</v>
      </c>
      <c r="H458" s="264">
        <v>69.408000000000001</v>
      </c>
      <c r="I458" s="265"/>
      <c r="J458" s="266">
        <f>ROUND(I458*H458,2)</f>
        <v>0</v>
      </c>
      <c r="K458" s="262" t="s">
        <v>28</v>
      </c>
      <c r="L458" s="267"/>
      <c r="M458" s="268" t="s">
        <v>28</v>
      </c>
      <c r="N458" s="269" t="s">
        <v>44</v>
      </c>
      <c r="O458" s="87"/>
      <c r="P458" s="216">
        <f>O458*H458</f>
        <v>0</v>
      </c>
      <c r="Q458" s="216">
        <v>1</v>
      </c>
      <c r="R458" s="216">
        <f>Q458*H458</f>
        <v>69.408000000000001</v>
      </c>
      <c r="S458" s="216">
        <v>0</v>
      </c>
      <c r="T458" s="217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18" t="s">
        <v>217</v>
      </c>
      <c r="AT458" s="218" t="s">
        <v>257</v>
      </c>
      <c r="AU458" s="218" t="s">
        <v>83</v>
      </c>
      <c r="AY458" s="20" t="s">
        <v>143</v>
      </c>
      <c r="BE458" s="219">
        <f>IF(N458="základní",J458,0)</f>
        <v>0</v>
      </c>
      <c r="BF458" s="219">
        <f>IF(N458="snížená",J458,0)</f>
        <v>0</v>
      </c>
      <c r="BG458" s="219">
        <f>IF(N458="zákl. přenesená",J458,0)</f>
        <v>0</v>
      </c>
      <c r="BH458" s="219">
        <f>IF(N458="sníž. přenesená",J458,0)</f>
        <v>0</v>
      </c>
      <c r="BI458" s="219">
        <f>IF(N458="nulová",J458,0)</f>
        <v>0</v>
      </c>
      <c r="BJ458" s="20" t="s">
        <v>81</v>
      </c>
      <c r="BK458" s="219">
        <f>ROUND(I458*H458,2)</f>
        <v>0</v>
      </c>
      <c r="BL458" s="20" t="s">
        <v>150</v>
      </c>
      <c r="BM458" s="218" t="s">
        <v>638</v>
      </c>
    </row>
    <row r="459" s="2" customFormat="1">
      <c r="A459" s="41"/>
      <c r="B459" s="42"/>
      <c r="C459" s="43"/>
      <c r="D459" s="220" t="s">
        <v>152</v>
      </c>
      <c r="E459" s="43"/>
      <c r="F459" s="221" t="s">
        <v>637</v>
      </c>
      <c r="G459" s="43"/>
      <c r="H459" s="43"/>
      <c r="I459" s="222"/>
      <c r="J459" s="43"/>
      <c r="K459" s="43"/>
      <c r="L459" s="47"/>
      <c r="M459" s="223"/>
      <c r="N459" s="224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152</v>
      </c>
      <c r="AU459" s="20" t="s">
        <v>83</v>
      </c>
    </row>
    <row r="460" s="14" customFormat="1">
      <c r="A460" s="14"/>
      <c r="B460" s="238"/>
      <c r="C460" s="239"/>
      <c r="D460" s="220" t="s">
        <v>156</v>
      </c>
      <c r="E460" s="240" t="s">
        <v>28</v>
      </c>
      <c r="F460" s="241" t="s">
        <v>633</v>
      </c>
      <c r="G460" s="239"/>
      <c r="H460" s="240" t="s">
        <v>28</v>
      </c>
      <c r="I460" s="242"/>
      <c r="J460" s="239"/>
      <c r="K460" s="239"/>
      <c r="L460" s="243"/>
      <c r="M460" s="244"/>
      <c r="N460" s="245"/>
      <c r="O460" s="245"/>
      <c r="P460" s="245"/>
      <c r="Q460" s="245"/>
      <c r="R460" s="245"/>
      <c r="S460" s="245"/>
      <c r="T460" s="24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7" t="s">
        <v>156</v>
      </c>
      <c r="AU460" s="247" t="s">
        <v>83</v>
      </c>
      <c r="AV460" s="14" t="s">
        <v>81</v>
      </c>
      <c r="AW460" s="14" t="s">
        <v>35</v>
      </c>
      <c r="AX460" s="14" t="s">
        <v>73</v>
      </c>
      <c r="AY460" s="247" t="s">
        <v>143</v>
      </c>
    </row>
    <row r="461" s="13" customFormat="1">
      <c r="A461" s="13"/>
      <c r="B461" s="227"/>
      <c r="C461" s="228"/>
      <c r="D461" s="220" t="s">
        <v>156</v>
      </c>
      <c r="E461" s="229" t="s">
        <v>28</v>
      </c>
      <c r="F461" s="230" t="s">
        <v>639</v>
      </c>
      <c r="G461" s="228"/>
      <c r="H461" s="231">
        <v>38.560000000000002</v>
      </c>
      <c r="I461" s="232"/>
      <c r="J461" s="228"/>
      <c r="K461" s="228"/>
      <c r="L461" s="233"/>
      <c r="M461" s="234"/>
      <c r="N461" s="235"/>
      <c r="O461" s="235"/>
      <c r="P461" s="235"/>
      <c r="Q461" s="235"/>
      <c r="R461" s="235"/>
      <c r="S461" s="235"/>
      <c r="T461" s="23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7" t="s">
        <v>156</v>
      </c>
      <c r="AU461" s="237" t="s">
        <v>83</v>
      </c>
      <c r="AV461" s="13" t="s">
        <v>83</v>
      </c>
      <c r="AW461" s="13" t="s">
        <v>35</v>
      </c>
      <c r="AX461" s="13" t="s">
        <v>81</v>
      </c>
      <c r="AY461" s="237" t="s">
        <v>143</v>
      </c>
    </row>
    <row r="462" s="13" customFormat="1">
      <c r="A462" s="13"/>
      <c r="B462" s="227"/>
      <c r="C462" s="228"/>
      <c r="D462" s="220" t="s">
        <v>156</v>
      </c>
      <c r="E462" s="228"/>
      <c r="F462" s="230" t="s">
        <v>640</v>
      </c>
      <c r="G462" s="228"/>
      <c r="H462" s="231">
        <v>69.408000000000001</v>
      </c>
      <c r="I462" s="232"/>
      <c r="J462" s="228"/>
      <c r="K462" s="228"/>
      <c r="L462" s="233"/>
      <c r="M462" s="234"/>
      <c r="N462" s="235"/>
      <c r="O462" s="235"/>
      <c r="P462" s="235"/>
      <c r="Q462" s="235"/>
      <c r="R462" s="235"/>
      <c r="S462" s="235"/>
      <c r="T462" s="236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7" t="s">
        <v>156</v>
      </c>
      <c r="AU462" s="237" t="s">
        <v>83</v>
      </c>
      <c r="AV462" s="13" t="s">
        <v>83</v>
      </c>
      <c r="AW462" s="13" t="s">
        <v>4</v>
      </c>
      <c r="AX462" s="13" t="s">
        <v>81</v>
      </c>
      <c r="AY462" s="237" t="s">
        <v>143</v>
      </c>
    </row>
    <row r="463" s="2" customFormat="1" ht="21.75" customHeight="1">
      <c r="A463" s="41"/>
      <c r="B463" s="42"/>
      <c r="C463" s="260" t="s">
        <v>641</v>
      </c>
      <c r="D463" s="260" t="s">
        <v>257</v>
      </c>
      <c r="E463" s="261" t="s">
        <v>642</v>
      </c>
      <c r="F463" s="262" t="s">
        <v>643</v>
      </c>
      <c r="G463" s="263" t="s">
        <v>331</v>
      </c>
      <c r="H463" s="264">
        <v>57.840000000000003</v>
      </c>
      <c r="I463" s="265"/>
      <c r="J463" s="266">
        <f>ROUND(I463*H463,2)</f>
        <v>0</v>
      </c>
      <c r="K463" s="262" t="s">
        <v>28</v>
      </c>
      <c r="L463" s="267"/>
      <c r="M463" s="268" t="s">
        <v>28</v>
      </c>
      <c r="N463" s="269" t="s">
        <v>44</v>
      </c>
      <c r="O463" s="87"/>
      <c r="P463" s="216">
        <f>O463*H463</f>
        <v>0</v>
      </c>
      <c r="Q463" s="216">
        <v>0</v>
      </c>
      <c r="R463" s="216">
        <f>Q463*H463</f>
        <v>0</v>
      </c>
      <c r="S463" s="216">
        <v>0</v>
      </c>
      <c r="T463" s="217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18" t="s">
        <v>217</v>
      </c>
      <c r="AT463" s="218" t="s">
        <v>257</v>
      </c>
      <c r="AU463" s="218" t="s">
        <v>83</v>
      </c>
      <c r="AY463" s="20" t="s">
        <v>143</v>
      </c>
      <c r="BE463" s="219">
        <f>IF(N463="základní",J463,0)</f>
        <v>0</v>
      </c>
      <c r="BF463" s="219">
        <f>IF(N463="snížená",J463,0)</f>
        <v>0</v>
      </c>
      <c r="BG463" s="219">
        <f>IF(N463="zákl. přenesená",J463,0)</f>
        <v>0</v>
      </c>
      <c r="BH463" s="219">
        <f>IF(N463="sníž. přenesená",J463,0)</f>
        <v>0</v>
      </c>
      <c r="BI463" s="219">
        <f>IF(N463="nulová",J463,0)</f>
        <v>0</v>
      </c>
      <c r="BJ463" s="20" t="s">
        <v>81</v>
      </c>
      <c r="BK463" s="219">
        <f>ROUND(I463*H463,2)</f>
        <v>0</v>
      </c>
      <c r="BL463" s="20" t="s">
        <v>150</v>
      </c>
      <c r="BM463" s="218" t="s">
        <v>644</v>
      </c>
    </row>
    <row r="464" s="2" customFormat="1">
      <c r="A464" s="41"/>
      <c r="B464" s="42"/>
      <c r="C464" s="43"/>
      <c r="D464" s="220" t="s">
        <v>152</v>
      </c>
      <c r="E464" s="43"/>
      <c r="F464" s="221" t="s">
        <v>645</v>
      </c>
      <c r="G464" s="43"/>
      <c r="H464" s="43"/>
      <c r="I464" s="222"/>
      <c r="J464" s="43"/>
      <c r="K464" s="43"/>
      <c r="L464" s="47"/>
      <c r="M464" s="223"/>
      <c r="N464" s="224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152</v>
      </c>
      <c r="AU464" s="20" t="s">
        <v>83</v>
      </c>
    </row>
    <row r="465" s="2" customFormat="1">
      <c r="A465" s="41"/>
      <c r="B465" s="42"/>
      <c r="C465" s="43"/>
      <c r="D465" s="220" t="s">
        <v>231</v>
      </c>
      <c r="E465" s="43"/>
      <c r="F465" s="259" t="s">
        <v>646</v>
      </c>
      <c r="G465" s="43"/>
      <c r="H465" s="43"/>
      <c r="I465" s="222"/>
      <c r="J465" s="43"/>
      <c r="K465" s="43"/>
      <c r="L465" s="47"/>
      <c r="M465" s="223"/>
      <c r="N465" s="224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231</v>
      </c>
      <c r="AU465" s="20" t="s">
        <v>83</v>
      </c>
    </row>
    <row r="466" s="13" customFormat="1">
      <c r="A466" s="13"/>
      <c r="B466" s="227"/>
      <c r="C466" s="228"/>
      <c r="D466" s="220" t="s">
        <v>156</v>
      </c>
      <c r="E466" s="229" t="s">
        <v>28</v>
      </c>
      <c r="F466" s="230" t="s">
        <v>647</v>
      </c>
      <c r="G466" s="228"/>
      <c r="H466" s="231">
        <v>57.840000000000003</v>
      </c>
      <c r="I466" s="232"/>
      <c r="J466" s="228"/>
      <c r="K466" s="228"/>
      <c r="L466" s="233"/>
      <c r="M466" s="234"/>
      <c r="N466" s="235"/>
      <c r="O466" s="235"/>
      <c r="P466" s="235"/>
      <c r="Q466" s="235"/>
      <c r="R466" s="235"/>
      <c r="S466" s="235"/>
      <c r="T466" s="236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7" t="s">
        <v>156</v>
      </c>
      <c r="AU466" s="237" t="s">
        <v>83</v>
      </c>
      <c r="AV466" s="13" t="s">
        <v>83</v>
      </c>
      <c r="AW466" s="13" t="s">
        <v>35</v>
      </c>
      <c r="AX466" s="13" t="s">
        <v>81</v>
      </c>
      <c r="AY466" s="237" t="s">
        <v>143</v>
      </c>
    </row>
    <row r="467" s="2" customFormat="1" ht="16.5" customHeight="1">
      <c r="A467" s="41"/>
      <c r="B467" s="42"/>
      <c r="C467" s="260" t="s">
        <v>648</v>
      </c>
      <c r="D467" s="260" t="s">
        <v>257</v>
      </c>
      <c r="E467" s="261" t="s">
        <v>649</v>
      </c>
      <c r="F467" s="262" t="s">
        <v>650</v>
      </c>
      <c r="G467" s="263" t="s">
        <v>260</v>
      </c>
      <c r="H467" s="264">
        <v>308.48000000000002</v>
      </c>
      <c r="I467" s="265"/>
      <c r="J467" s="266">
        <f>ROUND(I467*H467,2)</f>
        <v>0</v>
      </c>
      <c r="K467" s="262" t="s">
        <v>651</v>
      </c>
      <c r="L467" s="267"/>
      <c r="M467" s="268" t="s">
        <v>28</v>
      </c>
      <c r="N467" s="269" t="s">
        <v>44</v>
      </c>
      <c r="O467" s="87"/>
      <c r="P467" s="216">
        <f>O467*H467</f>
        <v>0</v>
      </c>
      <c r="Q467" s="216">
        <v>1</v>
      </c>
      <c r="R467" s="216">
        <f>Q467*H467</f>
        <v>308.48000000000002</v>
      </c>
      <c r="S467" s="216">
        <v>0</v>
      </c>
      <c r="T467" s="217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18" t="s">
        <v>217</v>
      </c>
      <c r="AT467" s="218" t="s">
        <v>257</v>
      </c>
      <c r="AU467" s="218" t="s">
        <v>83</v>
      </c>
      <c r="AY467" s="20" t="s">
        <v>143</v>
      </c>
      <c r="BE467" s="219">
        <f>IF(N467="základní",J467,0)</f>
        <v>0</v>
      </c>
      <c r="BF467" s="219">
        <f>IF(N467="snížená",J467,0)</f>
        <v>0</v>
      </c>
      <c r="BG467" s="219">
        <f>IF(N467="zákl. přenesená",J467,0)</f>
        <v>0</v>
      </c>
      <c r="BH467" s="219">
        <f>IF(N467="sníž. přenesená",J467,0)</f>
        <v>0</v>
      </c>
      <c r="BI467" s="219">
        <f>IF(N467="nulová",J467,0)</f>
        <v>0</v>
      </c>
      <c r="BJ467" s="20" t="s">
        <v>81</v>
      </c>
      <c r="BK467" s="219">
        <f>ROUND(I467*H467,2)</f>
        <v>0</v>
      </c>
      <c r="BL467" s="20" t="s">
        <v>150</v>
      </c>
      <c r="BM467" s="218" t="s">
        <v>652</v>
      </c>
    </row>
    <row r="468" s="2" customFormat="1">
      <c r="A468" s="41"/>
      <c r="B468" s="42"/>
      <c r="C468" s="43"/>
      <c r="D468" s="220" t="s">
        <v>152</v>
      </c>
      <c r="E468" s="43"/>
      <c r="F468" s="221" t="s">
        <v>650</v>
      </c>
      <c r="G468" s="43"/>
      <c r="H468" s="43"/>
      <c r="I468" s="222"/>
      <c r="J468" s="43"/>
      <c r="K468" s="43"/>
      <c r="L468" s="47"/>
      <c r="M468" s="223"/>
      <c r="N468" s="224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152</v>
      </c>
      <c r="AU468" s="20" t="s">
        <v>83</v>
      </c>
    </row>
    <row r="469" s="14" customFormat="1">
      <c r="A469" s="14"/>
      <c r="B469" s="238"/>
      <c r="C469" s="239"/>
      <c r="D469" s="220" t="s">
        <v>156</v>
      </c>
      <c r="E469" s="240" t="s">
        <v>28</v>
      </c>
      <c r="F469" s="241" t="s">
        <v>633</v>
      </c>
      <c r="G469" s="239"/>
      <c r="H469" s="240" t="s">
        <v>28</v>
      </c>
      <c r="I469" s="242"/>
      <c r="J469" s="239"/>
      <c r="K469" s="239"/>
      <c r="L469" s="243"/>
      <c r="M469" s="244"/>
      <c r="N469" s="245"/>
      <c r="O469" s="245"/>
      <c r="P469" s="245"/>
      <c r="Q469" s="245"/>
      <c r="R469" s="245"/>
      <c r="S469" s="245"/>
      <c r="T469" s="24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7" t="s">
        <v>156</v>
      </c>
      <c r="AU469" s="247" t="s">
        <v>83</v>
      </c>
      <c r="AV469" s="14" t="s">
        <v>81</v>
      </c>
      <c r="AW469" s="14" t="s">
        <v>35</v>
      </c>
      <c r="AX469" s="14" t="s">
        <v>73</v>
      </c>
      <c r="AY469" s="247" t="s">
        <v>143</v>
      </c>
    </row>
    <row r="470" s="13" customFormat="1">
      <c r="A470" s="13"/>
      <c r="B470" s="227"/>
      <c r="C470" s="228"/>
      <c r="D470" s="220" t="s">
        <v>156</v>
      </c>
      <c r="E470" s="229" t="s">
        <v>28</v>
      </c>
      <c r="F470" s="230" t="s">
        <v>653</v>
      </c>
      <c r="G470" s="228"/>
      <c r="H470" s="231">
        <v>154.24000000000001</v>
      </c>
      <c r="I470" s="232"/>
      <c r="J470" s="228"/>
      <c r="K470" s="228"/>
      <c r="L470" s="233"/>
      <c r="M470" s="234"/>
      <c r="N470" s="235"/>
      <c r="O470" s="235"/>
      <c r="P470" s="235"/>
      <c r="Q470" s="235"/>
      <c r="R470" s="235"/>
      <c r="S470" s="235"/>
      <c r="T470" s="236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7" t="s">
        <v>156</v>
      </c>
      <c r="AU470" s="237" t="s">
        <v>83</v>
      </c>
      <c r="AV470" s="13" t="s">
        <v>83</v>
      </c>
      <c r="AW470" s="13" t="s">
        <v>35</v>
      </c>
      <c r="AX470" s="13" t="s">
        <v>81</v>
      </c>
      <c r="AY470" s="237" t="s">
        <v>143</v>
      </c>
    </row>
    <row r="471" s="13" customFormat="1">
      <c r="A471" s="13"/>
      <c r="B471" s="227"/>
      <c r="C471" s="228"/>
      <c r="D471" s="220" t="s">
        <v>156</v>
      </c>
      <c r="E471" s="228"/>
      <c r="F471" s="230" t="s">
        <v>654</v>
      </c>
      <c r="G471" s="228"/>
      <c r="H471" s="231">
        <v>308.48000000000002</v>
      </c>
      <c r="I471" s="232"/>
      <c r="J471" s="228"/>
      <c r="K471" s="228"/>
      <c r="L471" s="233"/>
      <c r="M471" s="234"/>
      <c r="N471" s="235"/>
      <c r="O471" s="235"/>
      <c r="P471" s="235"/>
      <c r="Q471" s="235"/>
      <c r="R471" s="235"/>
      <c r="S471" s="235"/>
      <c r="T471" s="23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7" t="s">
        <v>156</v>
      </c>
      <c r="AU471" s="237" t="s">
        <v>83</v>
      </c>
      <c r="AV471" s="13" t="s">
        <v>83</v>
      </c>
      <c r="AW471" s="13" t="s">
        <v>4</v>
      </c>
      <c r="AX471" s="13" t="s">
        <v>81</v>
      </c>
      <c r="AY471" s="237" t="s">
        <v>143</v>
      </c>
    </row>
    <row r="472" s="2" customFormat="1" ht="24.15" customHeight="1">
      <c r="A472" s="41"/>
      <c r="B472" s="42"/>
      <c r="C472" s="207" t="s">
        <v>655</v>
      </c>
      <c r="D472" s="207" t="s">
        <v>145</v>
      </c>
      <c r="E472" s="208" t="s">
        <v>656</v>
      </c>
      <c r="F472" s="209" t="s">
        <v>657</v>
      </c>
      <c r="G472" s="210" t="s">
        <v>312</v>
      </c>
      <c r="H472" s="211">
        <v>88.359999999999999</v>
      </c>
      <c r="I472" s="212"/>
      <c r="J472" s="213">
        <f>ROUND(I472*H472,2)</f>
        <v>0</v>
      </c>
      <c r="K472" s="209" t="s">
        <v>149</v>
      </c>
      <c r="L472" s="47"/>
      <c r="M472" s="214" t="s">
        <v>28</v>
      </c>
      <c r="N472" s="215" t="s">
        <v>44</v>
      </c>
      <c r="O472" s="87"/>
      <c r="P472" s="216">
        <f>O472*H472</f>
        <v>0</v>
      </c>
      <c r="Q472" s="216">
        <v>0</v>
      </c>
      <c r="R472" s="216">
        <f>Q472*H472</f>
        <v>0</v>
      </c>
      <c r="S472" s="216">
        <v>0</v>
      </c>
      <c r="T472" s="217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18" t="s">
        <v>150</v>
      </c>
      <c r="AT472" s="218" t="s">
        <v>145</v>
      </c>
      <c r="AU472" s="218" t="s">
        <v>83</v>
      </c>
      <c r="AY472" s="20" t="s">
        <v>143</v>
      </c>
      <c r="BE472" s="219">
        <f>IF(N472="základní",J472,0)</f>
        <v>0</v>
      </c>
      <c r="BF472" s="219">
        <f>IF(N472="snížená",J472,0)</f>
        <v>0</v>
      </c>
      <c r="BG472" s="219">
        <f>IF(N472="zákl. přenesená",J472,0)</f>
        <v>0</v>
      </c>
      <c r="BH472" s="219">
        <f>IF(N472="sníž. přenesená",J472,0)</f>
        <v>0</v>
      </c>
      <c r="BI472" s="219">
        <f>IF(N472="nulová",J472,0)</f>
        <v>0</v>
      </c>
      <c r="BJ472" s="20" t="s">
        <v>81</v>
      </c>
      <c r="BK472" s="219">
        <f>ROUND(I472*H472,2)</f>
        <v>0</v>
      </c>
      <c r="BL472" s="20" t="s">
        <v>150</v>
      </c>
      <c r="BM472" s="218" t="s">
        <v>658</v>
      </c>
    </row>
    <row r="473" s="2" customFormat="1">
      <c r="A473" s="41"/>
      <c r="B473" s="42"/>
      <c r="C473" s="43"/>
      <c r="D473" s="220" t="s">
        <v>152</v>
      </c>
      <c r="E473" s="43"/>
      <c r="F473" s="221" t="s">
        <v>659</v>
      </c>
      <c r="G473" s="43"/>
      <c r="H473" s="43"/>
      <c r="I473" s="222"/>
      <c r="J473" s="43"/>
      <c r="K473" s="43"/>
      <c r="L473" s="47"/>
      <c r="M473" s="223"/>
      <c r="N473" s="224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152</v>
      </c>
      <c r="AU473" s="20" t="s">
        <v>83</v>
      </c>
    </row>
    <row r="474" s="2" customFormat="1">
      <c r="A474" s="41"/>
      <c r="B474" s="42"/>
      <c r="C474" s="43"/>
      <c r="D474" s="225" t="s">
        <v>154</v>
      </c>
      <c r="E474" s="43"/>
      <c r="F474" s="226" t="s">
        <v>660</v>
      </c>
      <c r="G474" s="43"/>
      <c r="H474" s="43"/>
      <c r="I474" s="222"/>
      <c r="J474" s="43"/>
      <c r="K474" s="43"/>
      <c r="L474" s="47"/>
      <c r="M474" s="223"/>
      <c r="N474" s="224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154</v>
      </c>
      <c r="AU474" s="20" t="s">
        <v>83</v>
      </c>
    </row>
    <row r="475" s="13" customFormat="1">
      <c r="A475" s="13"/>
      <c r="B475" s="227"/>
      <c r="C475" s="228"/>
      <c r="D475" s="220" t="s">
        <v>156</v>
      </c>
      <c r="E475" s="229" t="s">
        <v>28</v>
      </c>
      <c r="F475" s="230" t="s">
        <v>661</v>
      </c>
      <c r="G475" s="228"/>
      <c r="H475" s="231">
        <v>88.359999999999999</v>
      </c>
      <c r="I475" s="232"/>
      <c r="J475" s="228"/>
      <c r="K475" s="228"/>
      <c r="L475" s="233"/>
      <c r="M475" s="234"/>
      <c r="N475" s="235"/>
      <c r="O475" s="235"/>
      <c r="P475" s="235"/>
      <c r="Q475" s="235"/>
      <c r="R475" s="235"/>
      <c r="S475" s="235"/>
      <c r="T475" s="236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7" t="s">
        <v>156</v>
      </c>
      <c r="AU475" s="237" t="s">
        <v>83</v>
      </c>
      <c r="AV475" s="13" t="s">
        <v>83</v>
      </c>
      <c r="AW475" s="13" t="s">
        <v>35</v>
      </c>
      <c r="AX475" s="13" t="s">
        <v>73</v>
      </c>
      <c r="AY475" s="237" t="s">
        <v>143</v>
      </c>
    </row>
    <row r="476" s="15" customFormat="1">
      <c r="A476" s="15"/>
      <c r="B476" s="248"/>
      <c r="C476" s="249"/>
      <c r="D476" s="220" t="s">
        <v>156</v>
      </c>
      <c r="E476" s="250" t="s">
        <v>28</v>
      </c>
      <c r="F476" s="251" t="s">
        <v>180</v>
      </c>
      <c r="G476" s="249"/>
      <c r="H476" s="252">
        <v>88.359999999999999</v>
      </c>
      <c r="I476" s="253"/>
      <c r="J476" s="249"/>
      <c r="K476" s="249"/>
      <c r="L476" s="254"/>
      <c r="M476" s="255"/>
      <c r="N476" s="256"/>
      <c r="O476" s="256"/>
      <c r="P476" s="256"/>
      <c r="Q476" s="256"/>
      <c r="R476" s="256"/>
      <c r="S476" s="256"/>
      <c r="T476" s="257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8" t="s">
        <v>156</v>
      </c>
      <c r="AU476" s="258" t="s">
        <v>83</v>
      </c>
      <c r="AV476" s="15" t="s">
        <v>150</v>
      </c>
      <c r="AW476" s="15" t="s">
        <v>35</v>
      </c>
      <c r="AX476" s="15" t="s">
        <v>81</v>
      </c>
      <c r="AY476" s="258" t="s">
        <v>143</v>
      </c>
    </row>
    <row r="477" s="2" customFormat="1" ht="16.5" customHeight="1">
      <c r="A477" s="41"/>
      <c r="B477" s="42"/>
      <c r="C477" s="260" t="s">
        <v>662</v>
      </c>
      <c r="D477" s="260" t="s">
        <v>257</v>
      </c>
      <c r="E477" s="261" t="s">
        <v>663</v>
      </c>
      <c r="F477" s="262" t="s">
        <v>664</v>
      </c>
      <c r="G477" s="263" t="s">
        <v>260</v>
      </c>
      <c r="H477" s="264">
        <v>8.8360000000000003</v>
      </c>
      <c r="I477" s="265"/>
      <c r="J477" s="266">
        <f>ROUND(I477*H477,2)</f>
        <v>0</v>
      </c>
      <c r="K477" s="262" t="s">
        <v>651</v>
      </c>
      <c r="L477" s="267"/>
      <c r="M477" s="268" t="s">
        <v>28</v>
      </c>
      <c r="N477" s="269" t="s">
        <v>44</v>
      </c>
      <c r="O477" s="87"/>
      <c r="P477" s="216">
        <f>O477*H477</f>
        <v>0</v>
      </c>
      <c r="Q477" s="216">
        <v>1</v>
      </c>
      <c r="R477" s="216">
        <f>Q477*H477</f>
        <v>8.8360000000000003</v>
      </c>
      <c r="S477" s="216">
        <v>0</v>
      </c>
      <c r="T477" s="217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18" t="s">
        <v>217</v>
      </c>
      <c r="AT477" s="218" t="s">
        <v>257</v>
      </c>
      <c r="AU477" s="218" t="s">
        <v>83</v>
      </c>
      <c r="AY477" s="20" t="s">
        <v>143</v>
      </c>
      <c r="BE477" s="219">
        <f>IF(N477="základní",J477,0)</f>
        <v>0</v>
      </c>
      <c r="BF477" s="219">
        <f>IF(N477="snížená",J477,0)</f>
        <v>0</v>
      </c>
      <c r="BG477" s="219">
        <f>IF(N477="zákl. přenesená",J477,0)</f>
        <v>0</v>
      </c>
      <c r="BH477" s="219">
        <f>IF(N477="sníž. přenesená",J477,0)</f>
        <v>0</v>
      </c>
      <c r="BI477" s="219">
        <f>IF(N477="nulová",J477,0)</f>
        <v>0</v>
      </c>
      <c r="BJ477" s="20" t="s">
        <v>81</v>
      </c>
      <c r="BK477" s="219">
        <f>ROUND(I477*H477,2)</f>
        <v>0</v>
      </c>
      <c r="BL477" s="20" t="s">
        <v>150</v>
      </c>
      <c r="BM477" s="218" t="s">
        <v>665</v>
      </c>
    </row>
    <row r="478" s="2" customFormat="1">
      <c r="A478" s="41"/>
      <c r="B478" s="42"/>
      <c r="C478" s="43"/>
      <c r="D478" s="220" t="s">
        <v>152</v>
      </c>
      <c r="E478" s="43"/>
      <c r="F478" s="221" t="s">
        <v>664</v>
      </c>
      <c r="G478" s="43"/>
      <c r="H478" s="43"/>
      <c r="I478" s="222"/>
      <c r="J478" s="43"/>
      <c r="K478" s="43"/>
      <c r="L478" s="47"/>
      <c r="M478" s="223"/>
      <c r="N478" s="224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152</v>
      </c>
      <c r="AU478" s="20" t="s">
        <v>83</v>
      </c>
    </row>
    <row r="479" s="13" customFormat="1">
      <c r="A479" s="13"/>
      <c r="B479" s="227"/>
      <c r="C479" s="228"/>
      <c r="D479" s="220" t="s">
        <v>156</v>
      </c>
      <c r="E479" s="229" t="s">
        <v>28</v>
      </c>
      <c r="F479" s="230" t="s">
        <v>666</v>
      </c>
      <c r="G479" s="228"/>
      <c r="H479" s="231">
        <v>4.4180000000000001</v>
      </c>
      <c r="I479" s="232"/>
      <c r="J479" s="228"/>
      <c r="K479" s="228"/>
      <c r="L479" s="233"/>
      <c r="M479" s="234"/>
      <c r="N479" s="235"/>
      <c r="O479" s="235"/>
      <c r="P479" s="235"/>
      <c r="Q479" s="235"/>
      <c r="R479" s="235"/>
      <c r="S479" s="235"/>
      <c r="T479" s="23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7" t="s">
        <v>156</v>
      </c>
      <c r="AU479" s="237" t="s">
        <v>83</v>
      </c>
      <c r="AV479" s="13" t="s">
        <v>83</v>
      </c>
      <c r="AW479" s="13" t="s">
        <v>35</v>
      </c>
      <c r="AX479" s="13" t="s">
        <v>81</v>
      </c>
      <c r="AY479" s="237" t="s">
        <v>143</v>
      </c>
    </row>
    <row r="480" s="13" customFormat="1">
      <c r="A480" s="13"/>
      <c r="B480" s="227"/>
      <c r="C480" s="228"/>
      <c r="D480" s="220" t="s">
        <v>156</v>
      </c>
      <c r="E480" s="228"/>
      <c r="F480" s="230" t="s">
        <v>667</v>
      </c>
      <c r="G480" s="228"/>
      <c r="H480" s="231">
        <v>8.8360000000000003</v>
      </c>
      <c r="I480" s="232"/>
      <c r="J480" s="228"/>
      <c r="K480" s="228"/>
      <c r="L480" s="233"/>
      <c r="M480" s="234"/>
      <c r="N480" s="235"/>
      <c r="O480" s="235"/>
      <c r="P480" s="235"/>
      <c r="Q480" s="235"/>
      <c r="R480" s="235"/>
      <c r="S480" s="235"/>
      <c r="T480" s="23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7" t="s">
        <v>156</v>
      </c>
      <c r="AU480" s="237" t="s">
        <v>83</v>
      </c>
      <c r="AV480" s="13" t="s">
        <v>83</v>
      </c>
      <c r="AW480" s="13" t="s">
        <v>4</v>
      </c>
      <c r="AX480" s="13" t="s">
        <v>81</v>
      </c>
      <c r="AY480" s="237" t="s">
        <v>143</v>
      </c>
    </row>
    <row r="481" s="2" customFormat="1" ht="24.15" customHeight="1">
      <c r="A481" s="41"/>
      <c r="B481" s="42"/>
      <c r="C481" s="207" t="s">
        <v>668</v>
      </c>
      <c r="D481" s="207" t="s">
        <v>145</v>
      </c>
      <c r="E481" s="208" t="s">
        <v>669</v>
      </c>
      <c r="F481" s="209" t="s">
        <v>670</v>
      </c>
      <c r="G481" s="210" t="s">
        <v>312</v>
      </c>
      <c r="H481" s="211">
        <v>964</v>
      </c>
      <c r="I481" s="212"/>
      <c r="J481" s="213">
        <f>ROUND(I481*H481,2)</f>
        <v>0</v>
      </c>
      <c r="K481" s="209" t="s">
        <v>28</v>
      </c>
      <c r="L481" s="47"/>
      <c r="M481" s="214" t="s">
        <v>28</v>
      </c>
      <c r="N481" s="215" t="s">
        <v>44</v>
      </c>
      <c r="O481" s="87"/>
      <c r="P481" s="216">
        <f>O481*H481</f>
        <v>0</v>
      </c>
      <c r="Q481" s="216">
        <v>0.38624999999999998</v>
      </c>
      <c r="R481" s="216">
        <f>Q481*H481</f>
        <v>372.34499999999997</v>
      </c>
      <c r="S481" s="216">
        <v>0</v>
      </c>
      <c r="T481" s="217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18" t="s">
        <v>150</v>
      </c>
      <c r="AT481" s="218" t="s">
        <v>145</v>
      </c>
      <c r="AU481" s="218" t="s">
        <v>83</v>
      </c>
      <c r="AY481" s="20" t="s">
        <v>143</v>
      </c>
      <c r="BE481" s="219">
        <f>IF(N481="základní",J481,0)</f>
        <v>0</v>
      </c>
      <c r="BF481" s="219">
        <f>IF(N481="snížená",J481,0)</f>
        <v>0</v>
      </c>
      <c r="BG481" s="219">
        <f>IF(N481="zákl. přenesená",J481,0)</f>
        <v>0</v>
      </c>
      <c r="BH481" s="219">
        <f>IF(N481="sníž. přenesená",J481,0)</f>
        <v>0</v>
      </c>
      <c r="BI481" s="219">
        <f>IF(N481="nulová",J481,0)</f>
        <v>0</v>
      </c>
      <c r="BJ481" s="20" t="s">
        <v>81</v>
      </c>
      <c r="BK481" s="219">
        <f>ROUND(I481*H481,2)</f>
        <v>0</v>
      </c>
      <c r="BL481" s="20" t="s">
        <v>150</v>
      </c>
      <c r="BM481" s="218" t="s">
        <v>671</v>
      </c>
    </row>
    <row r="482" s="2" customFormat="1">
      <c r="A482" s="41"/>
      <c r="B482" s="42"/>
      <c r="C482" s="43"/>
      <c r="D482" s="220" t="s">
        <v>152</v>
      </c>
      <c r="E482" s="43"/>
      <c r="F482" s="221" t="s">
        <v>672</v>
      </c>
      <c r="G482" s="43"/>
      <c r="H482" s="43"/>
      <c r="I482" s="222"/>
      <c r="J482" s="43"/>
      <c r="K482" s="43"/>
      <c r="L482" s="47"/>
      <c r="M482" s="223"/>
      <c r="N482" s="224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152</v>
      </c>
      <c r="AU482" s="20" t="s">
        <v>83</v>
      </c>
    </row>
    <row r="483" s="2" customFormat="1">
      <c r="A483" s="41"/>
      <c r="B483" s="42"/>
      <c r="C483" s="43"/>
      <c r="D483" s="220" t="s">
        <v>231</v>
      </c>
      <c r="E483" s="43"/>
      <c r="F483" s="259" t="s">
        <v>673</v>
      </c>
      <c r="G483" s="43"/>
      <c r="H483" s="43"/>
      <c r="I483" s="222"/>
      <c r="J483" s="43"/>
      <c r="K483" s="43"/>
      <c r="L483" s="47"/>
      <c r="M483" s="223"/>
      <c r="N483" s="224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231</v>
      </c>
      <c r="AU483" s="20" t="s">
        <v>83</v>
      </c>
    </row>
    <row r="484" s="14" customFormat="1">
      <c r="A484" s="14"/>
      <c r="B484" s="238"/>
      <c r="C484" s="239"/>
      <c r="D484" s="220" t="s">
        <v>156</v>
      </c>
      <c r="E484" s="240" t="s">
        <v>28</v>
      </c>
      <c r="F484" s="241" t="s">
        <v>633</v>
      </c>
      <c r="G484" s="239"/>
      <c r="H484" s="240" t="s">
        <v>28</v>
      </c>
      <c r="I484" s="242"/>
      <c r="J484" s="239"/>
      <c r="K484" s="239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156</v>
      </c>
      <c r="AU484" s="247" t="s">
        <v>83</v>
      </c>
      <c r="AV484" s="14" t="s">
        <v>81</v>
      </c>
      <c r="AW484" s="14" t="s">
        <v>35</v>
      </c>
      <c r="AX484" s="14" t="s">
        <v>73</v>
      </c>
      <c r="AY484" s="247" t="s">
        <v>143</v>
      </c>
    </row>
    <row r="485" s="13" customFormat="1">
      <c r="A485" s="13"/>
      <c r="B485" s="227"/>
      <c r="C485" s="228"/>
      <c r="D485" s="220" t="s">
        <v>156</v>
      </c>
      <c r="E485" s="229" t="s">
        <v>28</v>
      </c>
      <c r="F485" s="230" t="s">
        <v>674</v>
      </c>
      <c r="G485" s="228"/>
      <c r="H485" s="231">
        <v>964</v>
      </c>
      <c r="I485" s="232"/>
      <c r="J485" s="228"/>
      <c r="K485" s="228"/>
      <c r="L485" s="233"/>
      <c r="M485" s="234"/>
      <c r="N485" s="235"/>
      <c r="O485" s="235"/>
      <c r="P485" s="235"/>
      <c r="Q485" s="235"/>
      <c r="R485" s="235"/>
      <c r="S485" s="235"/>
      <c r="T485" s="23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7" t="s">
        <v>156</v>
      </c>
      <c r="AU485" s="237" t="s">
        <v>83</v>
      </c>
      <c r="AV485" s="13" t="s">
        <v>83</v>
      </c>
      <c r="AW485" s="13" t="s">
        <v>35</v>
      </c>
      <c r="AX485" s="13" t="s">
        <v>81</v>
      </c>
      <c r="AY485" s="237" t="s">
        <v>143</v>
      </c>
    </row>
    <row r="486" s="2" customFormat="1" ht="24.15" customHeight="1">
      <c r="A486" s="41"/>
      <c r="B486" s="42"/>
      <c r="C486" s="207" t="s">
        <v>675</v>
      </c>
      <c r="D486" s="207" t="s">
        <v>145</v>
      </c>
      <c r="E486" s="208" t="s">
        <v>676</v>
      </c>
      <c r="F486" s="209" t="s">
        <v>677</v>
      </c>
      <c r="G486" s="210" t="s">
        <v>312</v>
      </c>
      <c r="H486" s="211">
        <v>192.05000000000001</v>
      </c>
      <c r="I486" s="212"/>
      <c r="J486" s="213">
        <f>ROUND(I486*H486,2)</f>
        <v>0</v>
      </c>
      <c r="K486" s="209" t="s">
        <v>149</v>
      </c>
      <c r="L486" s="47"/>
      <c r="M486" s="214" t="s">
        <v>28</v>
      </c>
      <c r="N486" s="215" t="s">
        <v>44</v>
      </c>
      <c r="O486" s="87"/>
      <c r="P486" s="216">
        <f>O486*H486</f>
        <v>0</v>
      </c>
      <c r="Q486" s="216">
        <v>0</v>
      </c>
      <c r="R486" s="216">
        <f>Q486*H486</f>
        <v>0</v>
      </c>
      <c r="S486" s="216">
        <v>0</v>
      </c>
      <c r="T486" s="217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18" t="s">
        <v>150</v>
      </c>
      <c r="AT486" s="218" t="s">
        <v>145</v>
      </c>
      <c r="AU486" s="218" t="s">
        <v>83</v>
      </c>
      <c r="AY486" s="20" t="s">
        <v>143</v>
      </c>
      <c r="BE486" s="219">
        <f>IF(N486="základní",J486,0)</f>
        <v>0</v>
      </c>
      <c r="BF486" s="219">
        <f>IF(N486="snížená",J486,0)</f>
        <v>0</v>
      </c>
      <c r="BG486" s="219">
        <f>IF(N486="zákl. přenesená",J486,0)</f>
        <v>0</v>
      </c>
      <c r="BH486" s="219">
        <f>IF(N486="sníž. přenesená",J486,0)</f>
        <v>0</v>
      </c>
      <c r="BI486" s="219">
        <f>IF(N486="nulová",J486,0)</f>
        <v>0</v>
      </c>
      <c r="BJ486" s="20" t="s">
        <v>81</v>
      </c>
      <c r="BK486" s="219">
        <f>ROUND(I486*H486,2)</f>
        <v>0</v>
      </c>
      <c r="BL486" s="20" t="s">
        <v>150</v>
      </c>
      <c r="BM486" s="218" t="s">
        <v>678</v>
      </c>
    </row>
    <row r="487" s="2" customFormat="1">
      <c r="A487" s="41"/>
      <c r="B487" s="42"/>
      <c r="C487" s="43"/>
      <c r="D487" s="220" t="s">
        <v>152</v>
      </c>
      <c r="E487" s="43"/>
      <c r="F487" s="221" t="s">
        <v>679</v>
      </c>
      <c r="G487" s="43"/>
      <c r="H487" s="43"/>
      <c r="I487" s="222"/>
      <c r="J487" s="43"/>
      <c r="K487" s="43"/>
      <c r="L487" s="47"/>
      <c r="M487" s="223"/>
      <c r="N487" s="224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152</v>
      </c>
      <c r="AU487" s="20" t="s">
        <v>83</v>
      </c>
    </row>
    <row r="488" s="2" customFormat="1">
      <c r="A488" s="41"/>
      <c r="B488" s="42"/>
      <c r="C488" s="43"/>
      <c r="D488" s="225" t="s">
        <v>154</v>
      </c>
      <c r="E488" s="43"/>
      <c r="F488" s="226" t="s">
        <v>680</v>
      </c>
      <c r="G488" s="43"/>
      <c r="H488" s="43"/>
      <c r="I488" s="222"/>
      <c r="J488" s="43"/>
      <c r="K488" s="43"/>
      <c r="L488" s="47"/>
      <c r="M488" s="223"/>
      <c r="N488" s="224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154</v>
      </c>
      <c r="AU488" s="20" t="s">
        <v>83</v>
      </c>
    </row>
    <row r="489" s="13" customFormat="1">
      <c r="A489" s="13"/>
      <c r="B489" s="227"/>
      <c r="C489" s="228"/>
      <c r="D489" s="220" t="s">
        <v>156</v>
      </c>
      <c r="E489" s="229" t="s">
        <v>28</v>
      </c>
      <c r="F489" s="230" t="s">
        <v>681</v>
      </c>
      <c r="G489" s="228"/>
      <c r="H489" s="231">
        <v>192.05000000000001</v>
      </c>
      <c r="I489" s="232"/>
      <c r="J489" s="228"/>
      <c r="K489" s="228"/>
      <c r="L489" s="233"/>
      <c r="M489" s="234"/>
      <c r="N489" s="235"/>
      <c r="O489" s="235"/>
      <c r="P489" s="235"/>
      <c r="Q489" s="235"/>
      <c r="R489" s="235"/>
      <c r="S489" s="235"/>
      <c r="T489" s="23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7" t="s">
        <v>156</v>
      </c>
      <c r="AU489" s="237" t="s">
        <v>83</v>
      </c>
      <c r="AV489" s="13" t="s">
        <v>83</v>
      </c>
      <c r="AW489" s="13" t="s">
        <v>35</v>
      </c>
      <c r="AX489" s="13" t="s">
        <v>81</v>
      </c>
      <c r="AY489" s="237" t="s">
        <v>143</v>
      </c>
    </row>
    <row r="490" s="2" customFormat="1" ht="21.75" customHeight="1">
      <c r="A490" s="41"/>
      <c r="B490" s="42"/>
      <c r="C490" s="207" t="s">
        <v>682</v>
      </c>
      <c r="D490" s="207" t="s">
        <v>145</v>
      </c>
      <c r="E490" s="208" t="s">
        <v>683</v>
      </c>
      <c r="F490" s="209" t="s">
        <v>684</v>
      </c>
      <c r="G490" s="210" t="s">
        <v>312</v>
      </c>
      <c r="H490" s="211">
        <v>122.36</v>
      </c>
      <c r="I490" s="212"/>
      <c r="J490" s="213">
        <f>ROUND(I490*H490,2)</f>
        <v>0</v>
      </c>
      <c r="K490" s="209" t="s">
        <v>149</v>
      </c>
      <c r="L490" s="47"/>
      <c r="M490" s="214" t="s">
        <v>28</v>
      </c>
      <c r="N490" s="215" t="s">
        <v>44</v>
      </c>
      <c r="O490" s="87"/>
      <c r="P490" s="216">
        <f>O490*H490</f>
        <v>0</v>
      </c>
      <c r="Q490" s="216">
        <v>0</v>
      </c>
      <c r="R490" s="216">
        <f>Q490*H490</f>
        <v>0</v>
      </c>
      <c r="S490" s="216">
        <v>0</v>
      </c>
      <c r="T490" s="217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18" t="s">
        <v>150</v>
      </c>
      <c r="AT490" s="218" t="s">
        <v>145</v>
      </c>
      <c r="AU490" s="218" t="s">
        <v>83</v>
      </c>
      <c r="AY490" s="20" t="s">
        <v>143</v>
      </c>
      <c r="BE490" s="219">
        <f>IF(N490="základní",J490,0)</f>
        <v>0</v>
      </c>
      <c r="BF490" s="219">
        <f>IF(N490="snížená",J490,0)</f>
        <v>0</v>
      </c>
      <c r="BG490" s="219">
        <f>IF(N490="zákl. přenesená",J490,0)</f>
        <v>0</v>
      </c>
      <c r="BH490" s="219">
        <f>IF(N490="sníž. přenesená",J490,0)</f>
        <v>0</v>
      </c>
      <c r="BI490" s="219">
        <f>IF(N490="nulová",J490,0)</f>
        <v>0</v>
      </c>
      <c r="BJ490" s="20" t="s">
        <v>81</v>
      </c>
      <c r="BK490" s="219">
        <f>ROUND(I490*H490,2)</f>
        <v>0</v>
      </c>
      <c r="BL490" s="20" t="s">
        <v>150</v>
      </c>
      <c r="BM490" s="218" t="s">
        <v>685</v>
      </c>
    </row>
    <row r="491" s="2" customFormat="1">
      <c r="A491" s="41"/>
      <c r="B491" s="42"/>
      <c r="C491" s="43"/>
      <c r="D491" s="220" t="s">
        <v>152</v>
      </c>
      <c r="E491" s="43"/>
      <c r="F491" s="221" t="s">
        <v>686</v>
      </c>
      <c r="G491" s="43"/>
      <c r="H491" s="43"/>
      <c r="I491" s="222"/>
      <c r="J491" s="43"/>
      <c r="K491" s="43"/>
      <c r="L491" s="47"/>
      <c r="M491" s="223"/>
      <c r="N491" s="224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152</v>
      </c>
      <c r="AU491" s="20" t="s">
        <v>83</v>
      </c>
    </row>
    <row r="492" s="2" customFormat="1">
      <c r="A492" s="41"/>
      <c r="B492" s="42"/>
      <c r="C492" s="43"/>
      <c r="D492" s="225" t="s">
        <v>154</v>
      </c>
      <c r="E492" s="43"/>
      <c r="F492" s="226" t="s">
        <v>687</v>
      </c>
      <c r="G492" s="43"/>
      <c r="H492" s="43"/>
      <c r="I492" s="222"/>
      <c r="J492" s="43"/>
      <c r="K492" s="43"/>
      <c r="L492" s="47"/>
      <c r="M492" s="223"/>
      <c r="N492" s="224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154</v>
      </c>
      <c r="AU492" s="20" t="s">
        <v>83</v>
      </c>
    </row>
    <row r="493" s="13" customFormat="1">
      <c r="A493" s="13"/>
      <c r="B493" s="227"/>
      <c r="C493" s="228"/>
      <c r="D493" s="220" t="s">
        <v>156</v>
      </c>
      <c r="E493" s="229" t="s">
        <v>28</v>
      </c>
      <c r="F493" s="230" t="s">
        <v>688</v>
      </c>
      <c r="G493" s="228"/>
      <c r="H493" s="231">
        <v>88.359999999999999</v>
      </c>
      <c r="I493" s="232"/>
      <c r="J493" s="228"/>
      <c r="K493" s="228"/>
      <c r="L493" s="233"/>
      <c r="M493" s="234"/>
      <c r="N493" s="235"/>
      <c r="O493" s="235"/>
      <c r="P493" s="235"/>
      <c r="Q493" s="235"/>
      <c r="R493" s="235"/>
      <c r="S493" s="235"/>
      <c r="T493" s="236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7" t="s">
        <v>156</v>
      </c>
      <c r="AU493" s="237" t="s">
        <v>83</v>
      </c>
      <c r="AV493" s="13" t="s">
        <v>83</v>
      </c>
      <c r="AW493" s="13" t="s">
        <v>35</v>
      </c>
      <c r="AX493" s="13" t="s">
        <v>73</v>
      </c>
      <c r="AY493" s="237" t="s">
        <v>143</v>
      </c>
    </row>
    <row r="494" s="13" customFormat="1">
      <c r="A494" s="13"/>
      <c r="B494" s="227"/>
      <c r="C494" s="228"/>
      <c r="D494" s="220" t="s">
        <v>156</v>
      </c>
      <c r="E494" s="229" t="s">
        <v>28</v>
      </c>
      <c r="F494" s="230" t="s">
        <v>689</v>
      </c>
      <c r="G494" s="228"/>
      <c r="H494" s="231">
        <v>34</v>
      </c>
      <c r="I494" s="232"/>
      <c r="J494" s="228"/>
      <c r="K494" s="228"/>
      <c r="L494" s="233"/>
      <c r="M494" s="234"/>
      <c r="N494" s="235"/>
      <c r="O494" s="235"/>
      <c r="P494" s="235"/>
      <c r="Q494" s="235"/>
      <c r="R494" s="235"/>
      <c r="S494" s="235"/>
      <c r="T494" s="236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7" t="s">
        <v>156</v>
      </c>
      <c r="AU494" s="237" t="s">
        <v>83</v>
      </c>
      <c r="AV494" s="13" t="s">
        <v>83</v>
      </c>
      <c r="AW494" s="13" t="s">
        <v>35</v>
      </c>
      <c r="AX494" s="13" t="s">
        <v>73</v>
      </c>
      <c r="AY494" s="237" t="s">
        <v>143</v>
      </c>
    </row>
    <row r="495" s="15" customFormat="1">
      <c r="A495" s="15"/>
      <c r="B495" s="248"/>
      <c r="C495" s="249"/>
      <c r="D495" s="220" t="s">
        <v>156</v>
      </c>
      <c r="E495" s="250" t="s">
        <v>28</v>
      </c>
      <c r="F495" s="251" t="s">
        <v>180</v>
      </c>
      <c r="G495" s="249"/>
      <c r="H495" s="252">
        <v>122.36</v>
      </c>
      <c r="I495" s="253"/>
      <c r="J495" s="249"/>
      <c r="K495" s="249"/>
      <c r="L495" s="254"/>
      <c r="M495" s="255"/>
      <c r="N495" s="256"/>
      <c r="O495" s="256"/>
      <c r="P495" s="256"/>
      <c r="Q495" s="256"/>
      <c r="R495" s="256"/>
      <c r="S495" s="256"/>
      <c r="T495" s="257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8" t="s">
        <v>156</v>
      </c>
      <c r="AU495" s="258" t="s">
        <v>83</v>
      </c>
      <c r="AV495" s="15" t="s">
        <v>150</v>
      </c>
      <c r="AW495" s="15" t="s">
        <v>35</v>
      </c>
      <c r="AX495" s="15" t="s">
        <v>81</v>
      </c>
      <c r="AY495" s="258" t="s">
        <v>143</v>
      </c>
    </row>
    <row r="496" s="2" customFormat="1" ht="24.15" customHeight="1">
      <c r="A496" s="41"/>
      <c r="B496" s="42"/>
      <c r="C496" s="207" t="s">
        <v>690</v>
      </c>
      <c r="D496" s="207" t="s">
        <v>145</v>
      </c>
      <c r="E496" s="208" t="s">
        <v>691</v>
      </c>
      <c r="F496" s="209" t="s">
        <v>692</v>
      </c>
      <c r="G496" s="210" t="s">
        <v>312</v>
      </c>
      <c r="H496" s="211">
        <v>3122.5700000000002</v>
      </c>
      <c r="I496" s="212"/>
      <c r="J496" s="213">
        <f>ROUND(I496*H496,2)</f>
        <v>0</v>
      </c>
      <c r="K496" s="209" t="s">
        <v>149</v>
      </c>
      <c r="L496" s="47"/>
      <c r="M496" s="214" t="s">
        <v>28</v>
      </c>
      <c r="N496" s="215" t="s">
        <v>44</v>
      </c>
      <c r="O496" s="87"/>
      <c r="P496" s="216">
        <f>O496*H496</f>
        <v>0</v>
      </c>
      <c r="Q496" s="216">
        <v>0</v>
      </c>
      <c r="R496" s="216">
        <f>Q496*H496</f>
        <v>0</v>
      </c>
      <c r="S496" s="216">
        <v>0</v>
      </c>
      <c r="T496" s="217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18" t="s">
        <v>150</v>
      </c>
      <c r="AT496" s="218" t="s">
        <v>145</v>
      </c>
      <c r="AU496" s="218" t="s">
        <v>83</v>
      </c>
      <c r="AY496" s="20" t="s">
        <v>143</v>
      </c>
      <c r="BE496" s="219">
        <f>IF(N496="základní",J496,0)</f>
        <v>0</v>
      </c>
      <c r="BF496" s="219">
        <f>IF(N496="snížená",J496,0)</f>
        <v>0</v>
      </c>
      <c r="BG496" s="219">
        <f>IF(N496="zákl. přenesená",J496,0)</f>
        <v>0</v>
      </c>
      <c r="BH496" s="219">
        <f>IF(N496="sníž. přenesená",J496,0)</f>
        <v>0</v>
      </c>
      <c r="BI496" s="219">
        <f>IF(N496="nulová",J496,0)</f>
        <v>0</v>
      </c>
      <c r="BJ496" s="20" t="s">
        <v>81</v>
      </c>
      <c r="BK496" s="219">
        <f>ROUND(I496*H496,2)</f>
        <v>0</v>
      </c>
      <c r="BL496" s="20" t="s">
        <v>150</v>
      </c>
      <c r="BM496" s="218" t="s">
        <v>693</v>
      </c>
    </row>
    <row r="497" s="2" customFormat="1">
      <c r="A497" s="41"/>
      <c r="B497" s="42"/>
      <c r="C497" s="43"/>
      <c r="D497" s="220" t="s">
        <v>152</v>
      </c>
      <c r="E497" s="43"/>
      <c r="F497" s="221" t="s">
        <v>694</v>
      </c>
      <c r="G497" s="43"/>
      <c r="H497" s="43"/>
      <c r="I497" s="222"/>
      <c r="J497" s="43"/>
      <c r="K497" s="43"/>
      <c r="L497" s="47"/>
      <c r="M497" s="223"/>
      <c r="N497" s="224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152</v>
      </c>
      <c r="AU497" s="20" t="s">
        <v>83</v>
      </c>
    </row>
    <row r="498" s="2" customFormat="1">
      <c r="A498" s="41"/>
      <c r="B498" s="42"/>
      <c r="C498" s="43"/>
      <c r="D498" s="225" t="s">
        <v>154</v>
      </c>
      <c r="E498" s="43"/>
      <c r="F498" s="226" t="s">
        <v>695</v>
      </c>
      <c r="G498" s="43"/>
      <c r="H498" s="43"/>
      <c r="I498" s="222"/>
      <c r="J498" s="43"/>
      <c r="K498" s="43"/>
      <c r="L498" s="47"/>
      <c r="M498" s="223"/>
      <c r="N498" s="224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154</v>
      </c>
      <c r="AU498" s="20" t="s">
        <v>83</v>
      </c>
    </row>
    <row r="499" s="13" customFormat="1">
      <c r="A499" s="13"/>
      <c r="B499" s="227"/>
      <c r="C499" s="228"/>
      <c r="D499" s="220" t="s">
        <v>156</v>
      </c>
      <c r="E499" s="229" t="s">
        <v>28</v>
      </c>
      <c r="F499" s="230" t="s">
        <v>696</v>
      </c>
      <c r="G499" s="228"/>
      <c r="H499" s="231">
        <v>2158.5700000000002</v>
      </c>
      <c r="I499" s="232"/>
      <c r="J499" s="228"/>
      <c r="K499" s="228"/>
      <c r="L499" s="233"/>
      <c r="M499" s="234"/>
      <c r="N499" s="235"/>
      <c r="O499" s="235"/>
      <c r="P499" s="235"/>
      <c r="Q499" s="235"/>
      <c r="R499" s="235"/>
      <c r="S499" s="235"/>
      <c r="T499" s="236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7" t="s">
        <v>156</v>
      </c>
      <c r="AU499" s="237" t="s">
        <v>83</v>
      </c>
      <c r="AV499" s="13" t="s">
        <v>83</v>
      </c>
      <c r="AW499" s="13" t="s">
        <v>35</v>
      </c>
      <c r="AX499" s="13" t="s">
        <v>73</v>
      </c>
      <c r="AY499" s="237" t="s">
        <v>143</v>
      </c>
    </row>
    <row r="500" s="13" customFormat="1">
      <c r="A500" s="13"/>
      <c r="B500" s="227"/>
      <c r="C500" s="228"/>
      <c r="D500" s="220" t="s">
        <v>156</v>
      </c>
      <c r="E500" s="229" t="s">
        <v>28</v>
      </c>
      <c r="F500" s="230" t="s">
        <v>697</v>
      </c>
      <c r="G500" s="228"/>
      <c r="H500" s="231">
        <v>964</v>
      </c>
      <c r="I500" s="232"/>
      <c r="J500" s="228"/>
      <c r="K500" s="228"/>
      <c r="L500" s="233"/>
      <c r="M500" s="234"/>
      <c r="N500" s="235"/>
      <c r="O500" s="235"/>
      <c r="P500" s="235"/>
      <c r="Q500" s="235"/>
      <c r="R500" s="235"/>
      <c r="S500" s="235"/>
      <c r="T500" s="236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7" t="s">
        <v>156</v>
      </c>
      <c r="AU500" s="237" t="s">
        <v>83</v>
      </c>
      <c r="AV500" s="13" t="s">
        <v>83</v>
      </c>
      <c r="AW500" s="13" t="s">
        <v>35</v>
      </c>
      <c r="AX500" s="13" t="s">
        <v>73</v>
      </c>
      <c r="AY500" s="237" t="s">
        <v>143</v>
      </c>
    </row>
    <row r="501" s="15" customFormat="1">
      <c r="A501" s="15"/>
      <c r="B501" s="248"/>
      <c r="C501" s="249"/>
      <c r="D501" s="220" t="s">
        <v>156</v>
      </c>
      <c r="E501" s="250" t="s">
        <v>28</v>
      </c>
      <c r="F501" s="251" t="s">
        <v>180</v>
      </c>
      <c r="G501" s="249"/>
      <c r="H501" s="252">
        <v>3122.5700000000002</v>
      </c>
      <c r="I501" s="253"/>
      <c r="J501" s="249"/>
      <c r="K501" s="249"/>
      <c r="L501" s="254"/>
      <c r="M501" s="255"/>
      <c r="N501" s="256"/>
      <c r="O501" s="256"/>
      <c r="P501" s="256"/>
      <c r="Q501" s="256"/>
      <c r="R501" s="256"/>
      <c r="S501" s="256"/>
      <c r="T501" s="257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58" t="s">
        <v>156</v>
      </c>
      <c r="AU501" s="258" t="s">
        <v>83</v>
      </c>
      <c r="AV501" s="15" t="s">
        <v>150</v>
      </c>
      <c r="AW501" s="15" t="s">
        <v>35</v>
      </c>
      <c r="AX501" s="15" t="s">
        <v>81</v>
      </c>
      <c r="AY501" s="258" t="s">
        <v>143</v>
      </c>
    </row>
    <row r="502" s="2" customFormat="1" ht="21.75" customHeight="1">
      <c r="A502" s="41"/>
      <c r="B502" s="42"/>
      <c r="C502" s="207" t="s">
        <v>698</v>
      </c>
      <c r="D502" s="207" t="s">
        <v>145</v>
      </c>
      <c r="E502" s="208" t="s">
        <v>699</v>
      </c>
      <c r="F502" s="209" t="s">
        <v>700</v>
      </c>
      <c r="G502" s="210" t="s">
        <v>312</v>
      </c>
      <c r="H502" s="211">
        <v>58</v>
      </c>
      <c r="I502" s="212"/>
      <c r="J502" s="213">
        <f>ROUND(I502*H502,2)</f>
        <v>0</v>
      </c>
      <c r="K502" s="209" t="s">
        <v>149</v>
      </c>
      <c r="L502" s="47"/>
      <c r="M502" s="214" t="s">
        <v>28</v>
      </c>
      <c r="N502" s="215" t="s">
        <v>44</v>
      </c>
      <c r="O502" s="87"/>
      <c r="P502" s="216">
        <f>O502*H502</f>
        <v>0</v>
      </c>
      <c r="Q502" s="216">
        <v>0</v>
      </c>
      <c r="R502" s="216">
        <f>Q502*H502</f>
        <v>0</v>
      </c>
      <c r="S502" s="216">
        <v>0</v>
      </c>
      <c r="T502" s="217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18" t="s">
        <v>150</v>
      </c>
      <c r="AT502" s="218" t="s">
        <v>145</v>
      </c>
      <c r="AU502" s="218" t="s">
        <v>83</v>
      </c>
      <c r="AY502" s="20" t="s">
        <v>143</v>
      </c>
      <c r="BE502" s="219">
        <f>IF(N502="základní",J502,0)</f>
        <v>0</v>
      </c>
      <c r="BF502" s="219">
        <f>IF(N502="snížená",J502,0)</f>
        <v>0</v>
      </c>
      <c r="BG502" s="219">
        <f>IF(N502="zákl. přenesená",J502,0)</f>
        <v>0</v>
      </c>
      <c r="BH502" s="219">
        <f>IF(N502="sníž. přenesená",J502,0)</f>
        <v>0</v>
      </c>
      <c r="BI502" s="219">
        <f>IF(N502="nulová",J502,0)</f>
        <v>0</v>
      </c>
      <c r="BJ502" s="20" t="s">
        <v>81</v>
      </c>
      <c r="BK502" s="219">
        <f>ROUND(I502*H502,2)</f>
        <v>0</v>
      </c>
      <c r="BL502" s="20" t="s">
        <v>150</v>
      </c>
      <c r="BM502" s="218" t="s">
        <v>701</v>
      </c>
    </row>
    <row r="503" s="2" customFormat="1">
      <c r="A503" s="41"/>
      <c r="B503" s="42"/>
      <c r="C503" s="43"/>
      <c r="D503" s="220" t="s">
        <v>152</v>
      </c>
      <c r="E503" s="43"/>
      <c r="F503" s="221" t="s">
        <v>702</v>
      </c>
      <c r="G503" s="43"/>
      <c r="H503" s="43"/>
      <c r="I503" s="222"/>
      <c r="J503" s="43"/>
      <c r="K503" s="43"/>
      <c r="L503" s="47"/>
      <c r="M503" s="223"/>
      <c r="N503" s="224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152</v>
      </c>
      <c r="AU503" s="20" t="s">
        <v>83</v>
      </c>
    </row>
    <row r="504" s="2" customFormat="1">
      <c r="A504" s="41"/>
      <c r="B504" s="42"/>
      <c r="C504" s="43"/>
      <c r="D504" s="225" t="s">
        <v>154</v>
      </c>
      <c r="E504" s="43"/>
      <c r="F504" s="226" t="s">
        <v>703</v>
      </c>
      <c r="G504" s="43"/>
      <c r="H504" s="43"/>
      <c r="I504" s="222"/>
      <c r="J504" s="43"/>
      <c r="K504" s="43"/>
      <c r="L504" s="47"/>
      <c r="M504" s="223"/>
      <c r="N504" s="224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154</v>
      </c>
      <c r="AU504" s="20" t="s">
        <v>83</v>
      </c>
    </row>
    <row r="505" s="13" customFormat="1">
      <c r="A505" s="13"/>
      <c r="B505" s="227"/>
      <c r="C505" s="228"/>
      <c r="D505" s="220" t="s">
        <v>156</v>
      </c>
      <c r="E505" s="229" t="s">
        <v>28</v>
      </c>
      <c r="F505" s="230" t="s">
        <v>704</v>
      </c>
      <c r="G505" s="228"/>
      <c r="H505" s="231">
        <v>58</v>
      </c>
      <c r="I505" s="232"/>
      <c r="J505" s="228"/>
      <c r="K505" s="228"/>
      <c r="L505" s="233"/>
      <c r="M505" s="234"/>
      <c r="N505" s="235"/>
      <c r="O505" s="235"/>
      <c r="P505" s="235"/>
      <c r="Q505" s="235"/>
      <c r="R505" s="235"/>
      <c r="S505" s="235"/>
      <c r="T505" s="236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7" t="s">
        <v>156</v>
      </c>
      <c r="AU505" s="237" t="s">
        <v>83</v>
      </c>
      <c r="AV505" s="13" t="s">
        <v>83</v>
      </c>
      <c r="AW505" s="13" t="s">
        <v>35</v>
      </c>
      <c r="AX505" s="13" t="s">
        <v>81</v>
      </c>
      <c r="AY505" s="237" t="s">
        <v>143</v>
      </c>
    </row>
    <row r="506" s="2" customFormat="1" ht="24.15" customHeight="1">
      <c r="A506" s="41"/>
      <c r="B506" s="42"/>
      <c r="C506" s="207" t="s">
        <v>705</v>
      </c>
      <c r="D506" s="207" t="s">
        <v>145</v>
      </c>
      <c r="E506" s="208" t="s">
        <v>706</v>
      </c>
      <c r="F506" s="209" t="s">
        <v>707</v>
      </c>
      <c r="G506" s="210" t="s">
        <v>312</v>
      </c>
      <c r="H506" s="211">
        <v>4129.2399999999998</v>
      </c>
      <c r="I506" s="212"/>
      <c r="J506" s="213">
        <f>ROUND(I506*H506,2)</f>
        <v>0</v>
      </c>
      <c r="K506" s="209" t="s">
        <v>149</v>
      </c>
      <c r="L506" s="47"/>
      <c r="M506" s="214" t="s">
        <v>28</v>
      </c>
      <c r="N506" s="215" t="s">
        <v>44</v>
      </c>
      <c r="O506" s="87"/>
      <c r="P506" s="216">
        <f>O506*H506</f>
        <v>0</v>
      </c>
      <c r="Q506" s="216">
        <v>0</v>
      </c>
      <c r="R506" s="216">
        <f>Q506*H506</f>
        <v>0</v>
      </c>
      <c r="S506" s="216">
        <v>0</v>
      </c>
      <c r="T506" s="217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18" t="s">
        <v>150</v>
      </c>
      <c r="AT506" s="218" t="s">
        <v>145</v>
      </c>
      <c r="AU506" s="218" t="s">
        <v>83</v>
      </c>
      <c r="AY506" s="20" t="s">
        <v>143</v>
      </c>
      <c r="BE506" s="219">
        <f>IF(N506="základní",J506,0)</f>
        <v>0</v>
      </c>
      <c r="BF506" s="219">
        <f>IF(N506="snížená",J506,0)</f>
        <v>0</v>
      </c>
      <c r="BG506" s="219">
        <f>IF(N506="zákl. přenesená",J506,0)</f>
        <v>0</v>
      </c>
      <c r="BH506" s="219">
        <f>IF(N506="sníž. přenesená",J506,0)</f>
        <v>0</v>
      </c>
      <c r="BI506" s="219">
        <f>IF(N506="nulová",J506,0)</f>
        <v>0</v>
      </c>
      <c r="BJ506" s="20" t="s">
        <v>81</v>
      </c>
      <c r="BK506" s="219">
        <f>ROUND(I506*H506,2)</f>
        <v>0</v>
      </c>
      <c r="BL506" s="20" t="s">
        <v>150</v>
      </c>
      <c r="BM506" s="218" t="s">
        <v>708</v>
      </c>
    </row>
    <row r="507" s="2" customFormat="1">
      <c r="A507" s="41"/>
      <c r="B507" s="42"/>
      <c r="C507" s="43"/>
      <c r="D507" s="220" t="s">
        <v>152</v>
      </c>
      <c r="E507" s="43"/>
      <c r="F507" s="221" t="s">
        <v>709</v>
      </c>
      <c r="G507" s="43"/>
      <c r="H507" s="43"/>
      <c r="I507" s="222"/>
      <c r="J507" s="43"/>
      <c r="K507" s="43"/>
      <c r="L507" s="47"/>
      <c r="M507" s="223"/>
      <c r="N507" s="224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152</v>
      </c>
      <c r="AU507" s="20" t="s">
        <v>83</v>
      </c>
    </row>
    <row r="508" s="2" customFormat="1">
      <c r="A508" s="41"/>
      <c r="B508" s="42"/>
      <c r="C508" s="43"/>
      <c r="D508" s="225" t="s">
        <v>154</v>
      </c>
      <c r="E508" s="43"/>
      <c r="F508" s="226" t="s">
        <v>710</v>
      </c>
      <c r="G508" s="43"/>
      <c r="H508" s="43"/>
      <c r="I508" s="222"/>
      <c r="J508" s="43"/>
      <c r="K508" s="43"/>
      <c r="L508" s="47"/>
      <c r="M508" s="223"/>
      <c r="N508" s="224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154</v>
      </c>
      <c r="AU508" s="20" t="s">
        <v>83</v>
      </c>
    </row>
    <row r="509" s="13" customFormat="1">
      <c r="A509" s="13"/>
      <c r="B509" s="227"/>
      <c r="C509" s="228"/>
      <c r="D509" s="220" t="s">
        <v>156</v>
      </c>
      <c r="E509" s="229" t="s">
        <v>28</v>
      </c>
      <c r="F509" s="230" t="s">
        <v>711</v>
      </c>
      <c r="G509" s="228"/>
      <c r="H509" s="231">
        <v>1731.6800000000001</v>
      </c>
      <c r="I509" s="232"/>
      <c r="J509" s="228"/>
      <c r="K509" s="228"/>
      <c r="L509" s="233"/>
      <c r="M509" s="234"/>
      <c r="N509" s="235"/>
      <c r="O509" s="235"/>
      <c r="P509" s="235"/>
      <c r="Q509" s="235"/>
      <c r="R509" s="235"/>
      <c r="S509" s="235"/>
      <c r="T509" s="236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7" t="s">
        <v>156</v>
      </c>
      <c r="AU509" s="237" t="s">
        <v>83</v>
      </c>
      <c r="AV509" s="13" t="s">
        <v>83</v>
      </c>
      <c r="AW509" s="13" t="s">
        <v>35</v>
      </c>
      <c r="AX509" s="13" t="s">
        <v>73</v>
      </c>
      <c r="AY509" s="237" t="s">
        <v>143</v>
      </c>
    </row>
    <row r="510" s="13" customFormat="1">
      <c r="A510" s="13"/>
      <c r="B510" s="227"/>
      <c r="C510" s="228"/>
      <c r="D510" s="220" t="s">
        <v>156</v>
      </c>
      <c r="E510" s="229" t="s">
        <v>28</v>
      </c>
      <c r="F510" s="230" t="s">
        <v>712</v>
      </c>
      <c r="G510" s="228"/>
      <c r="H510" s="231">
        <v>1271.56</v>
      </c>
      <c r="I510" s="232"/>
      <c r="J510" s="228"/>
      <c r="K510" s="228"/>
      <c r="L510" s="233"/>
      <c r="M510" s="234"/>
      <c r="N510" s="235"/>
      <c r="O510" s="235"/>
      <c r="P510" s="235"/>
      <c r="Q510" s="235"/>
      <c r="R510" s="235"/>
      <c r="S510" s="235"/>
      <c r="T510" s="236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7" t="s">
        <v>156</v>
      </c>
      <c r="AU510" s="237" t="s">
        <v>83</v>
      </c>
      <c r="AV510" s="13" t="s">
        <v>83</v>
      </c>
      <c r="AW510" s="13" t="s">
        <v>35</v>
      </c>
      <c r="AX510" s="13" t="s">
        <v>73</v>
      </c>
      <c r="AY510" s="237" t="s">
        <v>143</v>
      </c>
    </row>
    <row r="511" s="13" customFormat="1">
      <c r="A511" s="13"/>
      <c r="B511" s="227"/>
      <c r="C511" s="228"/>
      <c r="D511" s="220" t="s">
        <v>156</v>
      </c>
      <c r="E511" s="229" t="s">
        <v>28</v>
      </c>
      <c r="F511" s="230" t="s">
        <v>713</v>
      </c>
      <c r="G511" s="228"/>
      <c r="H511" s="231">
        <v>1126</v>
      </c>
      <c r="I511" s="232"/>
      <c r="J511" s="228"/>
      <c r="K511" s="228"/>
      <c r="L511" s="233"/>
      <c r="M511" s="234"/>
      <c r="N511" s="235"/>
      <c r="O511" s="235"/>
      <c r="P511" s="235"/>
      <c r="Q511" s="235"/>
      <c r="R511" s="235"/>
      <c r="S511" s="235"/>
      <c r="T511" s="23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7" t="s">
        <v>156</v>
      </c>
      <c r="AU511" s="237" t="s">
        <v>83</v>
      </c>
      <c r="AV511" s="13" t="s">
        <v>83</v>
      </c>
      <c r="AW511" s="13" t="s">
        <v>35</v>
      </c>
      <c r="AX511" s="13" t="s">
        <v>73</v>
      </c>
      <c r="AY511" s="237" t="s">
        <v>143</v>
      </c>
    </row>
    <row r="512" s="15" customFormat="1">
      <c r="A512" s="15"/>
      <c r="B512" s="248"/>
      <c r="C512" s="249"/>
      <c r="D512" s="220" t="s">
        <v>156</v>
      </c>
      <c r="E512" s="250" t="s">
        <v>28</v>
      </c>
      <c r="F512" s="251" t="s">
        <v>180</v>
      </c>
      <c r="G512" s="249"/>
      <c r="H512" s="252">
        <v>4129.2399999999998</v>
      </c>
      <c r="I512" s="253"/>
      <c r="J512" s="249"/>
      <c r="K512" s="249"/>
      <c r="L512" s="254"/>
      <c r="M512" s="255"/>
      <c r="N512" s="256"/>
      <c r="O512" s="256"/>
      <c r="P512" s="256"/>
      <c r="Q512" s="256"/>
      <c r="R512" s="256"/>
      <c r="S512" s="256"/>
      <c r="T512" s="257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58" t="s">
        <v>156</v>
      </c>
      <c r="AU512" s="258" t="s">
        <v>83</v>
      </c>
      <c r="AV512" s="15" t="s">
        <v>150</v>
      </c>
      <c r="AW512" s="15" t="s">
        <v>35</v>
      </c>
      <c r="AX512" s="15" t="s">
        <v>81</v>
      </c>
      <c r="AY512" s="258" t="s">
        <v>143</v>
      </c>
    </row>
    <row r="513" s="2" customFormat="1" ht="24.15" customHeight="1">
      <c r="A513" s="41"/>
      <c r="B513" s="42"/>
      <c r="C513" s="207" t="s">
        <v>714</v>
      </c>
      <c r="D513" s="207" t="s">
        <v>145</v>
      </c>
      <c r="E513" s="208" t="s">
        <v>715</v>
      </c>
      <c r="F513" s="209" t="s">
        <v>716</v>
      </c>
      <c r="G513" s="210" t="s">
        <v>312</v>
      </c>
      <c r="H513" s="211">
        <v>270.36000000000001</v>
      </c>
      <c r="I513" s="212"/>
      <c r="J513" s="213">
        <f>ROUND(I513*H513,2)</f>
        <v>0</v>
      </c>
      <c r="K513" s="209" t="s">
        <v>149</v>
      </c>
      <c r="L513" s="47"/>
      <c r="M513" s="214" t="s">
        <v>28</v>
      </c>
      <c r="N513" s="215" t="s">
        <v>44</v>
      </c>
      <c r="O513" s="87"/>
      <c r="P513" s="216">
        <f>O513*H513</f>
        <v>0</v>
      </c>
      <c r="Q513" s="216">
        <v>0</v>
      </c>
      <c r="R513" s="216">
        <f>Q513*H513</f>
        <v>0</v>
      </c>
      <c r="S513" s="216">
        <v>0</v>
      </c>
      <c r="T513" s="217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18" t="s">
        <v>150</v>
      </c>
      <c r="AT513" s="218" t="s">
        <v>145</v>
      </c>
      <c r="AU513" s="218" t="s">
        <v>83</v>
      </c>
      <c r="AY513" s="20" t="s">
        <v>143</v>
      </c>
      <c r="BE513" s="219">
        <f>IF(N513="základní",J513,0)</f>
        <v>0</v>
      </c>
      <c r="BF513" s="219">
        <f>IF(N513="snížená",J513,0)</f>
        <v>0</v>
      </c>
      <c r="BG513" s="219">
        <f>IF(N513="zákl. přenesená",J513,0)</f>
        <v>0</v>
      </c>
      <c r="BH513" s="219">
        <f>IF(N513="sníž. přenesená",J513,0)</f>
        <v>0</v>
      </c>
      <c r="BI513" s="219">
        <f>IF(N513="nulová",J513,0)</f>
        <v>0</v>
      </c>
      <c r="BJ513" s="20" t="s">
        <v>81</v>
      </c>
      <c r="BK513" s="219">
        <f>ROUND(I513*H513,2)</f>
        <v>0</v>
      </c>
      <c r="BL513" s="20" t="s">
        <v>150</v>
      </c>
      <c r="BM513" s="218" t="s">
        <v>717</v>
      </c>
    </row>
    <row r="514" s="2" customFormat="1">
      <c r="A514" s="41"/>
      <c r="B514" s="42"/>
      <c r="C514" s="43"/>
      <c r="D514" s="220" t="s">
        <v>152</v>
      </c>
      <c r="E514" s="43"/>
      <c r="F514" s="221" t="s">
        <v>718</v>
      </c>
      <c r="G514" s="43"/>
      <c r="H514" s="43"/>
      <c r="I514" s="222"/>
      <c r="J514" s="43"/>
      <c r="K514" s="43"/>
      <c r="L514" s="47"/>
      <c r="M514" s="223"/>
      <c r="N514" s="224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152</v>
      </c>
      <c r="AU514" s="20" t="s">
        <v>83</v>
      </c>
    </row>
    <row r="515" s="2" customFormat="1">
      <c r="A515" s="41"/>
      <c r="B515" s="42"/>
      <c r="C515" s="43"/>
      <c r="D515" s="225" t="s">
        <v>154</v>
      </c>
      <c r="E515" s="43"/>
      <c r="F515" s="226" t="s">
        <v>719</v>
      </c>
      <c r="G515" s="43"/>
      <c r="H515" s="43"/>
      <c r="I515" s="222"/>
      <c r="J515" s="43"/>
      <c r="K515" s="43"/>
      <c r="L515" s="47"/>
      <c r="M515" s="223"/>
      <c r="N515" s="224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154</v>
      </c>
      <c r="AU515" s="20" t="s">
        <v>83</v>
      </c>
    </row>
    <row r="516" s="13" customFormat="1">
      <c r="A516" s="13"/>
      <c r="B516" s="227"/>
      <c r="C516" s="228"/>
      <c r="D516" s="220" t="s">
        <v>156</v>
      </c>
      <c r="E516" s="229" t="s">
        <v>28</v>
      </c>
      <c r="F516" s="230" t="s">
        <v>720</v>
      </c>
      <c r="G516" s="228"/>
      <c r="H516" s="231">
        <v>182</v>
      </c>
      <c r="I516" s="232"/>
      <c r="J516" s="228"/>
      <c r="K516" s="228"/>
      <c r="L516" s="233"/>
      <c r="M516" s="234"/>
      <c r="N516" s="235"/>
      <c r="O516" s="235"/>
      <c r="P516" s="235"/>
      <c r="Q516" s="235"/>
      <c r="R516" s="235"/>
      <c r="S516" s="235"/>
      <c r="T516" s="236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7" t="s">
        <v>156</v>
      </c>
      <c r="AU516" s="237" t="s">
        <v>83</v>
      </c>
      <c r="AV516" s="13" t="s">
        <v>83</v>
      </c>
      <c r="AW516" s="13" t="s">
        <v>35</v>
      </c>
      <c r="AX516" s="13" t="s">
        <v>73</v>
      </c>
      <c r="AY516" s="237" t="s">
        <v>143</v>
      </c>
    </row>
    <row r="517" s="13" customFormat="1">
      <c r="A517" s="13"/>
      <c r="B517" s="227"/>
      <c r="C517" s="228"/>
      <c r="D517" s="220" t="s">
        <v>156</v>
      </c>
      <c r="E517" s="229" t="s">
        <v>28</v>
      </c>
      <c r="F517" s="230" t="s">
        <v>688</v>
      </c>
      <c r="G517" s="228"/>
      <c r="H517" s="231">
        <v>88.359999999999999</v>
      </c>
      <c r="I517" s="232"/>
      <c r="J517" s="228"/>
      <c r="K517" s="228"/>
      <c r="L517" s="233"/>
      <c r="M517" s="234"/>
      <c r="N517" s="235"/>
      <c r="O517" s="235"/>
      <c r="P517" s="235"/>
      <c r="Q517" s="235"/>
      <c r="R517" s="235"/>
      <c r="S517" s="235"/>
      <c r="T517" s="23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7" t="s">
        <v>156</v>
      </c>
      <c r="AU517" s="237" t="s">
        <v>83</v>
      </c>
      <c r="AV517" s="13" t="s">
        <v>83</v>
      </c>
      <c r="AW517" s="13" t="s">
        <v>35</v>
      </c>
      <c r="AX517" s="13" t="s">
        <v>73</v>
      </c>
      <c r="AY517" s="237" t="s">
        <v>143</v>
      </c>
    </row>
    <row r="518" s="15" customFormat="1">
      <c r="A518" s="15"/>
      <c r="B518" s="248"/>
      <c r="C518" s="249"/>
      <c r="D518" s="220" t="s">
        <v>156</v>
      </c>
      <c r="E518" s="250" t="s">
        <v>28</v>
      </c>
      <c r="F518" s="251" t="s">
        <v>180</v>
      </c>
      <c r="G518" s="249"/>
      <c r="H518" s="252">
        <v>270.36000000000001</v>
      </c>
      <c r="I518" s="253"/>
      <c r="J518" s="249"/>
      <c r="K518" s="249"/>
      <c r="L518" s="254"/>
      <c r="M518" s="255"/>
      <c r="N518" s="256"/>
      <c r="O518" s="256"/>
      <c r="P518" s="256"/>
      <c r="Q518" s="256"/>
      <c r="R518" s="256"/>
      <c r="S518" s="256"/>
      <c r="T518" s="257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58" t="s">
        <v>156</v>
      </c>
      <c r="AU518" s="258" t="s">
        <v>83</v>
      </c>
      <c r="AV518" s="15" t="s">
        <v>150</v>
      </c>
      <c r="AW518" s="15" t="s">
        <v>35</v>
      </c>
      <c r="AX518" s="15" t="s">
        <v>81</v>
      </c>
      <c r="AY518" s="258" t="s">
        <v>143</v>
      </c>
    </row>
    <row r="519" s="2" customFormat="1" ht="33" customHeight="1">
      <c r="A519" s="41"/>
      <c r="B519" s="42"/>
      <c r="C519" s="207" t="s">
        <v>721</v>
      </c>
      <c r="D519" s="207" t="s">
        <v>145</v>
      </c>
      <c r="E519" s="208" t="s">
        <v>722</v>
      </c>
      <c r="F519" s="209" t="s">
        <v>723</v>
      </c>
      <c r="G519" s="210" t="s">
        <v>312</v>
      </c>
      <c r="H519" s="211">
        <v>2110.27</v>
      </c>
      <c r="I519" s="212"/>
      <c r="J519" s="213">
        <f>ROUND(I519*H519,2)</f>
        <v>0</v>
      </c>
      <c r="K519" s="209" t="s">
        <v>149</v>
      </c>
      <c r="L519" s="47"/>
      <c r="M519" s="214" t="s">
        <v>28</v>
      </c>
      <c r="N519" s="215" t="s">
        <v>44</v>
      </c>
      <c r="O519" s="87"/>
      <c r="P519" s="216">
        <f>O519*H519</f>
        <v>0</v>
      </c>
      <c r="Q519" s="216">
        <v>0</v>
      </c>
      <c r="R519" s="216">
        <f>Q519*H519</f>
        <v>0</v>
      </c>
      <c r="S519" s="216">
        <v>0</v>
      </c>
      <c r="T519" s="217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18" t="s">
        <v>150</v>
      </c>
      <c r="AT519" s="218" t="s">
        <v>145</v>
      </c>
      <c r="AU519" s="218" t="s">
        <v>83</v>
      </c>
      <c r="AY519" s="20" t="s">
        <v>143</v>
      </c>
      <c r="BE519" s="219">
        <f>IF(N519="základní",J519,0)</f>
        <v>0</v>
      </c>
      <c r="BF519" s="219">
        <f>IF(N519="snížená",J519,0)</f>
        <v>0</v>
      </c>
      <c r="BG519" s="219">
        <f>IF(N519="zákl. přenesená",J519,0)</f>
        <v>0</v>
      </c>
      <c r="BH519" s="219">
        <f>IF(N519="sníž. přenesená",J519,0)</f>
        <v>0</v>
      </c>
      <c r="BI519" s="219">
        <f>IF(N519="nulová",J519,0)</f>
        <v>0</v>
      </c>
      <c r="BJ519" s="20" t="s">
        <v>81</v>
      </c>
      <c r="BK519" s="219">
        <f>ROUND(I519*H519,2)</f>
        <v>0</v>
      </c>
      <c r="BL519" s="20" t="s">
        <v>150</v>
      </c>
      <c r="BM519" s="218" t="s">
        <v>724</v>
      </c>
    </row>
    <row r="520" s="2" customFormat="1">
      <c r="A520" s="41"/>
      <c r="B520" s="42"/>
      <c r="C520" s="43"/>
      <c r="D520" s="220" t="s">
        <v>152</v>
      </c>
      <c r="E520" s="43"/>
      <c r="F520" s="221" t="s">
        <v>725</v>
      </c>
      <c r="G520" s="43"/>
      <c r="H520" s="43"/>
      <c r="I520" s="222"/>
      <c r="J520" s="43"/>
      <c r="K520" s="43"/>
      <c r="L520" s="47"/>
      <c r="M520" s="223"/>
      <c r="N520" s="224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152</v>
      </c>
      <c r="AU520" s="20" t="s">
        <v>83</v>
      </c>
    </row>
    <row r="521" s="2" customFormat="1">
      <c r="A521" s="41"/>
      <c r="B521" s="42"/>
      <c r="C521" s="43"/>
      <c r="D521" s="225" t="s">
        <v>154</v>
      </c>
      <c r="E521" s="43"/>
      <c r="F521" s="226" t="s">
        <v>726</v>
      </c>
      <c r="G521" s="43"/>
      <c r="H521" s="43"/>
      <c r="I521" s="222"/>
      <c r="J521" s="43"/>
      <c r="K521" s="43"/>
      <c r="L521" s="47"/>
      <c r="M521" s="223"/>
      <c r="N521" s="224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20" t="s">
        <v>154</v>
      </c>
      <c r="AU521" s="20" t="s">
        <v>83</v>
      </c>
    </row>
    <row r="522" s="13" customFormat="1">
      <c r="A522" s="13"/>
      <c r="B522" s="227"/>
      <c r="C522" s="228"/>
      <c r="D522" s="220" t="s">
        <v>156</v>
      </c>
      <c r="E522" s="229" t="s">
        <v>28</v>
      </c>
      <c r="F522" s="230" t="s">
        <v>727</v>
      </c>
      <c r="G522" s="228"/>
      <c r="H522" s="231">
        <v>1964.27</v>
      </c>
      <c r="I522" s="232"/>
      <c r="J522" s="228"/>
      <c r="K522" s="228"/>
      <c r="L522" s="233"/>
      <c r="M522" s="234"/>
      <c r="N522" s="235"/>
      <c r="O522" s="235"/>
      <c r="P522" s="235"/>
      <c r="Q522" s="235"/>
      <c r="R522" s="235"/>
      <c r="S522" s="235"/>
      <c r="T522" s="236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7" t="s">
        <v>156</v>
      </c>
      <c r="AU522" s="237" t="s">
        <v>83</v>
      </c>
      <c r="AV522" s="13" t="s">
        <v>83</v>
      </c>
      <c r="AW522" s="13" t="s">
        <v>35</v>
      </c>
      <c r="AX522" s="13" t="s">
        <v>73</v>
      </c>
      <c r="AY522" s="237" t="s">
        <v>143</v>
      </c>
    </row>
    <row r="523" s="13" customFormat="1">
      <c r="A523" s="13"/>
      <c r="B523" s="227"/>
      <c r="C523" s="228"/>
      <c r="D523" s="220" t="s">
        <v>156</v>
      </c>
      <c r="E523" s="229" t="s">
        <v>28</v>
      </c>
      <c r="F523" s="230" t="s">
        <v>728</v>
      </c>
      <c r="G523" s="228"/>
      <c r="H523" s="231">
        <v>146</v>
      </c>
      <c r="I523" s="232"/>
      <c r="J523" s="228"/>
      <c r="K523" s="228"/>
      <c r="L523" s="233"/>
      <c r="M523" s="234"/>
      <c r="N523" s="235"/>
      <c r="O523" s="235"/>
      <c r="P523" s="235"/>
      <c r="Q523" s="235"/>
      <c r="R523" s="235"/>
      <c r="S523" s="235"/>
      <c r="T523" s="236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7" t="s">
        <v>156</v>
      </c>
      <c r="AU523" s="237" t="s">
        <v>83</v>
      </c>
      <c r="AV523" s="13" t="s">
        <v>83</v>
      </c>
      <c r="AW523" s="13" t="s">
        <v>35</v>
      </c>
      <c r="AX523" s="13" t="s">
        <v>73</v>
      </c>
      <c r="AY523" s="237" t="s">
        <v>143</v>
      </c>
    </row>
    <row r="524" s="15" customFormat="1">
      <c r="A524" s="15"/>
      <c r="B524" s="248"/>
      <c r="C524" s="249"/>
      <c r="D524" s="220" t="s">
        <v>156</v>
      </c>
      <c r="E524" s="250" t="s">
        <v>28</v>
      </c>
      <c r="F524" s="251" t="s">
        <v>180</v>
      </c>
      <c r="G524" s="249"/>
      <c r="H524" s="252">
        <v>2110.27</v>
      </c>
      <c r="I524" s="253"/>
      <c r="J524" s="249"/>
      <c r="K524" s="249"/>
      <c r="L524" s="254"/>
      <c r="M524" s="255"/>
      <c r="N524" s="256"/>
      <c r="O524" s="256"/>
      <c r="P524" s="256"/>
      <c r="Q524" s="256"/>
      <c r="R524" s="256"/>
      <c r="S524" s="256"/>
      <c r="T524" s="257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58" t="s">
        <v>156</v>
      </c>
      <c r="AU524" s="258" t="s">
        <v>83</v>
      </c>
      <c r="AV524" s="15" t="s">
        <v>150</v>
      </c>
      <c r="AW524" s="15" t="s">
        <v>35</v>
      </c>
      <c r="AX524" s="15" t="s">
        <v>81</v>
      </c>
      <c r="AY524" s="258" t="s">
        <v>143</v>
      </c>
    </row>
    <row r="525" s="2" customFormat="1" ht="24.15" customHeight="1">
      <c r="A525" s="41"/>
      <c r="B525" s="42"/>
      <c r="C525" s="207" t="s">
        <v>729</v>
      </c>
      <c r="D525" s="207" t="s">
        <v>145</v>
      </c>
      <c r="E525" s="208" t="s">
        <v>730</v>
      </c>
      <c r="F525" s="209" t="s">
        <v>731</v>
      </c>
      <c r="G525" s="210" t="s">
        <v>312</v>
      </c>
      <c r="H525" s="211">
        <v>2110.27</v>
      </c>
      <c r="I525" s="212"/>
      <c r="J525" s="213">
        <f>ROUND(I525*H525,2)</f>
        <v>0</v>
      </c>
      <c r="K525" s="209" t="s">
        <v>149</v>
      </c>
      <c r="L525" s="47"/>
      <c r="M525" s="214" t="s">
        <v>28</v>
      </c>
      <c r="N525" s="215" t="s">
        <v>44</v>
      </c>
      <c r="O525" s="87"/>
      <c r="P525" s="216">
        <f>O525*H525</f>
        <v>0</v>
      </c>
      <c r="Q525" s="216">
        <v>0</v>
      </c>
      <c r="R525" s="216">
        <f>Q525*H525</f>
        <v>0</v>
      </c>
      <c r="S525" s="216">
        <v>0</v>
      </c>
      <c r="T525" s="217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18" t="s">
        <v>150</v>
      </c>
      <c r="AT525" s="218" t="s">
        <v>145</v>
      </c>
      <c r="AU525" s="218" t="s">
        <v>83</v>
      </c>
      <c r="AY525" s="20" t="s">
        <v>143</v>
      </c>
      <c r="BE525" s="219">
        <f>IF(N525="základní",J525,0)</f>
        <v>0</v>
      </c>
      <c r="BF525" s="219">
        <f>IF(N525="snížená",J525,0)</f>
        <v>0</v>
      </c>
      <c r="BG525" s="219">
        <f>IF(N525="zákl. přenesená",J525,0)</f>
        <v>0</v>
      </c>
      <c r="BH525" s="219">
        <f>IF(N525="sníž. přenesená",J525,0)</f>
        <v>0</v>
      </c>
      <c r="BI525" s="219">
        <f>IF(N525="nulová",J525,0)</f>
        <v>0</v>
      </c>
      <c r="BJ525" s="20" t="s">
        <v>81</v>
      </c>
      <c r="BK525" s="219">
        <f>ROUND(I525*H525,2)</f>
        <v>0</v>
      </c>
      <c r="BL525" s="20" t="s">
        <v>150</v>
      </c>
      <c r="BM525" s="218" t="s">
        <v>732</v>
      </c>
    </row>
    <row r="526" s="2" customFormat="1">
      <c r="A526" s="41"/>
      <c r="B526" s="42"/>
      <c r="C526" s="43"/>
      <c r="D526" s="220" t="s">
        <v>152</v>
      </c>
      <c r="E526" s="43"/>
      <c r="F526" s="221" t="s">
        <v>733</v>
      </c>
      <c r="G526" s="43"/>
      <c r="H526" s="43"/>
      <c r="I526" s="222"/>
      <c r="J526" s="43"/>
      <c r="K526" s="43"/>
      <c r="L526" s="47"/>
      <c r="M526" s="223"/>
      <c r="N526" s="224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152</v>
      </c>
      <c r="AU526" s="20" t="s">
        <v>83</v>
      </c>
    </row>
    <row r="527" s="2" customFormat="1">
      <c r="A527" s="41"/>
      <c r="B527" s="42"/>
      <c r="C527" s="43"/>
      <c r="D527" s="225" t="s">
        <v>154</v>
      </c>
      <c r="E527" s="43"/>
      <c r="F527" s="226" t="s">
        <v>734</v>
      </c>
      <c r="G527" s="43"/>
      <c r="H527" s="43"/>
      <c r="I527" s="222"/>
      <c r="J527" s="43"/>
      <c r="K527" s="43"/>
      <c r="L527" s="47"/>
      <c r="M527" s="223"/>
      <c r="N527" s="224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154</v>
      </c>
      <c r="AU527" s="20" t="s">
        <v>83</v>
      </c>
    </row>
    <row r="528" s="13" customFormat="1">
      <c r="A528" s="13"/>
      <c r="B528" s="227"/>
      <c r="C528" s="228"/>
      <c r="D528" s="220" t="s">
        <v>156</v>
      </c>
      <c r="E528" s="229" t="s">
        <v>28</v>
      </c>
      <c r="F528" s="230" t="s">
        <v>727</v>
      </c>
      <c r="G528" s="228"/>
      <c r="H528" s="231">
        <v>1964.27</v>
      </c>
      <c r="I528" s="232"/>
      <c r="J528" s="228"/>
      <c r="K528" s="228"/>
      <c r="L528" s="233"/>
      <c r="M528" s="234"/>
      <c r="N528" s="235"/>
      <c r="O528" s="235"/>
      <c r="P528" s="235"/>
      <c r="Q528" s="235"/>
      <c r="R528" s="235"/>
      <c r="S528" s="235"/>
      <c r="T528" s="236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7" t="s">
        <v>156</v>
      </c>
      <c r="AU528" s="237" t="s">
        <v>83</v>
      </c>
      <c r="AV528" s="13" t="s">
        <v>83</v>
      </c>
      <c r="AW528" s="13" t="s">
        <v>35</v>
      </c>
      <c r="AX528" s="13" t="s">
        <v>73</v>
      </c>
      <c r="AY528" s="237" t="s">
        <v>143</v>
      </c>
    </row>
    <row r="529" s="13" customFormat="1">
      <c r="A529" s="13"/>
      <c r="B529" s="227"/>
      <c r="C529" s="228"/>
      <c r="D529" s="220" t="s">
        <v>156</v>
      </c>
      <c r="E529" s="229" t="s">
        <v>28</v>
      </c>
      <c r="F529" s="230" t="s">
        <v>728</v>
      </c>
      <c r="G529" s="228"/>
      <c r="H529" s="231">
        <v>146</v>
      </c>
      <c r="I529" s="232"/>
      <c r="J529" s="228"/>
      <c r="K529" s="228"/>
      <c r="L529" s="233"/>
      <c r="M529" s="234"/>
      <c r="N529" s="235"/>
      <c r="O529" s="235"/>
      <c r="P529" s="235"/>
      <c r="Q529" s="235"/>
      <c r="R529" s="235"/>
      <c r="S529" s="235"/>
      <c r="T529" s="236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7" t="s">
        <v>156</v>
      </c>
      <c r="AU529" s="237" t="s">
        <v>83</v>
      </c>
      <c r="AV529" s="13" t="s">
        <v>83</v>
      </c>
      <c r="AW529" s="13" t="s">
        <v>35</v>
      </c>
      <c r="AX529" s="13" t="s">
        <v>73</v>
      </c>
      <c r="AY529" s="237" t="s">
        <v>143</v>
      </c>
    </row>
    <row r="530" s="15" customFormat="1">
      <c r="A530" s="15"/>
      <c r="B530" s="248"/>
      <c r="C530" s="249"/>
      <c r="D530" s="220" t="s">
        <v>156</v>
      </c>
      <c r="E530" s="250" t="s">
        <v>28</v>
      </c>
      <c r="F530" s="251" t="s">
        <v>180</v>
      </c>
      <c r="G530" s="249"/>
      <c r="H530" s="252">
        <v>2110.27</v>
      </c>
      <c r="I530" s="253"/>
      <c r="J530" s="249"/>
      <c r="K530" s="249"/>
      <c r="L530" s="254"/>
      <c r="M530" s="255"/>
      <c r="N530" s="256"/>
      <c r="O530" s="256"/>
      <c r="P530" s="256"/>
      <c r="Q530" s="256"/>
      <c r="R530" s="256"/>
      <c r="S530" s="256"/>
      <c r="T530" s="257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58" t="s">
        <v>156</v>
      </c>
      <c r="AU530" s="258" t="s">
        <v>83</v>
      </c>
      <c r="AV530" s="15" t="s">
        <v>150</v>
      </c>
      <c r="AW530" s="15" t="s">
        <v>35</v>
      </c>
      <c r="AX530" s="15" t="s">
        <v>81</v>
      </c>
      <c r="AY530" s="258" t="s">
        <v>143</v>
      </c>
    </row>
    <row r="531" s="2" customFormat="1" ht="21.75" customHeight="1">
      <c r="A531" s="41"/>
      <c r="B531" s="42"/>
      <c r="C531" s="207" t="s">
        <v>735</v>
      </c>
      <c r="D531" s="207" t="s">
        <v>145</v>
      </c>
      <c r="E531" s="208" t="s">
        <v>736</v>
      </c>
      <c r="F531" s="209" t="s">
        <v>737</v>
      </c>
      <c r="G531" s="210" t="s">
        <v>312</v>
      </c>
      <c r="H531" s="211">
        <v>2131.27</v>
      </c>
      <c r="I531" s="212"/>
      <c r="J531" s="213">
        <f>ROUND(I531*H531,2)</f>
        <v>0</v>
      </c>
      <c r="K531" s="209" t="s">
        <v>149</v>
      </c>
      <c r="L531" s="47"/>
      <c r="M531" s="214" t="s">
        <v>28</v>
      </c>
      <c r="N531" s="215" t="s">
        <v>44</v>
      </c>
      <c r="O531" s="87"/>
      <c r="P531" s="216">
        <f>O531*H531</f>
        <v>0</v>
      </c>
      <c r="Q531" s="216">
        <v>0</v>
      </c>
      <c r="R531" s="216">
        <f>Q531*H531</f>
        <v>0</v>
      </c>
      <c r="S531" s="216">
        <v>0</v>
      </c>
      <c r="T531" s="217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18" t="s">
        <v>150</v>
      </c>
      <c r="AT531" s="218" t="s">
        <v>145</v>
      </c>
      <c r="AU531" s="218" t="s">
        <v>83</v>
      </c>
      <c r="AY531" s="20" t="s">
        <v>143</v>
      </c>
      <c r="BE531" s="219">
        <f>IF(N531="základní",J531,0)</f>
        <v>0</v>
      </c>
      <c r="BF531" s="219">
        <f>IF(N531="snížená",J531,0)</f>
        <v>0</v>
      </c>
      <c r="BG531" s="219">
        <f>IF(N531="zákl. přenesená",J531,0)</f>
        <v>0</v>
      </c>
      <c r="BH531" s="219">
        <f>IF(N531="sníž. přenesená",J531,0)</f>
        <v>0</v>
      </c>
      <c r="BI531" s="219">
        <f>IF(N531="nulová",J531,0)</f>
        <v>0</v>
      </c>
      <c r="BJ531" s="20" t="s">
        <v>81</v>
      </c>
      <c r="BK531" s="219">
        <f>ROUND(I531*H531,2)</f>
        <v>0</v>
      </c>
      <c r="BL531" s="20" t="s">
        <v>150</v>
      </c>
      <c r="BM531" s="218" t="s">
        <v>738</v>
      </c>
    </row>
    <row r="532" s="2" customFormat="1">
      <c r="A532" s="41"/>
      <c r="B532" s="42"/>
      <c r="C532" s="43"/>
      <c r="D532" s="220" t="s">
        <v>152</v>
      </c>
      <c r="E532" s="43"/>
      <c r="F532" s="221" t="s">
        <v>739</v>
      </c>
      <c r="G532" s="43"/>
      <c r="H532" s="43"/>
      <c r="I532" s="222"/>
      <c r="J532" s="43"/>
      <c r="K532" s="43"/>
      <c r="L532" s="47"/>
      <c r="M532" s="223"/>
      <c r="N532" s="224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20" t="s">
        <v>152</v>
      </c>
      <c r="AU532" s="20" t="s">
        <v>83</v>
      </c>
    </row>
    <row r="533" s="2" customFormat="1">
      <c r="A533" s="41"/>
      <c r="B533" s="42"/>
      <c r="C533" s="43"/>
      <c r="D533" s="225" t="s">
        <v>154</v>
      </c>
      <c r="E533" s="43"/>
      <c r="F533" s="226" t="s">
        <v>740</v>
      </c>
      <c r="G533" s="43"/>
      <c r="H533" s="43"/>
      <c r="I533" s="222"/>
      <c r="J533" s="43"/>
      <c r="K533" s="43"/>
      <c r="L533" s="47"/>
      <c r="M533" s="223"/>
      <c r="N533" s="224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154</v>
      </c>
      <c r="AU533" s="20" t="s">
        <v>83</v>
      </c>
    </row>
    <row r="534" s="13" customFormat="1">
      <c r="A534" s="13"/>
      <c r="B534" s="227"/>
      <c r="C534" s="228"/>
      <c r="D534" s="220" t="s">
        <v>156</v>
      </c>
      <c r="E534" s="229" t="s">
        <v>28</v>
      </c>
      <c r="F534" s="230" t="s">
        <v>727</v>
      </c>
      <c r="G534" s="228"/>
      <c r="H534" s="231">
        <v>1964.27</v>
      </c>
      <c r="I534" s="232"/>
      <c r="J534" s="228"/>
      <c r="K534" s="228"/>
      <c r="L534" s="233"/>
      <c r="M534" s="234"/>
      <c r="N534" s="235"/>
      <c r="O534" s="235"/>
      <c r="P534" s="235"/>
      <c r="Q534" s="235"/>
      <c r="R534" s="235"/>
      <c r="S534" s="235"/>
      <c r="T534" s="236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7" t="s">
        <v>156</v>
      </c>
      <c r="AU534" s="237" t="s">
        <v>83</v>
      </c>
      <c r="AV534" s="13" t="s">
        <v>83</v>
      </c>
      <c r="AW534" s="13" t="s">
        <v>35</v>
      </c>
      <c r="AX534" s="13" t="s">
        <v>73</v>
      </c>
      <c r="AY534" s="237" t="s">
        <v>143</v>
      </c>
    </row>
    <row r="535" s="13" customFormat="1">
      <c r="A535" s="13"/>
      <c r="B535" s="227"/>
      <c r="C535" s="228"/>
      <c r="D535" s="220" t="s">
        <v>156</v>
      </c>
      <c r="E535" s="229" t="s">
        <v>28</v>
      </c>
      <c r="F535" s="230" t="s">
        <v>741</v>
      </c>
      <c r="G535" s="228"/>
      <c r="H535" s="231">
        <v>167</v>
      </c>
      <c r="I535" s="232"/>
      <c r="J535" s="228"/>
      <c r="K535" s="228"/>
      <c r="L535" s="233"/>
      <c r="M535" s="234"/>
      <c r="N535" s="235"/>
      <c r="O535" s="235"/>
      <c r="P535" s="235"/>
      <c r="Q535" s="235"/>
      <c r="R535" s="235"/>
      <c r="S535" s="235"/>
      <c r="T535" s="236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7" t="s">
        <v>156</v>
      </c>
      <c r="AU535" s="237" t="s">
        <v>83</v>
      </c>
      <c r="AV535" s="13" t="s">
        <v>83</v>
      </c>
      <c r="AW535" s="13" t="s">
        <v>35</v>
      </c>
      <c r="AX535" s="13" t="s">
        <v>73</v>
      </c>
      <c r="AY535" s="237" t="s">
        <v>143</v>
      </c>
    </row>
    <row r="536" s="15" customFormat="1">
      <c r="A536" s="15"/>
      <c r="B536" s="248"/>
      <c r="C536" s="249"/>
      <c r="D536" s="220" t="s">
        <v>156</v>
      </c>
      <c r="E536" s="250" t="s">
        <v>28</v>
      </c>
      <c r="F536" s="251" t="s">
        <v>180</v>
      </c>
      <c r="G536" s="249"/>
      <c r="H536" s="252">
        <v>2131.27</v>
      </c>
      <c r="I536" s="253"/>
      <c r="J536" s="249"/>
      <c r="K536" s="249"/>
      <c r="L536" s="254"/>
      <c r="M536" s="255"/>
      <c r="N536" s="256"/>
      <c r="O536" s="256"/>
      <c r="P536" s="256"/>
      <c r="Q536" s="256"/>
      <c r="R536" s="256"/>
      <c r="S536" s="256"/>
      <c r="T536" s="257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58" t="s">
        <v>156</v>
      </c>
      <c r="AU536" s="258" t="s">
        <v>83</v>
      </c>
      <c r="AV536" s="15" t="s">
        <v>150</v>
      </c>
      <c r="AW536" s="15" t="s">
        <v>35</v>
      </c>
      <c r="AX536" s="15" t="s">
        <v>81</v>
      </c>
      <c r="AY536" s="258" t="s">
        <v>143</v>
      </c>
    </row>
    <row r="537" s="2" customFormat="1" ht="33" customHeight="1">
      <c r="A537" s="41"/>
      <c r="B537" s="42"/>
      <c r="C537" s="207" t="s">
        <v>742</v>
      </c>
      <c r="D537" s="207" t="s">
        <v>145</v>
      </c>
      <c r="E537" s="208" t="s">
        <v>743</v>
      </c>
      <c r="F537" s="209" t="s">
        <v>744</v>
      </c>
      <c r="G537" s="210" t="s">
        <v>312</v>
      </c>
      <c r="H537" s="211">
        <v>2131.27</v>
      </c>
      <c r="I537" s="212"/>
      <c r="J537" s="213">
        <f>ROUND(I537*H537,2)</f>
        <v>0</v>
      </c>
      <c r="K537" s="209" t="s">
        <v>149</v>
      </c>
      <c r="L537" s="47"/>
      <c r="M537" s="214" t="s">
        <v>28</v>
      </c>
      <c r="N537" s="215" t="s">
        <v>44</v>
      </c>
      <c r="O537" s="87"/>
      <c r="P537" s="216">
        <f>O537*H537</f>
        <v>0</v>
      </c>
      <c r="Q537" s="216">
        <v>0</v>
      </c>
      <c r="R537" s="216">
        <f>Q537*H537</f>
        <v>0</v>
      </c>
      <c r="S537" s="216">
        <v>0</v>
      </c>
      <c r="T537" s="217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18" t="s">
        <v>150</v>
      </c>
      <c r="AT537" s="218" t="s">
        <v>145</v>
      </c>
      <c r="AU537" s="218" t="s">
        <v>83</v>
      </c>
      <c r="AY537" s="20" t="s">
        <v>143</v>
      </c>
      <c r="BE537" s="219">
        <f>IF(N537="základní",J537,0)</f>
        <v>0</v>
      </c>
      <c r="BF537" s="219">
        <f>IF(N537="snížená",J537,0)</f>
        <v>0</v>
      </c>
      <c r="BG537" s="219">
        <f>IF(N537="zákl. přenesená",J537,0)</f>
        <v>0</v>
      </c>
      <c r="BH537" s="219">
        <f>IF(N537="sníž. přenesená",J537,0)</f>
        <v>0</v>
      </c>
      <c r="BI537" s="219">
        <f>IF(N537="nulová",J537,0)</f>
        <v>0</v>
      </c>
      <c r="BJ537" s="20" t="s">
        <v>81</v>
      </c>
      <c r="BK537" s="219">
        <f>ROUND(I537*H537,2)</f>
        <v>0</v>
      </c>
      <c r="BL537" s="20" t="s">
        <v>150</v>
      </c>
      <c r="BM537" s="218" t="s">
        <v>745</v>
      </c>
    </row>
    <row r="538" s="2" customFormat="1">
      <c r="A538" s="41"/>
      <c r="B538" s="42"/>
      <c r="C538" s="43"/>
      <c r="D538" s="220" t="s">
        <v>152</v>
      </c>
      <c r="E538" s="43"/>
      <c r="F538" s="221" t="s">
        <v>746</v>
      </c>
      <c r="G538" s="43"/>
      <c r="H538" s="43"/>
      <c r="I538" s="222"/>
      <c r="J538" s="43"/>
      <c r="K538" s="43"/>
      <c r="L538" s="47"/>
      <c r="M538" s="223"/>
      <c r="N538" s="224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20" t="s">
        <v>152</v>
      </c>
      <c r="AU538" s="20" t="s">
        <v>83</v>
      </c>
    </row>
    <row r="539" s="2" customFormat="1">
      <c r="A539" s="41"/>
      <c r="B539" s="42"/>
      <c r="C539" s="43"/>
      <c r="D539" s="225" t="s">
        <v>154</v>
      </c>
      <c r="E539" s="43"/>
      <c r="F539" s="226" t="s">
        <v>747</v>
      </c>
      <c r="G539" s="43"/>
      <c r="H539" s="43"/>
      <c r="I539" s="222"/>
      <c r="J539" s="43"/>
      <c r="K539" s="43"/>
      <c r="L539" s="47"/>
      <c r="M539" s="223"/>
      <c r="N539" s="224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154</v>
      </c>
      <c r="AU539" s="20" t="s">
        <v>83</v>
      </c>
    </row>
    <row r="540" s="13" customFormat="1">
      <c r="A540" s="13"/>
      <c r="B540" s="227"/>
      <c r="C540" s="228"/>
      <c r="D540" s="220" t="s">
        <v>156</v>
      </c>
      <c r="E540" s="229" t="s">
        <v>28</v>
      </c>
      <c r="F540" s="230" t="s">
        <v>727</v>
      </c>
      <c r="G540" s="228"/>
      <c r="H540" s="231">
        <v>1964.27</v>
      </c>
      <c r="I540" s="232"/>
      <c r="J540" s="228"/>
      <c r="K540" s="228"/>
      <c r="L540" s="233"/>
      <c r="M540" s="234"/>
      <c r="N540" s="235"/>
      <c r="O540" s="235"/>
      <c r="P540" s="235"/>
      <c r="Q540" s="235"/>
      <c r="R540" s="235"/>
      <c r="S540" s="235"/>
      <c r="T540" s="236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7" t="s">
        <v>156</v>
      </c>
      <c r="AU540" s="237" t="s">
        <v>83</v>
      </c>
      <c r="AV540" s="13" t="s">
        <v>83</v>
      </c>
      <c r="AW540" s="13" t="s">
        <v>35</v>
      </c>
      <c r="AX540" s="13" t="s">
        <v>73</v>
      </c>
      <c r="AY540" s="237" t="s">
        <v>143</v>
      </c>
    </row>
    <row r="541" s="13" customFormat="1">
      <c r="A541" s="13"/>
      <c r="B541" s="227"/>
      <c r="C541" s="228"/>
      <c r="D541" s="220" t="s">
        <v>156</v>
      </c>
      <c r="E541" s="229" t="s">
        <v>28</v>
      </c>
      <c r="F541" s="230" t="s">
        <v>741</v>
      </c>
      <c r="G541" s="228"/>
      <c r="H541" s="231">
        <v>167</v>
      </c>
      <c r="I541" s="232"/>
      <c r="J541" s="228"/>
      <c r="K541" s="228"/>
      <c r="L541" s="233"/>
      <c r="M541" s="234"/>
      <c r="N541" s="235"/>
      <c r="O541" s="235"/>
      <c r="P541" s="235"/>
      <c r="Q541" s="235"/>
      <c r="R541" s="235"/>
      <c r="S541" s="235"/>
      <c r="T541" s="236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7" t="s">
        <v>156</v>
      </c>
      <c r="AU541" s="237" t="s">
        <v>83</v>
      </c>
      <c r="AV541" s="13" t="s">
        <v>83</v>
      </c>
      <c r="AW541" s="13" t="s">
        <v>35</v>
      </c>
      <c r="AX541" s="13" t="s">
        <v>73</v>
      </c>
      <c r="AY541" s="237" t="s">
        <v>143</v>
      </c>
    </row>
    <row r="542" s="15" customFormat="1">
      <c r="A542" s="15"/>
      <c r="B542" s="248"/>
      <c r="C542" s="249"/>
      <c r="D542" s="220" t="s">
        <v>156</v>
      </c>
      <c r="E542" s="250" t="s">
        <v>28</v>
      </c>
      <c r="F542" s="251" t="s">
        <v>180</v>
      </c>
      <c r="G542" s="249"/>
      <c r="H542" s="252">
        <v>2131.27</v>
      </c>
      <c r="I542" s="253"/>
      <c r="J542" s="249"/>
      <c r="K542" s="249"/>
      <c r="L542" s="254"/>
      <c r="M542" s="255"/>
      <c r="N542" s="256"/>
      <c r="O542" s="256"/>
      <c r="P542" s="256"/>
      <c r="Q542" s="256"/>
      <c r="R542" s="256"/>
      <c r="S542" s="256"/>
      <c r="T542" s="257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58" t="s">
        <v>156</v>
      </c>
      <c r="AU542" s="258" t="s">
        <v>83</v>
      </c>
      <c r="AV542" s="15" t="s">
        <v>150</v>
      </c>
      <c r="AW542" s="15" t="s">
        <v>35</v>
      </c>
      <c r="AX542" s="15" t="s">
        <v>81</v>
      </c>
      <c r="AY542" s="258" t="s">
        <v>143</v>
      </c>
    </row>
    <row r="543" s="2" customFormat="1" ht="21.75" customHeight="1">
      <c r="A543" s="41"/>
      <c r="B543" s="42"/>
      <c r="C543" s="207" t="s">
        <v>748</v>
      </c>
      <c r="D543" s="207" t="s">
        <v>145</v>
      </c>
      <c r="E543" s="208" t="s">
        <v>749</v>
      </c>
      <c r="F543" s="209" t="s">
        <v>750</v>
      </c>
      <c r="G543" s="210" t="s">
        <v>312</v>
      </c>
      <c r="H543" s="211">
        <v>48</v>
      </c>
      <c r="I543" s="212"/>
      <c r="J543" s="213">
        <f>ROUND(I543*H543,2)</f>
        <v>0</v>
      </c>
      <c r="K543" s="209" t="s">
        <v>149</v>
      </c>
      <c r="L543" s="47"/>
      <c r="M543" s="214" t="s">
        <v>28</v>
      </c>
      <c r="N543" s="215" t="s">
        <v>44</v>
      </c>
      <c r="O543" s="87"/>
      <c r="P543" s="216">
        <f>O543*H543</f>
        <v>0</v>
      </c>
      <c r="Q543" s="216">
        <v>0</v>
      </c>
      <c r="R543" s="216">
        <f>Q543*H543</f>
        <v>0</v>
      </c>
      <c r="S543" s="216">
        <v>0</v>
      </c>
      <c r="T543" s="217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18" t="s">
        <v>150</v>
      </c>
      <c r="AT543" s="218" t="s">
        <v>145</v>
      </c>
      <c r="AU543" s="218" t="s">
        <v>83</v>
      </c>
      <c r="AY543" s="20" t="s">
        <v>143</v>
      </c>
      <c r="BE543" s="219">
        <f>IF(N543="základní",J543,0)</f>
        <v>0</v>
      </c>
      <c r="BF543" s="219">
        <f>IF(N543="snížená",J543,0)</f>
        <v>0</v>
      </c>
      <c r="BG543" s="219">
        <f>IF(N543="zákl. přenesená",J543,0)</f>
        <v>0</v>
      </c>
      <c r="BH543" s="219">
        <f>IF(N543="sníž. přenesená",J543,0)</f>
        <v>0</v>
      </c>
      <c r="BI543" s="219">
        <f>IF(N543="nulová",J543,0)</f>
        <v>0</v>
      </c>
      <c r="BJ543" s="20" t="s">
        <v>81</v>
      </c>
      <c r="BK543" s="219">
        <f>ROUND(I543*H543,2)</f>
        <v>0</v>
      </c>
      <c r="BL543" s="20" t="s">
        <v>150</v>
      </c>
      <c r="BM543" s="218" t="s">
        <v>751</v>
      </c>
    </row>
    <row r="544" s="2" customFormat="1">
      <c r="A544" s="41"/>
      <c r="B544" s="42"/>
      <c r="C544" s="43"/>
      <c r="D544" s="220" t="s">
        <v>152</v>
      </c>
      <c r="E544" s="43"/>
      <c r="F544" s="221" t="s">
        <v>752</v>
      </c>
      <c r="G544" s="43"/>
      <c r="H544" s="43"/>
      <c r="I544" s="222"/>
      <c r="J544" s="43"/>
      <c r="K544" s="43"/>
      <c r="L544" s="47"/>
      <c r="M544" s="223"/>
      <c r="N544" s="224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152</v>
      </c>
      <c r="AU544" s="20" t="s">
        <v>83</v>
      </c>
    </row>
    <row r="545" s="2" customFormat="1">
      <c r="A545" s="41"/>
      <c r="B545" s="42"/>
      <c r="C545" s="43"/>
      <c r="D545" s="225" t="s">
        <v>154</v>
      </c>
      <c r="E545" s="43"/>
      <c r="F545" s="226" t="s">
        <v>753</v>
      </c>
      <c r="G545" s="43"/>
      <c r="H545" s="43"/>
      <c r="I545" s="222"/>
      <c r="J545" s="43"/>
      <c r="K545" s="43"/>
      <c r="L545" s="47"/>
      <c r="M545" s="223"/>
      <c r="N545" s="224"/>
      <c r="O545" s="87"/>
      <c r="P545" s="87"/>
      <c r="Q545" s="87"/>
      <c r="R545" s="87"/>
      <c r="S545" s="87"/>
      <c r="T545" s="88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T545" s="20" t="s">
        <v>154</v>
      </c>
      <c r="AU545" s="20" t="s">
        <v>83</v>
      </c>
    </row>
    <row r="546" s="13" customFormat="1">
      <c r="A546" s="13"/>
      <c r="B546" s="227"/>
      <c r="C546" s="228"/>
      <c r="D546" s="220" t="s">
        <v>156</v>
      </c>
      <c r="E546" s="229" t="s">
        <v>28</v>
      </c>
      <c r="F546" s="230" t="s">
        <v>754</v>
      </c>
      <c r="G546" s="228"/>
      <c r="H546" s="231">
        <v>48</v>
      </c>
      <c r="I546" s="232"/>
      <c r="J546" s="228"/>
      <c r="K546" s="228"/>
      <c r="L546" s="233"/>
      <c r="M546" s="234"/>
      <c r="N546" s="235"/>
      <c r="O546" s="235"/>
      <c r="P546" s="235"/>
      <c r="Q546" s="235"/>
      <c r="R546" s="235"/>
      <c r="S546" s="235"/>
      <c r="T546" s="236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7" t="s">
        <v>156</v>
      </c>
      <c r="AU546" s="237" t="s">
        <v>83</v>
      </c>
      <c r="AV546" s="13" t="s">
        <v>83</v>
      </c>
      <c r="AW546" s="13" t="s">
        <v>35</v>
      </c>
      <c r="AX546" s="13" t="s">
        <v>81</v>
      </c>
      <c r="AY546" s="237" t="s">
        <v>143</v>
      </c>
    </row>
    <row r="547" s="2" customFormat="1" ht="24.15" customHeight="1">
      <c r="A547" s="41"/>
      <c r="B547" s="42"/>
      <c r="C547" s="207" t="s">
        <v>755</v>
      </c>
      <c r="D547" s="207" t="s">
        <v>145</v>
      </c>
      <c r="E547" s="208" t="s">
        <v>756</v>
      </c>
      <c r="F547" s="209" t="s">
        <v>757</v>
      </c>
      <c r="G547" s="210" t="s">
        <v>312</v>
      </c>
      <c r="H547" s="211">
        <v>58</v>
      </c>
      <c r="I547" s="212"/>
      <c r="J547" s="213">
        <f>ROUND(I547*H547,2)</f>
        <v>0</v>
      </c>
      <c r="K547" s="209" t="s">
        <v>149</v>
      </c>
      <c r="L547" s="47"/>
      <c r="M547" s="214" t="s">
        <v>28</v>
      </c>
      <c r="N547" s="215" t="s">
        <v>44</v>
      </c>
      <c r="O547" s="87"/>
      <c r="P547" s="216">
        <f>O547*H547</f>
        <v>0</v>
      </c>
      <c r="Q547" s="216">
        <v>0.16700000000000001</v>
      </c>
      <c r="R547" s="216">
        <f>Q547*H547</f>
        <v>9.6859999999999999</v>
      </c>
      <c r="S547" s="216">
        <v>0</v>
      </c>
      <c r="T547" s="217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18" t="s">
        <v>150</v>
      </c>
      <c r="AT547" s="218" t="s">
        <v>145</v>
      </c>
      <c r="AU547" s="218" t="s">
        <v>83</v>
      </c>
      <c r="AY547" s="20" t="s">
        <v>143</v>
      </c>
      <c r="BE547" s="219">
        <f>IF(N547="základní",J547,0)</f>
        <v>0</v>
      </c>
      <c r="BF547" s="219">
        <f>IF(N547="snížená",J547,0)</f>
        <v>0</v>
      </c>
      <c r="BG547" s="219">
        <f>IF(N547="zákl. přenesená",J547,0)</f>
        <v>0</v>
      </c>
      <c r="BH547" s="219">
        <f>IF(N547="sníž. přenesená",J547,0)</f>
        <v>0</v>
      </c>
      <c r="BI547" s="219">
        <f>IF(N547="nulová",J547,0)</f>
        <v>0</v>
      </c>
      <c r="BJ547" s="20" t="s">
        <v>81</v>
      </c>
      <c r="BK547" s="219">
        <f>ROUND(I547*H547,2)</f>
        <v>0</v>
      </c>
      <c r="BL547" s="20" t="s">
        <v>150</v>
      </c>
      <c r="BM547" s="218" t="s">
        <v>758</v>
      </c>
    </row>
    <row r="548" s="2" customFormat="1">
      <c r="A548" s="41"/>
      <c r="B548" s="42"/>
      <c r="C548" s="43"/>
      <c r="D548" s="220" t="s">
        <v>152</v>
      </c>
      <c r="E548" s="43"/>
      <c r="F548" s="221" t="s">
        <v>759</v>
      </c>
      <c r="G548" s="43"/>
      <c r="H548" s="43"/>
      <c r="I548" s="222"/>
      <c r="J548" s="43"/>
      <c r="K548" s="43"/>
      <c r="L548" s="47"/>
      <c r="M548" s="223"/>
      <c r="N548" s="224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152</v>
      </c>
      <c r="AU548" s="20" t="s">
        <v>83</v>
      </c>
    </row>
    <row r="549" s="2" customFormat="1">
      <c r="A549" s="41"/>
      <c r="B549" s="42"/>
      <c r="C549" s="43"/>
      <c r="D549" s="225" t="s">
        <v>154</v>
      </c>
      <c r="E549" s="43"/>
      <c r="F549" s="226" t="s">
        <v>760</v>
      </c>
      <c r="G549" s="43"/>
      <c r="H549" s="43"/>
      <c r="I549" s="222"/>
      <c r="J549" s="43"/>
      <c r="K549" s="43"/>
      <c r="L549" s="47"/>
      <c r="M549" s="223"/>
      <c r="N549" s="224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154</v>
      </c>
      <c r="AU549" s="20" t="s">
        <v>83</v>
      </c>
    </row>
    <row r="550" s="13" customFormat="1">
      <c r="A550" s="13"/>
      <c r="B550" s="227"/>
      <c r="C550" s="228"/>
      <c r="D550" s="220" t="s">
        <v>156</v>
      </c>
      <c r="E550" s="229" t="s">
        <v>28</v>
      </c>
      <c r="F550" s="230" t="s">
        <v>761</v>
      </c>
      <c r="G550" s="228"/>
      <c r="H550" s="231">
        <v>58</v>
      </c>
      <c r="I550" s="232"/>
      <c r="J550" s="228"/>
      <c r="K550" s="228"/>
      <c r="L550" s="233"/>
      <c r="M550" s="234"/>
      <c r="N550" s="235"/>
      <c r="O550" s="235"/>
      <c r="P550" s="235"/>
      <c r="Q550" s="235"/>
      <c r="R550" s="235"/>
      <c r="S550" s="235"/>
      <c r="T550" s="236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7" t="s">
        <v>156</v>
      </c>
      <c r="AU550" s="237" t="s">
        <v>83</v>
      </c>
      <c r="AV550" s="13" t="s">
        <v>83</v>
      </c>
      <c r="AW550" s="13" t="s">
        <v>35</v>
      </c>
      <c r="AX550" s="13" t="s">
        <v>81</v>
      </c>
      <c r="AY550" s="237" t="s">
        <v>143</v>
      </c>
    </row>
    <row r="551" s="2" customFormat="1" ht="16.5" customHeight="1">
      <c r="A551" s="41"/>
      <c r="B551" s="42"/>
      <c r="C551" s="260" t="s">
        <v>762</v>
      </c>
      <c r="D551" s="260" t="s">
        <v>257</v>
      </c>
      <c r="E551" s="261" t="s">
        <v>763</v>
      </c>
      <c r="F551" s="262" t="s">
        <v>764</v>
      </c>
      <c r="G551" s="263" t="s">
        <v>312</v>
      </c>
      <c r="H551" s="264">
        <v>59.740000000000002</v>
      </c>
      <c r="I551" s="265"/>
      <c r="J551" s="266">
        <f>ROUND(I551*H551,2)</f>
        <v>0</v>
      </c>
      <c r="K551" s="262" t="s">
        <v>149</v>
      </c>
      <c r="L551" s="267"/>
      <c r="M551" s="268" t="s">
        <v>28</v>
      </c>
      <c r="N551" s="269" t="s">
        <v>44</v>
      </c>
      <c r="O551" s="87"/>
      <c r="P551" s="216">
        <f>O551*H551</f>
        <v>0</v>
      </c>
      <c r="Q551" s="216">
        <v>0.222</v>
      </c>
      <c r="R551" s="216">
        <f>Q551*H551</f>
        <v>13.262280000000001</v>
      </c>
      <c r="S551" s="216">
        <v>0</v>
      </c>
      <c r="T551" s="217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18" t="s">
        <v>217</v>
      </c>
      <c r="AT551" s="218" t="s">
        <v>257</v>
      </c>
      <c r="AU551" s="218" t="s">
        <v>83</v>
      </c>
      <c r="AY551" s="20" t="s">
        <v>143</v>
      </c>
      <c r="BE551" s="219">
        <f>IF(N551="základní",J551,0)</f>
        <v>0</v>
      </c>
      <c r="BF551" s="219">
        <f>IF(N551="snížená",J551,0)</f>
        <v>0</v>
      </c>
      <c r="BG551" s="219">
        <f>IF(N551="zákl. přenesená",J551,0)</f>
        <v>0</v>
      </c>
      <c r="BH551" s="219">
        <f>IF(N551="sníž. přenesená",J551,0)</f>
        <v>0</v>
      </c>
      <c r="BI551" s="219">
        <f>IF(N551="nulová",J551,0)</f>
        <v>0</v>
      </c>
      <c r="BJ551" s="20" t="s">
        <v>81</v>
      </c>
      <c r="BK551" s="219">
        <f>ROUND(I551*H551,2)</f>
        <v>0</v>
      </c>
      <c r="BL551" s="20" t="s">
        <v>150</v>
      </c>
      <c r="BM551" s="218" t="s">
        <v>765</v>
      </c>
    </row>
    <row r="552" s="2" customFormat="1">
      <c r="A552" s="41"/>
      <c r="B552" s="42"/>
      <c r="C552" s="43"/>
      <c r="D552" s="220" t="s">
        <v>152</v>
      </c>
      <c r="E552" s="43"/>
      <c r="F552" s="221" t="s">
        <v>764</v>
      </c>
      <c r="G552" s="43"/>
      <c r="H552" s="43"/>
      <c r="I552" s="222"/>
      <c r="J552" s="43"/>
      <c r="K552" s="43"/>
      <c r="L552" s="47"/>
      <c r="M552" s="223"/>
      <c r="N552" s="224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152</v>
      </c>
      <c r="AU552" s="20" t="s">
        <v>83</v>
      </c>
    </row>
    <row r="553" s="13" customFormat="1">
      <c r="A553" s="13"/>
      <c r="B553" s="227"/>
      <c r="C553" s="228"/>
      <c r="D553" s="220" t="s">
        <v>156</v>
      </c>
      <c r="E553" s="229" t="s">
        <v>28</v>
      </c>
      <c r="F553" s="230" t="s">
        <v>704</v>
      </c>
      <c r="G553" s="228"/>
      <c r="H553" s="231">
        <v>58</v>
      </c>
      <c r="I553" s="232"/>
      <c r="J553" s="228"/>
      <c r="K553" s="228"/>
      <c r="L553" s="233"/>
      <c r="M553" s="234"/>
      <c r="N553" s="235"/>
      <c r="O553" s="235"/>
      <c r="P553" s="235"/>
      <c r="Q553" s="235"/>
      <c r="R553" s="235"/>
      <c r="S553" s="235"/>
      <c r="T553" s="236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7" t="s">
        <v>156</v>
      </c>
      <c r="AU553" s="237" t="s">
        <v>83</v>
      </c>
      <c r="AV553" s="13" t="s">
        <v>83</v>
      </c>
      <c r="AW553" s="13" t="s">
        <v>35</v>
      </c>
      <c r="AX553" s="13" t="s">
        <v>81</v>
      </c>
      <c r="AY553" s="237" t="s">
        <v>143</v>
      </c>
    </row>
    <row r="554" s="13" customFormat="1">
      <c r="A554" s="13"/>
      <c r="B554" s="227"/>
      <c r="C554" s="228"/>
      <c r="D554" s="220" t="s">
        <v>156</v>
      </c>
      <c r="E554" s="228"/>
      <c r="F554" s="230" t="s">
        <v>766</v>
      </c>
      <c r="G554" s="228"/>
      <c r="H554" s="231">
        <v>59.740000000000002</v>
      </c>
      <c r="I554" s="232"/>
      <c r="J554" s="228"/>
      <c r="K554" s="228"/>
      <c r="L554" s="233"/>
      <c r="M554" s="234"/>
      <c r="N554" s="235"/>
      <c r="O554" s="235"/>
      <c r="P554" s="235"/>
      <c r="Q554" s="235"/>
      <c r="R554" s="235"/>
      <c r="S554" s="235"/>
      <c r="T554" s="236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7" t="s">
        <v>156</v>
      </c>
      <c r="AU554" s="237" t="s">
        <v>83</v>
      </c>
      <c r="AV554" s="13" t="s">
        <v>83</v>
      </c>
      <c r="AW554" s="13" t="s">
        <v>4</v>
      </c>
      <c r="AX554" s="13" t="s">
        <v>81</v>
      </c>
      <c r="AY554" s="237" t="s">
        <v>143</v>
      </c>
    </row>
    <row r="555" s="2" customFormat="1" ht="24.15" customHeight="1">
      <c r="A555" s="41"/>
      <c r="B555" s="42"/>
      <c r="C555" s="207" t="s">
        <v>767</v>
      </c>
      <c r="D555" s="207" t="s">
        <v>145</v>
      </c>
      <c r="E555" s="208" t="s">
        <v>768</v>
      </c>
      <c r="F555" s="209" t="s">
        <v>769</v>
      </c>
      <c r="G555" s="210" t="s">
        <v>312</v>
      </c>
      <c r="H555" s="211">
        <v>182</v>
      </c>
      <c r="I555" s="212"/>
      <c r="J555" s="213">
        <f>ROUND(I555*H555,2)</f>
        <v>0</v>
      </c>
      <c r="K555" s="209" t="s">
        <v>149</v>
      </c>
      <c r="L555" s="47"/>
      <c r="M555" s="214" t="s">
        <v>28</v>
      </c>
      <c r="N555" s="215" t="s">
        <v>44</v>
      </c>
      <c r="O555" s="87"/>
      <c r="P555" s="216">
        <f>O555*H555</f>
        <v>0</v>
      </c>
      <c r="Q555" s="216">
        <v>0.25080999999999998</v>
      </c>
      <c r="R555" s="216">
        <f>Q555*H555</f>
        <v>45.647419999999997</v>
      </c>
      <c r="S555" s="216">
        <v>0</v>
      </c>
      <c r="T555" s="217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18" t="s">
        <v>150</v>
      </c>
      <c r="AT555" s="218" t="s">
        <v>145</v>
      </c>
      <c r="AU555" s="218" t="s">
        <v>83</v>
      </c>
      <c r="AY555" s="20" t="s">
        <v>143</v>
      </c>
      <c r="BE555" s="219">
        <f>IF(N555="základní",J555,0)</f>
        <v>0</v>
      </c>
      <c r="BF555" s="219">
        <f>IF(N555="snížená",J555,0)</f>
        <v>0</v>
      </c>
      <c r="BG555" s="219">
        <f>IF(N555="zákl. přenesená",J555,0)</f>
        <v>0</v>
      </c>
      <c r="BH555" s="219">
        <f>IF(N555="sníž. přenesená",J555,0)</f>
        <v>0</v>
      </c>
      <c r="BI555" s="219">
        <f>IF(N555="nulová",J555,0)</f>
        <v>0</v>
      </c>
      <c r="BJ555" s="20" t="s">
        <v>81</v>
      </c>
      <c r="BK555" s="219">
        <f>ROUND(I555*H555,2)</f>
        <v>0</v>
      </c>
      <c r="BL555" s="20" t="s">
        <v>150</v>
      </c>
      <c r="BM555" s="218" t="s">
        <v>770</v>
      </c>
    </row>
    <row r="556" s="2" customFormat="1">
      <c r="A556" s="41"/>
      <c r="B556" s="42"/>
      <c r="C556" s="43"/>
      <c r="D556" s="220" t="s">
        <v>152</v>
      </c>
      <c r="E556" s="43"/>
      <c r="F556" s="221" t="s">
        <v>771</v>
      </c>
      <c r="G556" s="43"/>
      <c r="H556" s="43"/>
      <c r="I556" s="222"/>
      <c r="J556" s="43"/>
      <c r="K556" s="43"/>
      <c r="L556" s="47"/>
      <c r="M556" s="223"/>
      <c r="N556" s="224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152</v>
      </c>
      <c r="AU556" s="20" t="s">
        <v>83</v>
      </c>
    </row>
    <row r="557" s="2" customFormat="1">
      <c r="A557" s="41"/>
      <c r="B557" s="42"/>
      <c r="C557" s="43"/>
      <c r="D557" s="225" t="s">
        <v>154</v>
      </c>
      <c r="E557" s="43"/>
      <c r="F557" s="226" t="s">
        <v>772</v>
      </c>
      <c r="G557" s="43"/>
      <c r="H557" s="43"/>
      <c r="I557" s="222"/>
      <c r="J557" s="43"/>
      <c r="K557" s="43"/>
      <c r="L557" s="47"/>
      <c r="M557" s="223"/>
      <c r="N557" s="224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154</v>
      </c>
      <c r="AU557" s="20" t="s">
        <v>83</v>
      </c>
    </row>
    <row r="558" s="2" customFormat="1">
      <c r="A558" s="41"/>
      <c r="B558" s="42"/>
      <c r="C558" s="43"/>
      <c r="D558" s="220" t="s">
        <v>231</v>
      </c>
      <c r="E558" s="43"/>
      <c r="F558" s="259" t="s">
        <v>773</v>
      </c>
      <c r="G558" s="43"/>
      <c r="H558" s="43"/>
      <c r="I558" s="222"/>
      <c r="J558" s="43"/>
      <c r="K558" s="43"/>
      <c r="L558" s="47"/>
      <c r="M558" s="223"/>
      <c r="N558" s="224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231</v>
      </c>
      <c r="AU558" s="20" t="s">
        <v>83</v>
      </c>
    </row>
    <row r="559" s="13" customFormat="1">
      <c r="A559" s="13"/>
      <c r="B559" s="227"/>
      <c r="C559" s="228"/>
      <c r="D559" s="220" t="s">
        <v>156</v>
      </c>
      <c r="E559" s="229" t="s">
        <v>28</v>
      </c>
      <c r="F559" s="230" t="s">
        <v>774</v>
      </c>
      <c r="G559" s="228"/>
      <c r="H559" s="231">
        <v>182</v>
      </c>
      <c r="I559" s="232"/>
      <c r="J559" s="228"/>
      <c r="K559" s="228"/>
      <c r="L559" s="233"/>
      <c r="M559" s="234"/>
      <c r="N559" s="235"/>
      <c r="O559" s="235"/>
      <c r="P559" s="235"/>
      <c r="Q559" s="235"/>
      <c r="R559" s="235"/>
      <c r="S559" s="235"/>
      <c r="T559" s="23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7" t="s">
        <v>156</v>
      </c>
      <c r="AU559" s="237" t="s">
        <v>83</v>
      </c>
      <c r="AV559" s="13" t="s">
        <v>83</v>
      </c>
      <c r="AW559" s="13" t="s">
        <v>35</v>
      </c>
      <c r="AX559" s="13" t="s">
        <v>81</v>
      </c>
      <c r="AY559" s="237" t="s">
        <v>143</v>
      </c>
    </row>
    <row r="560" s="2" customFormat="1" ht="16.5" customHeight="1">
      <c r="A560" s="41"/>
      <c r="B560" s="42"/>
      <c r="C560" s="260" t="s">
        <v>540</v>
      </c>
      <c r="D560" s="260" t="s">
        <v>257</v>
      </c>
      <c r="E560" s="261" t="s">
        <v>775</v>
      </c>
      <c r="F560" s="262" t="s">
        <v>776</v>
      </c>
      <c r="G560" s="263" t="s">
        <v>312</v>
      </c>
      <c r="H560" s="264">
        <v>185.63999999999999</v>
      </c>
      <c r="I560" s="265"/>
      <c r="J560" s="266">
        <f>ROUND(I560*H560,2)</f>
        <v>0</v>
      </c>
      <c r="K560" s="262" t="s">
        <v>28</v>
      </c>
      <c r="L560" s="267"/>
      <c r="M560" s="268" t="s">
        <v>28</v>
      </c>
      <c r="N560" s="269" t="s">
        <v>44</v>
      </c>
      <c r="O560" s="87"/>
      <c r="P560" s="216">
        <f>O560*H560</f>
        <v>0</v>
      </c>
      <c r="Q560" s="216">
        <v>0.222</v>
      </c>
      <c r="R560" s="216">
        <f>Q560*H560</f>
        <v>41.21208</v>
      </c>
      <c r="S560" s="216">
        <v>0</v>
      </c>
      <c r="T560" s="217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18" t="s">
        <v>217</v>
      </c>
      <c r="AT560" s="218" t="s">
        <v>257</v>
      </c>
      <c r="AU560" s="218" t="s">
        <v>83</v>
      </c>
      <c r="AY560" s="20" t="s">
        <v>143</v>
      </c>
      <c r="BE560" s="219">
        <f>IF(N560="základní",J560,0)</f>
        <v>0</v>
      </c>
      <c r="BF560" s="219">
        <f>IF(N560="snížená",J560,0)</f>
        <v>0</v>
      </c>
      <c r="BG560" s="219">
        <f>IF(N560="zákl. přenesená",J560,0)</f>
        <v>0</v>
      </c>
      <c r="BH560" s="219">
        <f>IF(N560="sníž. přenesená",J560,0)</f>
        <v>0</v>
      </c>
      <c r="BI560" s="219">
        <f>IF(N560="nulová",J560,0)</f>
        <v>0</v>
      </c>
      <c r="BJ560" s="20" t="s">
        <v>81</v>
      </c>
      <c r="BK560" s="219">
        <f>ROUND(I560*H560,2)</f>
        <v>0</v>
      </c>
      <c r="BL560" s="20" t="s">
        <v>150</v>
      </c>
      <c r="BM560" s="218" t="s">
        <v>777</v>
      </c>
    </row>
    <row r="561" s="2" customFormat="1">
      <c r="A561" s="41"/>
      <c r="B561" s="42"/>
      <c r="C561" s="43"/>
      <c r="D561" s="220" t="s">
        <v>152</v>
      </c>
      <c r="E561" s="43"/>
      <c r="F561" s="221" t="s">
        <v>776</v>
      </c>
      <c r="G561" s="43"/>
      <c r="H561" s="43"/>
      <c r="I561" s="222"/>
      <c r="J561" s="43"/>
      <c r="K561" s="43"/>
      <c r="L561" s="47"/>
      <c r="M561" s="223"/>
      <c r="N561" s="224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152</v>
      </c>
      <c r="AU561" s="20" t="s">
        <v>83</v>
      </c>
    </row>
    <row r="562" s="13" customFormat="1">
      <c r="A562" s="13"/>
      <c r="B562" s="227"/>
      <c r="C562" s="228"/>
      <c r="D562" s="220" t="s">
        <v>156</v>
      </c>
      <c r="E562" s="229" t="s">
        <v>28</v>
      </c>
      <c r="F562" s="230" t="s">
        <v>778</v>
      </c>
      <c r="G562" s="228"/>
      <c r="H562" s="231">
        <v>182</v>
      </c>
      <c r="I562" s="232"/>
      <c r="J562" s="228"/>
      <c r="K562" s="228"/>
      <c r="L562" s="233"/>
      <c r="M562" s="234"/>
      <c r="N562" s="235"/>
      <c r="O562" s="235"/>
      <c r="P562" s="235"/>
      <c r="Q562" s="235"/>
      <c r="R562" s="235"/>
      <c r="S562" s="235"/>
      <c r="T562" s="236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7" t="s">
        <v>156</v>
      </c>
      <c r="AU562" s="237" t="s">
        <v>83</v>
      </c>
      <c r="AV562" s="13" t="s">
        <v>83</v>
      </c>
      <c r="AW562" s="13" t="s">
        <v>35</v>
      </c>
      <c r="AX562" s="13" t="s">
        <v>81</v>
      </c>
      <c r="AY562" s="237" t="s">
        <v>143</v>
      </c>
    </row>
    <row r="563" s="13" customFormat="1">
      <c r="A563" s="13"/>
      <c r="B563" s="227"/>
      <c r="C563" s="228"/>
      <c r="D563" s="220" t="s">
        <v>156</v>
      </c>
      <c r="E563" s="228"/>
      <c r="F563" s="230" t="s">
        <v>779</v>
      </c>
      <c r="G563" s="228"/>
      <c r="H563" s="231">
        <v>185.63999999999999</v>
      </c>
      <c r="I563" s="232"/>
      <c r="J563" s="228"/>
      <c r="K563" s="228"/>
      <c r="L563" s="233"/>
      <c r="M563" s="234"/>
      <c r="N563" s="235"/>
      <c r="O563" s="235"/>
      <c r="P563" s="235"/>
      <c r="Q563" s="235"/>
      <c r="R563" s="235"/>
      <c r="S563" s="235"/>
      <c r="T563" s="236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7" t="s">
        <v>156</v>
      </c>
      <c r="AU563" s="237" t="s">
        <v>83</v>
      </c>
      <c r="AV563" s="13" t="s">
        <v>83</v>
      </c>
      <c r="AW563" s="13" t="s">
        <v>4</v>
      </c>
      <c r="AX563" s="13" t="s">
        <v>81</v>
      </c>
      <c r="AY563" s="237" t="s">
        <v>143</v>
      </c>
    </row>
    <row r="564" s="2" customFormat="1" ht="16.5" customHeight="1">
      <c r="A564" s="41"/>
      <c r="B564" s="42"/>
      <c r="C564" s="207" t="s">
        <v>780</v>
      </c>
      <c r="D564" s="207" t="s">
        <v>145</v>
      </c>
      <c r="E564" s="208" t="s">
        <v>781</v>
      </c>
      <c r="F564" s="209" t="s">
        <v>782</v>
      </c>
      <c r="G564" s="210" t="s">
        <v>312</v>
      </c>
      <c r="H564" s="211">
        <v>21</v>
      </c>
      <c r="I564" s="212"/>
      <c r="J564" s="213">
        <f>ROUND(I564*H564,2)</f>
        <v>0</v>
      </c>
      <c r="K564" s="209" t="s">
        <v>28</v>
      </c>
      <c r="L564" s="47"/>
      <c r="M564" s="214" t="s">
        <v>28</v>
      </c>
      <c r="N564" s="215" t="s">
        <v>44</v>
      </c>
      <c r="O564" s="87"/>
      <c r="P564" s="216">
        <f>O564*H564</f>
        <v>0</v>
      </c>
      <c r="Q564" s="216">
        <v>0.19536000000000001</v>
      </c>
      <c r="R564" s="216">
        <f>Q564*H564</f>
        <v>4.1025600000000004</v>
      </c>
      <c r="S564" s="216">
        <v>0</v>
      </c>
      <c r="T564" s="217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18" t="s">
        <v>150</v>
      </c>
      <c r="AT564" s="218" t="s">
        <v>145</v>
      </c>
      <c r="AU564" s="218" t="s">
        <v>83</v>
      </c>
      <c r="AY564" s="20" t="s">
        <v>143</v>
      </c>
      <c r="BE564" s="219">
        <f>IF(N564="základní",J564,0)</f>
        <v>0</v>
      </c>
      <c r="BF564" s="219">
        <f>IF(N564="snížená",J564,0)</f>
        <v>0</v>
      </c>
      <c r="BG564" s="219">
        <f>IF(N564="zákl. přenesená",J564,0)</f>
        <v>0</v>
      </c>
      <c r="BH564" s="219">
        <f>IF(N564="sníž. přenesená",J564,0)</f>
        <v>0</v>
      </c>
      <c r="BI564" s="219">
        <f>IF(N564="nulová",J564,0)</f>
        <v>0</v>
      </c>
      <c r="BJ564" s="20" t="s">
        <v>81</v>
      </c>
      <c r="BK564" s="219">
        <f>ROUND(I564*H564,2)</f>
        <v>0</v>
      </c>
      <c r="BL564" s="20" t="s">
        <v>150</v>
      </c>
      <c r="BM564" s="218" t="s">
        <v>783</v>
      </c>
    </row>
    <row r="565" s="2" customFormat="1">
      <c r="A565" s="41"/>
      <c r="B565" s="42"/>
      <c r="C565" s="43"/>
      <c r="D565" s="220" t="s">
        <v>152</v>
      </c>
      <c r="E565" s="43"/>
      <c r="F565" s="221" t="s">
        <v>784</v>
      </c>
      <c r="G565" s="43"/>
      <c r="H565" s="43"/>
      <c r="I565" s="222"/>
      <c r="J565" s="43"/>
      <c r="K565" s="43"/>
      <c r="L565" s="47"/>
      <c r="M565" s="223"/>
      <c r="N565" s="224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152</v>
      </c>
      <c r="AU565" s="20" t="s">
        <v>83</v>
      </c>
    </row>
    <row r="566" s="2" customFormat="1">
      <c r="A566" s="41"/>
      <c r="B566" s="42"/>
      <c r="C566" s="43"/>
      <c r="D566" s="220" t="s">
        <v>231</v>
      </c>
      <c r="E566" s="43"/>
      <c r="F566" s="259" t="s">
        <v>785</v>
      </c>
      <c r="G566" s="43"/>
      <c r="H566" s="43"/>
      <c r="I566" s="222"/>
      <c r="J566" s="43"/>
      <c r="K566" s="43"/>
      <c r="L566" s="47"/>
      <c r="M566" s="223"/>
      <c r="N566" s="224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231</v>
      </c>
      <c r="AU566" s="20" t="s">
        <v>83</v>
      </c>
    </row>
    <row r="567" s="13" customFormat="1">
      <c r="A567" s="13"/>
      <c r="B567" s="227"/>
      <c r="C567" s="228"/>
      <c r="D567" s="220" t="s">
        <v>156</v>
      </c>
      <c r="E567" s="229" t="s">
        <v>28</v>
      </c>
      <c r="F567" s="230" t="s">
        <v>786</v>
      </c>
      <c r="G567" s="228"/>
      <c r="H567" s="231">
        <v>21</v>
      </c>
      <c r="I567" s="232"/>
      <c r="J567" s="228"/>
      <c r="K567" s="228"/>
      <c r="L567" s="233"/>
      <c r="M567" s="234"/>
      <c r="N567" s="235"/>
      <c r="O567" s="235"/>
      <c r="P567" s="235"/>
      <c r="Q567" s="235"/>
      <c r="R567" s="235"/>
      <c r="S567" s="235"/>
      <c r="T567" s="236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7" t="s">
        <v>156</v>
      </c>
      <c r="AU567" s="237" t="s">
        <v>83</v>
      </c>
      <c r="AV567" s="13" t="s">
        <v>83</v>
      </c>
      <c r="AW567" s="13" t="s">
        <v>35</v>
      </c>
      <c r="AX567" s="13" t="s">
        <v>81</v>
      </c>
      <c r="AY567" s="237" t="s">
        <v>143</v>
      </c>
    </row>
    <row r="568" s="2" customFormat="1" ht="24.15" customHeight="1">
      <c r="A568" s="41"/>
      <c r="B568" s="42"/>
      <c r="C568" s="207" t="s">
        <v>787</v>
      </c>
      <c r="D568" s="207" t="s">
        <v>145</v>
      </c>
      <c r="E568" s="208" t="s">
        <v>788</v>
      </c>
      <c r="F568" s="209" t="s">
        <v>789</v>
      </c>
      <c r="G568" s="210" t="s">
        <v>312</v>
      </c>
      <c r="H568" s="211">
        <v>30</v>
      </c>
      <c r="I568" s="212"/>
      <c r="J568" s="213">
        <f>ROUND(I568*H568,2)</f>
        <v>0</v>
      </c>
      <c r="K568" s="209" t="s">
        <v>149</v>
      </c>
      <c r="L568" s="47"/>
      <c r="M568" s="214" t="s">
        <v>28</v>
      </c>
      <c r="N568" s="215" t="s">
        <v>44</v>
      </c>
      <c r="O568" s="87"/>
      <c r="P568" s="216">
        <f>O568*H568</f>
        <v>0</v>
      </c>
      <c r="Q568" s="216">
        <v>0.089219999999999994</v>
      </c>
      <c r="R568" s="216">
        <f>Q568*H568</f>
        <v>2.6765999999999996</v>
      </c>
      <c r="S568" s="216">
        <v>0</v>
      </c>
      <c r="T568" s="217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18" t="s">
        <v>150</v>
      </c>
      <c r="AT568" s="218" t="s">
        <v>145</v>
      </c>
      <c r="AU568" s="218" t="s">
        <v>83</v>
      </c>
      <c r="AY568" s="20" t="s">
        <v>143</v>
      </c>
      <c r="BE568" s="219">
        <f>IF(N568="základní",J568,0)</f>
        <v>0</v>
      </c>
      <c r="BF568" s="219">
        <f>IF(N568="snížená",J568,0)</f>
        <v>0</v>
      </c>
      <c r="BG568" s="219">
        <f>IF(N568="zákl. přenesená",J568,0)</f>
        <v>0</v>
      </c>
      <c r="BH568" s="219">
        <f>IF(N568="sníž. přenesená",J568,0)</f>
        <v>0</v>
      </c>
      <c r="BI568" s="219">
        <f>IF(N568="nulová",J568,0)</f>
        <v>0</v>
      </c>
      <c r="BJ568" s="20" t="s">
        <v>81</v>
      </c>
      <c r="BK568" s="219">
        <f>ROUND(I568*H568,2)</f>
        <v>0</v>
      </c>
      <c r="BL568" s="20" t="s">
        <v>150</v>
      </c>
      <c r="BM568" s="218" t="s">
        <v>790</v>
      </c>
    </row>
    <row r="569" s="2" customFormat="1">
      <c r="A569" s="41"/>
      <c r="B569" s="42"/>
      <c r="C569" s="43"/>
      <c r="D569" s="220" t="s">
        <v>152</v>
      </c>
      <c r="E569" s="43"/>
      <c r="F569" s="221" t="s">
        <v>791</v>
      </c>
      <c r="G569" s="43"/>
      <c r="H569" s="43"/>
      <c r="I569" s="222"/>
      <c r="J569" s="43"/>
      <c r="K569" s="43"/>
      <c r="L569" s="47"/>
      <c r="M569" s="223"/>
      <c r="N569" s="224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152</v>
      </c>
      <c r="AU569" s="20" t="s">
        <v>83</v>
      </c>
    </row>
    <row r="570" s="2" customFormat="1">
      <c r="A570" s="41"/>
      <c r="B570" s="42"/>
      <c r="C570" s="43"/>
      <c r="D570" s="225" t="s">
        <v>154</v>
      </c>
      <c r="E570" s="43"/>
      <c r="F570" s="226" t="s">
        <v>792</v>
      </c>
      <c r="G570" s="43"/>
      <c r="H570" s="43"/>
      <c r="I570" s="222"/>
      <c r="J570" s="43"/>
      <c r="K570" s="43"/>
      <c r="L570" s="47"/>
      <c r="M570" s="223"/>
      <c r="N570" s="224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154</v>
      </c>
      <c r="AU570" s="20" t="s">
        <v>83</v>
      </c>
    </row>
    <row r="571" s="13" customFormat="1">
      <c r="A571" s="13"/>
      <c r="B571" s="227"/>
      <c r="C571" s="228"/>
      <c r="D571" s="220" t="s">
        <v>156</v>
      </c>
      <c r="E571" s="229" t="s">
        <v>28</v>
      </c>
      <c r="F571" s="230" t="s">
        <v>793</v>
      </c>
      <c r="G571" s="228"/>
      <c r="H571" s="231">
        <v>30</v>
      </c>
      <c r="I571" s="232"/>
      <c r="J571" s="228"/>
      <c r="K571" s="228"/>
      <c r="L571" s="233"/>
      <c r="M571" s="234"/>
      <c r="N571" s="235"/>
      <c r="O571" s="235"/>
      <c r="P571" s="235"/>
      <c r="Q571" s="235"/>
      <c r="R571" s="235"/>
      <c r="S571" s="235"/>
      <c r="T571" s="236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7" t="s">
        <v>156</v>
      </c>
      <c r="AU571" s="237" t="s">
        <v>83</v>
      </c>
      <c r="AV571" s="13" t="s">
        <v>83</v>
      </c>
      <c r="AW571" s="13" t="s">
        <v>35</v>
      </c>
      <c r="AX571" s="13" t="s">
        <v>73</v>
      </c>
      <c r="AY571" s="237" t="s">
        <v>143</v>
      </c>
    </row>
    <row r="572" s="15" customFormat="1">
      <c r="A572" s="15"/>
      <c r="B572" s="248"/>
      <c r="C572" s="249"/>
      <c r="D572" s="220" t="s">
        <v>156</v>
      </c>
      <c r="E572" s="250" t="s">
        <v>28</v>
      </c>
      <c r="F572" s="251" t="s">
        <v>180</v>
      </c>
      <c r="G572" s="249"/>
      <c r="H572" s="252">
        <v>30</v>
      </c>
      <c r="I572" s="253"/>
      <c r="J572" s="249"/>
      <c r="K572" s="249"/>
      <c r="L572" s="254"/>
      <c r="M572" s="255"/>
      <c r="N572" s="256"/>
      <c r="O572" s="256"/>
      <c r="P572" s="256"/>
      <c r="Q572" s="256"/>
      <c r="R572" s="256"/>
      <c r="S572" s="256"/>
      <c r="T572" s="257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58" t="s">
        <v>156</v>
      </c>
      <c r="AU572" s="258" t="s">
        <v>83</v>
      </c>
      <c r="AV572" s="15" t="s">
        <v>150</v>
      </c>
      <c r="AW572" s="15" t="s">
        <v>35</v>
      </c>
      <c r="AX572" s="15" t="s">
        <v>81</v>
      </c>
      <c r="AY572" s="258" t="s">
        <v>143</v>
      </c>
    </row>
    <row r="573" s="2" customFormat="1" ht="24.15" customHeight="1">
      <c r="A573" s="41"/>
      <c r="B573" s="42"/>
      <c r="C573" s="260" t="s">
        <v>794</v>
      </c>
      <c r="D573" s="260" t="s">
        <v>257</v>
      </c>
      <c r="E573" s="261" t="s">
        <v>795</v>
      </c>
      <c r="F573" s="262" t="s">
        <v>796</v>
      </c>
      <c r="G573" s="263" t="s">
        <v>312</v>
      </c>
      <c r="H573" s="264">
        <v>19.488</v>
      </c>
      <c r="I573" s="265"/>
      <c r="J573" s="266">
        <f>ROUND(I573*H573,2)</f>
        <v>0</v>
      </c>
      <c r="K573" s="262" t="s">
        <v>28</v>
      </c>
      <c r="L573" s="267"/>
      <c r="M573" s="268" t="s">
        <v>28</v>
      </c>
      <c r="N573" s="269" t="s">
        <v>44</v>
      </c>
      <c r="O573" s="87"/>
      <c r="P573" s="216">
        <f>O573*H573</f>
        <v>0</v>
      </c>
      <c r="Q573" s="216">
        <v>0.13100000000000001</v>
      </c>
      <c r="R573" s="216">
        <f>Q573*H573</f>
        <v>2.5529280000000001</v>
      </c>
      <c r="S573" s="216">
        <v>0</v>
      </c>
      <c r="T573" s="217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18" t="s">
        <v>217</v>
      </c>
      <c r="AT573" s="218" t="s">
        <v>257</v>
      </c>
      <c r="AU573" s="218" t="s">
        <v>83</v>
      </c>
      <c r="AY573" s="20" t="s">
        <v>143</v>
      </c>
      <c r="BE573" s="219">
        <f>IF(N573="základní",J573,0)</f>
        <v>0</v>
      </c>
      <c r="BF573" s="219">
        <f>IF(N573="snížená",J573,0)</f>
        <v>0</v>
      </c>
      <c r="BG573" s="219">
        <f>IF(N573="zákl. přenesená",J573,0)</f>
        <v>0</v>
      </c>
      <c r="BH573" s="219">
        <f>IF(N573="sníž. přenesená",J573,0)</f>
        <v>0</v>
      </c>
      <c r="BI573" s="219">
        <f>IF(N573="nulová",J573,0)</f>
        <v>0</v>
      </c>
      <c r="BJ573" s="20" t="s">
        <v>81</v>
      </c>
      <c r="BK573" s="219">
        <f>ROUND(I573*H573,2)</f>
        <v>0</v>
      </c>
      <c r="BL573" s="20" t="s">
        <v>150</v>
      </c>
      <c r="BM573" s="218" t="s">
        <v>797</v>
      </c>
    </row>
    <row r="574" s="2" customFormat="1">
      <c r="A574" s="41"/>
      <c r="B574" s="42"/>
      <c r="C574" s="43"/>
      <c r="D574" s="220" t="s">
        <v>152</v>
      </c>
      <c r="E574" s="43"/>
      <c r="F574" s="221" t="s">
        <v>798</v>
      </c>
      <c r="G574" s="43"/>
      <c r="H574" s="43"/>
      <c r="I574" s="222"/>
      <c r="J574" s="43"/>
      <c r="K574" s="43"/>
      <c r="L574" s="47"/>
      <c r="M574" s="223"/>
      <c r="N574" s="224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20" t="s">
        <v>152</v>
      </c>
      <c r="AU574" s="20" t="s">
        <v>83</v>
      </c>
    </row>
    <row r="575" s="13" customFormat="1">
      <c r="A575" s="13"/>
      <c r="B575" s="227"/>
      <c r="C575" s="228"/>
      <c r="D575" s="220" t="s">
        <v>156</v>
      </c>
      <c r="E575" s="229" t="s">
        <v>28</v>
      </c>
      <c r="F575" s="230" t="s">
        <v>799</v>
      </c>
      <c r="G575" s="228"/>
      <c r="H575" s="231">
        <v>18.920000000000002</v>
      </c>
      <c r="I575" s="232"/>
      <c r="J575" s="228"/>
      <c r="K575" s="228"/>
      <c r="L575" s="233"/>
      <c r="M575" s="234"/>
      <c r="N575" s="235"/>
      <c r="O575" s="235"/>
      <c r="P575" s="235"/>
      <c r="Q575" s="235"/>
      <c r="R575" s="235"/>
      <c r="S575" s="235"/>
      <c r="T575" s="236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7" t="s">
        <v>156</v>
      </c>
      <c r="AU575" s="237" t="s">
        <v>83</v>
      </c>
      <c r="AV575" s="13" t="s">
        <v>83</v>
      </c>
      <c r="AW575" s="13" t="s">
        <v>35</v>
      </c>
      <c r="AX575" s="13" t="s">
        <v>81</v>
      </c>
      <c r="AY575" s="237" t="s">
        <v>143</v>
      </c>
    </row>
    <row r="576" s="13" customFormat="1">
      <c r="A576" s="13"/>
      <c r="B576" s="227"/>
      <c r="C576" s="228"/>
      <c r="D576" s="220" t="s">
        <v>156</v>
      </c>
      <c r="E576" s="228"/>
      <c r="F576" s="230" t="s">
        <v>800</v>
      </c>
      <c r="G576" s="228"/>
      <c r="H576" s="231">
        <v>19.488</v>
      </c>
      <c r="I576" s="232"/>
      <c r="J576" s="228"/>
      <c r="K576" s="228"/>
      <c r="L576" s="233"/>
      <c r="M576" s="234"/>
      <c r="N576" s="235"/>
      <c r="O576" s="235"/>
      <c r="P576" s="235"/>
      <c r="Q576" s="235"/>
      <c r="R576" s="235"/>
      <c r="S576" s="235"/>
      <c r="T576" s="236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7" t="s">
        <v>156</v>
      </c>
      <c r="AU576" s="237" t="s">
        <v>83</v>
      </c>
      <c r="AV576" s="13" t="s">
        <v>83</v>
      </c>
      <c r="AW576" s="13" t="s">
        <v>4</v>
      </c>
      <c r="AX576" s="13" t="s">
        <v>81</v>
      </c>
      <c r="AY576" s="237" t="s">
        <v>143</v>
      </c>
    </row>
    <row r="577" s="2" customFormat="1" ht="24.15" customHeight="1">
      <c r="A577" s="41"/>
      <c r="B577" s="42"/>
      <c r="C577" s="260" t="s">
        <v>801</v>
      </c>
      <c r="D577" s="260" t="s">
        <v>257</v>
      </c>
      <c r="E577" s="261" t="s">
        <v>802</v>
      </c>
      <c r="F577" s="262" t="s">
        <v>803</v>
      </c>
      <c r="G577" s="263" t="s">
        <v>312</v>
      </c>
      <c r="H577" s="264">
        <v>11.412000000000001</v>
      </c>
      <c r="I577" s="265"/>
      <c r="J577" s="266">
        <f>ROUND(I577*H577,2)</f>
        <v>0</v>
      </c>
      <c r="K577" s="262" t="s">
        <v>28</v>
      </c>
      <c r="L577" s="267"/>
      <c r="M577" s="268" t="s">
        <v>28</v>
      </c>
      <c r="N577" s="269" t="s">
        <v>44</v>
      </c>
      <c r="O577" s="87"/>
      <c r="P577" s="216">
        <f>O577*H577</f>
        <v>0</v>
      </c>
      <c r="Q577" s="216">
        <v>0.13900000000000001</v>
      </c>
      <c r="R577" s="216">
        <f>Q577*H577</f>
        <v>1.5862680000000002</v>
      </c>
      <c r="S577" s="216">
        <v>0</v>
      </c>
      <c r="T577" s="217">
        <f>S577*H577</f>
        <v>0</v>
      </c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R577" s="218" t="s">
        <v>217</v>
      </c>
      <c r="AT577" s="218" t="s">
        <v>257</v>
      </c>
      <c r="AU577" s="218" t="s">
        <v>83</v>
      </c>
      <c r="AY577" s="20" t="s">
        <v>143</v>
      </c>
      <c r="BE577" s="219">
        <f>IF(N577="základní",J577,0)</f>
        <v>0</v>
      </c>
      <c r="BF577" s="219">
        <f>IF(N577="snížená",J577,0)</f>
        <v>0</v>
      </c>
      <c r="BG577" s="219">
        <f>IF(N577="zákl. přenesená",J577,0)</f>
        <v>0</v>
      </c>
      <c r="BH577" s="219">
        <f>IF(N577="sníž. přenesená",J577,0)</f>
        <v>0</v>
      </c>
      <c r="BI577" s="219">
        <f>IF(N577="nulová",J577,0)</f>
        <v>0</v>
      </c>
      <c r="BJ577" s="20" t="s">
        <v>81</v>
      </c>
      <c r="BK577" s="219">
        <f>ROUND(I577*H577,2)</f>
        <v>0</v>
      </c>
      <c r="BL577" s="20" t="s">
        <v>150</v>
      </c>
      <c r="BM577" s="218" t="s">
        <v>804</v>
      </c>
    </row>
    <row r="578" s="2" customFormat="1">
      <c r="A578" s="41"/>
      <c r="B578" s="42"/>
      <c r="C578" s="43"/>
      <c r="D578" s="220" t="s">
        <v>152</v>
      </c>
      <c r="E578" s="43"/>
      <c r="F578" s="221" t="s">
        <v>803</v>
      </c>
      <c r="G578" s="43"/>
      <c r="H578" s="43"/>
      <c r="I578" s="222"/>
      <c r="J578" s="43"/>
      <c r="K578" s="43"/>
      <c r="L578" s="47"/>
      <c r="M578" s="223"/>
      <c r="N578" s="224"/>
      <c r="O578" s="87"/>
      <c r="P578" s="87"/>
      <c r="Q578" s="87"/>
      <c r="R578" s="87"/>
      <c r="S578" s="87"/>
      <c r="T578" s="88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T578" s="20" t="s">
        <v>152</v>
      </c>
      <c r="AU578" s="20" t="s">
        <v>83</v>
      </c>
    </row>
    <row r="579" s="13" customFormat="1">
      <c r="A579" s="13"/>
      <c r="B579" s="227"/>
      <c r="C579" s="228"/>
      <c r="D579" s="220" t="s">
        <v>156</v>
      </c>
      <c r="E579" s="229" t="s">
        <v>28</v>
      </c>
      <c r="F579" s="230" t="s">
        <v>805</v>
      </c>
      <c r="G579" s="228"/>
      <c r="H579" s="231">
        <v>11.08</v>
      </c>
      <c r="I579" s="232"/>
      <c r="J579" s="228"/>
      <c r="K579" s="228"/>
      <c r="L579" s="233"/>
      <c r="M579" s="234"/>
      <c r="N579" s="235"/>
      <c r="O579" s="235"/>
      <c r="P579" s="235"/>
      <c r="Q579" s="235"/>
      <c r="R579" s="235"/>
      <c r="S579" s="235"/>
      <c r="T579" s="236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7" t="s">
        <v>156</v>
      </c>
      <c r="AU579" s="237" t="s">
        <v>83</v>
      </c>
      <c r="AV579" s="13" t="s">
        <v>83</v>
      </c>
      <c r="AW579" s="13" t="s">
        <v>35</v>
      </c>
      <c r="AX579" s="13" t="s">
        <v>81</v>
      </c>
      <c r="AY579" s="237" t="s">
        <v>143</v>
      </c>
    </row>
    <row r="580" s="13" customFormat="1">
      <c r="A580" s="13"/>
      <c r="B580" s="227"/>
      <c r="C580" s="228"/>
      <c r="D580" s="220" t="s">
        <v>156</v>
      </c>
      <c r="E580" s="228"/>
      <c r="F580" s="230" t="s">
        <v>806</v>
      </c>
      <c r="G580" s="228"/>
      <c r="H580" s="231">
        <v>11.412000000000001</v>
      </c>
      <c r="I580" s="232"/>
      <c r="J580" s="228"/>
      <c r="K580" s="228"/>
      <c r="L580" s="233"/>
      <c r="M580" s="234"/>
      <c r="N580" s="235"/>
      <c r="O580" s="235"/>
      <c r="P580" s="235"/>
      <c r="Q580" s="235"/>
      <c r="R580" s="235"/>
      <c r="S580" s="235"/>
      <c r="T580" s="236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7" t="s">
        <v>156</v>
      </c>
      <c r="AU580" s="237" t="s">
        <v>83</v>
      </c>
      <c r="AV580" s="13" t="s">
        <v>83</v>
      </c>
      <c r="AW580" s="13" t="s">
        <v>4</v>
      </c>
      <c r="AX580" s="13" t="s">
        <v>81</v>
      </c>
      <c r="AY580" s="237" t="s">
        <v>143</v>
      </c>
    </row>
    <row r="581" s="2" customFormat="1" ht="24.15" customHeight="1">
      <c r="A581" s="41"/>
      <c r="B581" s="42"/>
      <c r="C581" s="207" t="s">
        <v>807</v>
      </c>
      <c r="D581" s="207" t="s">
        <v>145</v>
      </c>
      <c r="E581" s="208" t="s">
        <v>808</v>
      </c>
      <c r="F581" s="209" t="s">
        <v>809</v>
      </c>
      <c r="G581" s="210" t="s">
        <v>312</v>
      </c>
      <c r="H581" s="211">
        <v>1026</v>
      </c>
      <c r="I581" s="212"/>
      <c r="J581" s="213">
        <f>ROUND(I581*H581,2)</f>
        <v>0</v>
      </c>
      <c r="K581" s="209" t="s">
        <v>149</v>
      </c>
      <c r="L581" s="47"/>
      <c r="M581" s="214" t="s">
        <v>28</v>
      </c>
      <c r="N581" s="215" t="s">
        <v>44</v>
      </c>
      <c r="O581" s="87"/>
      <c r="P581" s="216">
        <f>O581*H581</f>
        <v>0</v>
      </c>
      <c r="Q581" s="216">
        <v>0.089219999999999994</v>
      </c>
      <c r="R581" s="216">
        <f>Q581*H581</f>
        <v>91.539719999999988</v>
      </c>
      <c r="S581" s="216">
        <v>0</v>
      </c>
      <c r="T581" s="217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18" t="s">
        <v>150</v>
      </c>
      <c r="AT581" s="218" t="s">
        <v>145</v>
      </c>
      <c r="AU581" s="218" t="s">
        <v>83</v>
      </c>
      <c r="AY581" s="20" t="s">
        <v>143</v>
      </c>
      <c r="BE581" s="219">
        <f>IF(N581="základní",J581,0)</f>
        <v>0</v>
      </c>
      <c r="BF581" s="219">
        <f>IF(N581="snížená",J581,0)</f>
        <v>0</v>
      </c>
      <c r="BG581" s="219">
        <f>IF(N581="zákl. přenesená",J581,0)</f>
        <v>0</v>
      </c>
      <c r="BH581" s="219">
        <f>IF(N581="sníž. přenesená",J581,0)</f>
        <v>0</v>
      </c>
      <c r="BI581" s="219">
        <f>IF(N581="nulová",J581,0)</f>
        <v>0</v>
      </c>
      <c r="BJ581" s="20" t="s">
        <v>81</v>
      </c>
      <c r="BK581" s="219">
        <f>ROUND(I581*H581,2)</f>
        <v>0</v>
      </c>
      <c r="BL581" s="20" t="s">
        <v>150</v>
      </c>
      <c r="BM581" s="218" t="s">
        <v>810</v>
      </c>
    </row>
    <row r="582" s="2" customFormat="1">
      <c r="A582" s="41"/>
      <c r="B582" s="42"/>
      <c r="C582" s="43"/>
      <c r="D582" s="220" t="s">
        <v>152</v>
      </c>
      <c r="E582" s="43"/>
      <c r="F582" s="221" t="s">
        <v>811</v>
      </c>
      <c r="G582" s="43"/>
      <c r="H582" s="43"/>
      <c r="I582" s="222"/>
      <c r="J582" s="43"/>
      <c r="K582" s="43"/>
      <c r="L582" s="47"/>
      <c r="M582" s="223"/>
      <c r="N582" s="224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152</v>
      </c>
      <c r="AU582" s="20" t="s">
        <v>83</v>
      </c>
    </row>
    <row r="583" s="2" customFormat="1">
      <c r="A583" s="41"/>
      <c r="B583" s="42"/>
      <c r="C583" s="43"/>
      <c r="D583" s="225" t="s">
        <v>154</v>
      </c>
      <c r="E583" s="43"/>
      <c r="F583" s="226" t="s">
        <v>812</v>
      </c>
      <c r="G583" s="43"/>
      <c r="H583" s="43"/>
      <c r="I583" s="222"/>
      <c r="J583" s="43"/>
      <c r="K583" s="43"/>
      <c r="L583" s="47"/>
      <c r="M583" s="223"/>
      <c r="N583" s="224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154</v>
      </c>
      <c r="AU583" s="20" t="s">
        <v>83</v>
      </c>
    </row>
    <row r="584" s="13" customFormat="1">
      <c r="A584" s="13"/>
      <c r="B584" s="227"/>
      <c r="C584" s="228"/>
      <c r="D584" s="220" t="s">
        <v>156</v>
      </c>
      <c r="E584" s="229" t="s">
        <v>28</v>
      </c>
      <c r="F584" s="230" t="s">
        <v>813</v>
      </c>
      <c r="G584" s="228"/>
      <c r="H584" s="231">
        <v>1026</v>
      </c>
      <c r="I584" s="232"/>
      <c r="J584" s="228"/>
      <c r="K584" s="228"/>
      <c r="L584" s="233"/>
      <c r="M584" s="234"/>
      <c r="N584" s="235"/>
      <c r="O584" s="235"/>
      <c r="P584" s="235"/>
      <c r="Q584" s="235"/>
      <c r="R584" s="235"/>
      <c r="S584" s="235"/>
      <c r="T584" s="236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7" t="s">
        <v>156</v>
      </c>
      <c r="AU584" s="237" t="s">
        <v>83</v>
      </c>
      <c r="AV584" s="13" t="s">
        <v>83</v>
      </c>
      <c r="AW584" s="13" t="s">
        <v>35</v>
      </c>
      <c r="AX584" s="13" t="s">
        <v>81</v>
      </c>
      <c r="AY584" s="237" t="s">
        <v>143</v>
      </c>
    </row>
    <row r="585" s="2" customFormat="1" ht="24.15" customHeight="1">
      <c r="A585" s="41"/>
      <c r="B585" s="42"/>
      <c r="C585" s="260" t="s">
        <v>814</v>
      </c>
      <c r="D585" s="260" t="s">
        <v>257</v>
      </c>
      <c r="E585" s="261" t="s">
        <v>815</v>
      </c>
      <c r="F585" s="262" t="s">
        <v>816</v>
      </c>
      <c r="G585" s="263" t="s">
        <v>312</v>
      </c>
      <c r="H585" s="264">
        <v>1036.26</v>
      </c>
      <c r="I585" s="265"/>
      <c r="J585" s="266">
        <f>ROUND(I585*H585,2)</f>
        <v>0</v>
      </c>
      <c r="K585" s="262" t="s">
        <v>149</v>
      </c>
      <c r="L585" s="267"/>
      <c r="M585" s="268" t="s">
        <v>28</v>
      </c>
      <c r="N585" s="269" t="s">
        <v>44</v>
      </c>
      <c r="O585" s="87"/>
      <c r="P585" s="216">
        <f>O585*H585</f>
        <v>0</v>
      </c>
      <c r="Q585" s="216">
        <v>0.13100000000000001</v>
      </c>
      <c r="R585" s="216">
        <f>Q585*H585</f>
        <v>135.75005999999999</v>
      </c>
      <c r="S585" s="216">
        <v>0</v>
      </c>
      <c r="T585" s="217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18" t="s">
        <v>217</v>
      </c>
      <c r="AT585" s="218" t="s">
        <v>257</v>
      </c>
      <c r="AU585" s="218" t="s">
        <v>83</v>
      </c>
      <c r="AY585" s="20" t="s">
        <v>143</v>
      </c>
      <c r="BE585" s="219">
        <f>IF(N585="základní",J585,0)</f>
        <v>0</v>
      </c>
      <c r="BF585" s="219">
        <f>IF(N585="snížená",J585,0)</f>
        <v>0</v>
      </c>
      <c r="BG585" s="219">
        <f>IF(N585="zákl. přenesená",J585,0)</f>
        <v>0</v>
      </c>
      <c r="BH585" s="219">
        <f>IF(N585="sníž. přenesená",J585,0)</f>
        <v>0</v>
      </c>
      <c r="BI585" s="219">
        <f>IF(N585="nulová",J585,0)</f>
        <v>0</v>
      </c>
      <c r="BJ585" s="20" t="s">
        <v>81</v>
      </c>
      <c r="BK585" s="219">
        <f>ROUND(I585*H585,2)</f>
        <v>0</v>
      </c>
      <c r="BL585" s="20" t="s">
        <v>150</v>
      </c>
      <c r="BM585" s="218" t="s">
        <v>817</v>
      </c>
    </row>
    <row r="586" s="2" customFormat="1">
      <c r="A586" s="41"/>
      <c r="B586" s="42"/>
      <c r="C586" s="43"/>
      <c r="D586" s="220" t="s">
        <v>152</v>
      </c>
      <c r="E586" s="43"/>
      <c r="F586" s="221" t="s">
        <v>816</v>
      </c>
      <c r="G586" s="43"/>
      <c r="H586" s="43"/>
      <c r="I586" s="222"/>
      <c r="J586" s="43"/>
      <c r="K586" s="43"/>
      <c r="L586" s="47"/>
      <c r="M586" s="223"/>
      <c r="N586" s="224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20" t="s">
        <v>152</v>
      </c>
      <c r="AU586" s="20" t="s">
        <v>83</v>
      </c>
    </row>
    <row r="587" s="13" customFormat="1">
      <c r="A587" s="13"/>
      <c r="B587" s="227"/>
      <c r="C587" s="228"/>
      <c r="D587" s="220" t="s">
        <v>156</v>
      </c>
      <c r="E587" s="229" t="s">
        <v>28</v>
      </c>
      <c r="F587" s="230" t="s">
        <v>813</v>
      </c>
      <c r="G587" s="228"/>
      <c r="H587" s="231">
        <v>1026</v>
      </c>
      <c r="I587" s="232"/>
      <c r="J587" s="228"/>
      <c r="K587" s="228"/>
      <c r="L587" s="233"/>
      <c r="M587" s="234"/>
      <c r="N587" s="235"/>
      <c r="O587" s="235"/>
      <c r="P587" s="235"/>
      <c r="Q587" s="235"/>
      <c r="R587" s="235"/>
      <c r="S587" s="235"/>
      <c r="T587" s="236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7" t="s">
        <v>156</v>
      </c>
      <c r="AU587" s="237" t="s">
        <v>83</v>
      </c>
      <c r="AV587" s="13" t="s">
        <v>83</v>
      </c>
      <c r="AW587" s="13" t="s">
        <v>35</v>
      </c>
      <c r="AX587" s="13" t="s">
        <v>81</v>
      </c>
      <c r="AY587" s="237" t="s">
        <v>143</v>
      </c>
    </row>
    <row r="588" s="13" customFormat="1">
      <c r="A588" s="13"/>
      <c r="B588" s="227"/>
      <c r="C588" s="228"/>
      <c r="D588" s="220" t="s">
        <v>156</v>
      </c>
      <c r="E588" s="228"/>
      <c r="F588" s="230" t="s">
        <v>818</v>
      </c>
      <c r="G588" s="228"/>
      <c r="H588" s="231">
        <v>1036.26</v>
      </c>
      <c r="I588" s="232"/>
      <c r="J588" s="228"/>
      <c r="K588" s="228"/>
      <c r="L588" s="233"/>
      <c r="M588" s="234"/>
      <c r="N588" s="235"/>
      <c r="O588" s="235"/>
      <c r="P588" s="235"/>
      <c r="Q588" s="235"/>
      <c r="R588" s="235"/>
      <c r="S588" s="235"/>
      <c r="T588" s="23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7" t="s">
        <v>156</v>
      </c>
      <c r="AU588" s="237" t="s">
        <v>83</v>
      </c>
      <c r="AV588" s="13" t="s">
        <v>83</v>
      </c>
      <c r="AW588" s="13" t="s">
        <v>4</v>
      </c>
      <c r="AX588" s="13" t="s">
        <v>81</v>
      </c>
      <c r="AY588" s="237" t="s">
        <v>143</v>
      </c>
    </row>
    <row r="589" s="2" customFormat="1" ht="24.15" customHeight="1">
      <c r="A589" s="41"/>
      <c r="B589" s="42"/>
      <c r="C589" s="207" t="s">
        <v>819</v>
      </c>
      <c r="D589" s="207" t="s">
        <v>145</v>
      </c>
      <c r="E589" s="208" t="s">
        <v>820</v>
      </c>
      <c r="F589" s="209" t="s">
        <v>821</v>
      </c>
      <c r="G589" s="210" t="s">
        <v>312</v>
      </c>
      <c r="H589" s="211">
        <v>139.34999999999999</v>
      </c>
      <c r="I589" s="212"/>
      <c r="J589" s="213">
        <f>ROUND(I589*H589,2)</f>
        <v>0</v>
      </c>
      <c r="K589" s="209" t="s">
        <v>149</v>
      </c>
      <c r="L589" s="47"/>
      <c r="M589" s="214" t="s">
        <v>28</v>
      </c>
      <c r="N589" s="215" t="s">
        <v>44</v>
      </c>
      <c r="O589" s="87"/>
      <c r="P589" s="216">
        <f>O589*H589</f>
        <v>0</v>
      </c>
      <c r="Q589" s="216">
        <v>0.11162</v>
      </c>
      <c r="R589" s="216">
        <f>Q589*H589</f>
        <v>15.554246999999998</v>
      </c>
      <c r="S589" s="216">
        <v>0</v>
      </c>
      <c r="T589" s="217">
        <f>S589*H589</f>
        <v>0</v>
      </c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R589" s="218" t="s">
        <v>150</v>
      </c>
      <c r="AT589" s="218" t="s">
        <v>145</v>
      </c>
      <c r="AU589" s="218" t="s">
        <v>83</v>
      </c>
      <c r="AY589" s="20" t="s">
        <v>143</v>
      </c>
      <c r="BE589" s="219">
        <f>IF(N589="základní",J589,0)</f>
        <v>0</v>
      </c>
      <c r="BF589" s="219">
        <f>IF(N589="snížená",J589,0)</f>
        <v>0</v>
      </c>
      <c r="BG589" s="219">
        <f>IF(N589="zákl. přenesená",J589,0)</f>
        <v>0</v>
      </c>
      <c r="BH589" s="219">
        <f>IF(N589="sníž. přenesená",J589,0)</f>
        <v>0</v>
      </c>
      <c r="BI589" s="219">
        <f>IF(N589="nulová",J589,0)</f>
        <v>0</v>
      </c>
      <c r="BJ589" s="20" t="s">
        <v>81</v>
      </c>
      <c r="BK589" s="219">
        <f>ROUND(I589*H589,2)</f>
        <v>0</v>
      </c>
      <c r="BL589" s="20" t="s">
        <v>150</v>
      </c>
      <c r="BM589" s="218" t="s">
        <v>822</v>
      </c>
    </row>
    <row r="590" s="2" customFormat="1">
      <c r="A590" s="41"/>
      <c r="B590" s="42"/>
      <c r="C590" s="43"/>
      <c r="D590" s="220" t="s">
        <v>152</v>
      </c>
      <c r="E590" s="43"/>
      <c r="F590" s="221" t="s">
        <v>823</v>
      </c>
      <c r="G590" s="43"/>
      <c r="H590" s="43"/>
      <c r="I590" s="222"/>
      <c r="J590" s="43"/>
      <c r="K590" s="43"/>
      <c r="L590" s="47"/>
      <c r="M590" s="223"/>
      <c r="N590" s="224"/>
      <c r="O590" s="87"/>
      <c r="P590" s="87"/>
      <c r="Q590" s="87"/>
      <c r="R590" s="87"/>
      <c r="S590" s="87"/>
      <c r="T590" s="88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T590" s="20" t="s">
        <v>152</v>
      </c>
      <c r="AU590" s="20" t="s">
        <v>83</v>
      </c>
    </row>
    <row r="591" s="2" customFormat="1">
      <c r="A591" s="41"/>
      <c r="B591" s="42"/>
      <c r="C591" s="43"/>
      <c r="D591" s="225" t="s">
        <v>154</v>
      </c>
      <c r="E591" s="43"/>
      <c r="F591" s="226" t="s">
        <v>824</v>
      </c>
      <c r="G591" s="43"/>
      <c r="H591" s="43"/>
      <c r="I591" s="222"/>
      <c r="J591" s="43"/>
      <c r="K591" s="43"/>
      <c r="L591" s="47"/>
      <c r="M591" s="223"/>
      <c r="N591" s="224"/>
      <c r="O591" s="87"/>
      <c r="P591" s="87"/>
      <c r="Q591" s="87"/>
      <c r="R591" s="87"/>
      <c r="S591" s="87"/>
      <c r="T591" s="88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T591" s="20" t="s">
        <v>154</v>
      </c>
      <c r="AU591" s="20" t="s">
        <v>83</v>
      </c>
    </row>
    <row r="592" s="13" customFormat="1">
      <c r="A592" s="13"/>
      <c r="B592" s="227"/>
      <c r="C592" s="228"/>
      <c r="D592" s="220" t="s">
        <v>156</v>
      </c>
      <c r="E592" s="229" t="s">
        <v>28</v>
      </c>
      <c r="F592" s="230" t="s">
        <v>825</v>
      </c>
      <c r="G592" s="228"/>
      <c r="H592" s="231">
        <v>69.349999999999994</v>
      </c>
      <c r="I592" s="232"/>
      <c r="J592" s="228"/>
      <c r="K592" s="228"/>
      <c r="L592" s="233"/>
      <c r="M592" s="234"/>
      <c r="N592" s="235"/>
      <c r="O592" s="235"/>
      <c r="P592" s="235"/>
      <c r="Q592" s="235"/>
      <c r="R592" s="235"/>
      <c r="S592" s="235"/>
      <c r="T592" s="236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7" t="s">
        <v>156</v>
      </c>
      <c r="AU592" s="237" t="s">
        <v>83</v>
      </c>
      <c r="AV592" s="13" t="s">
        <v>83</v>
      </c>
      <c r="AW592" s="13" t="s">
        <v>35</v>
      </c>
      <c r="AX592" s="13" t="s">
        <v>73</v>
      </c>
      <c r="AY592" s="237" t="s">
        <v>143</v>
      </c>
    </row>
    <row r="593" s="13" customFormat="1">
      <c r="A593" s="13"/>
      <c r="B593" s="227"/>
      <c r="C593" s="228"/>
      <c r="D593" s="220" t="s">
        <v>156</v>
      </c>
      <c r="E593" s="229" t="s">
        <v>28</v>
      </c>
      <c r="F593" s="230" t="s">
        <v>826</v>
      </c>
      <c r="G593" s="228"/>
      <c r="H593" s="231">
        <v>70</v>
      </c>
      <c r="I593" s="232"/>
      <c r="J593" s="228"/>
      <c r="K593" s="228"/>
      <c r="L593" s="233"/>
      <c r="M593" s="234"/>
      <c r="N593" s="235"/>
      <c r="O593" s="235"/>
      <c r="P593" s="235"/>
      <c r="Q593" s="235"/>
      <c r="R593" s="235"/>
      <c r="S593" s="235"/>
      <c r="T593" s="236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7" t="s">
        <v>156</v>
      </c>
      <c r="AU593" s="237" t="s">
        <v>83</v>
      </c>
      <c r="AV593" s="13" t="s">
        <v>83</v>
      </c>
      <c r="AW593" s="13" t="s">
        <v>35</v>
      </c>
      <c r="AX593" s="13" t="s">
        <v>73</v>
      </c>
      <c r="AY593" s="237" t="s">
        <v>143</v>
      </c>
    </row>
    <row r="594" s="15" customFormat="1">
      <c r="A594" s="15"/>
      <c r="B594" s="248"/>
      <c r="C594" s="249"/>
      <c r="D594" s="220" t="s">
        <v>156</v>
      </c>
      <c r="E594" s="250" t="s">
        <v>28</v>
      </c>
      <c r="F594" s="251" t="s">
        <v>180</v>
      </c>
      <c r="G594" s="249"/>
      <c r="H594" s="252">
        <v>139.34999999999999</v>
      </c>
      <c r="I594" s="253"/>
      <c r="J594" s="249"/>
      <c r="K594" s="249"/>
      <c r="L594" s="254"/>
      <c r="M594" s="255"/>
      <c r="N594" s="256"/>
      <c r="O594" s="256"/>
      <c r="P594" s="256"/>
      <c r="Q594" s="256"/>
      <c r="R594" s="256"/>
      <c r="S594" s="256"/>
      <c r="T594" s="257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58" t="s">
        <v>156</v>
      </c>
      <c r="AU594" s="258" t="s">
        <v>83</v>
      </c>
      <c r="AV594" s="15" t="s">
        <v>150</v>
      </c>
      <c r="AW594" s="15" t="s">
        <v>35</v>
      </c>
      <c r="AX594" s="15" t="s">
        <v>81</v>
      </c>
      <c r="AY594" s="258" t="s">
        <v>143</v>
      </c>
    </row>
    <row r="595" s="2" customFormat="1" ht="33" customHeight="1">
      <c r="A595" s="41"/>
      <c r="B595" s="42"/>
      <c r="C595" s="207" t="s">
        <v>827</v>
      </c>
      <c r="D595" s="207" t="s">
        <v>145</v>
      </c>
      <c r="E595" s="208" t="s">
        <v>828</v>
      </c>
      <c r="F595" s="209" t="s">
        <v>829</v>
      </c>
      <c r="G595" s="210" t="s">
        <v>312</v>
      </c>
      <c r="H595" s="211">
        <v>1155</v>
      </c>
      <c r="I595" s="212"/>
      <c r="J595" s="213">
        <f>ROUND(I595*H595,2)</f>
        <v>0</v>
      </c>
      <c r="K595" s="209" t="s">
        <v>149</v>
      </c>
      <c r="L595" s="47"/>
      <c r="M595" s="214" t="s">
        <v>28</v>
      </c>
      <c r="N595" s="215" t="s">
        <v>44</v>
      </c>
      <c r="O595" s="87"/>
      <c r="P595" s="216">
        <f>O595*H595</f>
        <v>0</v>
      </c>
      <c r="Q595" s="216">
        <v>0.11162</v>
      </c>
      <c r="R595" s="216">
        <f>Q595*H595</f>
        <v>128.9211</v>
      </c>
      <c r="S595" s="216">
        <v>0</v>
      </c>
      <c r="T595" s="217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18" t="s">
        <v>150</v>
      </c>
      <c r="AT595" s="218" t="s">
        <v>145</v>
      </c>
      <c r="AU595" s="218" t="s">
        <v>83</v>
      </c>
      <c r="AY595" s="20" t="s">
        <v>143</v>
      </c>
      <c r="BE595" s="219">
        <f>IF(N595="základní",J595,0)</f>
        <v>0</v>
      </c>
      <c r="BF595" s="219">
        <f>IF(N595="snížená",J595,0)</f>
        <v>0</v>
      </c>
      <c r="BG595" s="219">
        <f>IF(N595="zákl. přenesená",J595,0)</f>
        <v>0</v>
      </c>
      <c r="BH595" s="219">
        <f>IF(N595="sníž. přenesená",J595,0)</f>
        <v>0</v>
      </c>
      <c r="BI595" s="219">
        <f>IF(N595="nulová",J595,0)</f>
        <v>0</v>
      </c>
      <c r="BJ595" s="20" t="s">
        <v>81</v>
      </c>
      <c r="BK595" s="219">
        <f>ROUND(I595*H595,2)</f>
        <v>0</v>
      </c>
      <c r="BL595" s="20" t="s">
        <v>150</v>
      </c>
      <c r="BM595" s="218" t="s">
        <v>830</v>
      </c>
    </row>
    <row r="596" s="2" customFormat="1">
      <c r="A596" s="41"/>
      <c r="B596" s="42"/>
      <c r="C596" s="43"/>
      <c r="D596" s="220" t="s">
        <v>152</v>
      </c>
      <c r="E596" s="43"/>
      <c r="F596" s="221" t="s">
        <v>831</v>
      </c>
      <c r="G596" s="43"/>
      <c r="H596" s="43"/>
      <c r="I596" s="222"/>
      <c r="J596" s="43"/>
      <c r="K596" s="43"/>
      <c r="L596" s="47"/>
      <c r="M596" s="223"/>
      <c r="N596" s="224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152</v>
      </c>
      <c r="AU596" s="20" t="s">
        <v>83</v>
      </c>
    </row>
    <row r="597" s="2" customFormat="1">
      <c r="A597" s="41"/>
      <c r="B597" s="42"/>
      <c r="C597" s="43"/>
      <c r="D597" s="225" t="s">
        <v>154</v>
      </c>
      <c r="E597" s="43"/>
      <c r="F597" s="226" t="s">
        <v>832</v>
      </c>
      <c r="G597" s="43"/>
      <c r="H597" s="43"/>
      <c r="I597" s="222"/>
      <c r="J597" s="43"/>
      <c r="K597" s="43"/>
      <c r="L597" s="47"/>
      <c r="M597" s="223"/>
      <c r="N597" s="224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154</v>
      </c>
      <c r="AU597" s="20" t="s">
        <v>83</v>
      </c>
    </row>
    <row r="598" s="13" customFormat="1">
      <c r="A598" s="13"/>
      <c r="B598" s="227"/>
      <c r="C598" s="228"/>
      <c r="D598" s="220" t="s">
        <v>156</v>
      </c>
      <c r="E598" s="229" t="s">
        <v>28</v>
      </c>
      <c r="F598" s="230" t="s">
        <v>833</v>
      </c>
      <c r="G598" s="228"/>
      <c r="H598" s="231">
        <v>1155</v>
      </c>
      <c r="I598" s="232"/>
      <c r="J598" s="228"/>
      <c r="K598" s="228"/>
      <c r="L598" s="233"/>
      <c r="M598" s="234"/>
      <c r="N598" s="235"/>
      <c r="O598" s="235"/>
      <c r="P598" s="235"/>
      <c r="Q598" s="235"/>
      <c r="R598" s="235"/>
      <c r="S598" s="235"/>
      <c r="T598" s="236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7" t="s">
        <v>156</v>
      </c>
      <c r="AU598" s="237" t="s">
        <v>83</v>
      </c>
      <c r="AV598" s="13" t="s">
        <v>83</v>
      </c>
      <c r="AW598" s="13" t="s">
        <v>35</v>
      </c>
      <c r="AX598" s="13" t="s">
        <v>81</v>
      </c>
      <c r="AY598" s="237" t="s">
        <v>143</v>
      </c>
    </row>
    <row r="599" s="2" customFormat="1" ht="24.15" customHeight="1">
      <c r="A599" s="41"/>
      <c r="B599" s="42"/>
      <c r="C599" s="260" t="s">
        <v>834</v>
      </c>
      <c r="D599" s="260" t="s">
        <v>257</v>
      </c>
      <c r="E599" s="261" t="s">
        <v>835</v>
      </c>
      <c r="F599" s="262" t="s">
        <v>836</v>
      </c>
      <c r="G599" s="263" t="s">
        <v>312</v>
      </c>
      <c r="H599" s="264">
        <v>24.719999999999999</v>
      </c>
      <c r="I599" s="265"/>
      <c r="J599" s="266">
        <f>ROUND(I599*H599,2)</f>
        <v>0</v>
      </c>
      <c r="K599" s="262" t="s">
        <v>28</v>
      </c>
      <c r="L599" s="267"/>
      <c r="M599" s="268" t="s">
        <v>28</v>
      </c>
      <c r="N599" s="269" t="s">
        <v>44</v>
      </c>
      <c r="O599" s="87"/>
      <c r="P599" s="216">
        <f>O599*H599</f>
        <v>0</v>
      </c>
      <c r="Q599" s="216">
        <v>0.17499999999999999</v>
      </c>
      <c r="R599" s="216">
        <f>Q599*H599</f>
        <v>4.3259999999999996</v>
      </c>
      <c r="S599" s="216">
        <v>0</v>
      </c>
      <c r="T599" s="217">
        <f>S599*H599</f>
        <v>0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18" t="s">
        <v>217</v>
      </c>
      <c r="AT599" s="218" t="s">
        <v>257</v>
      </c>
      <c r="AU599" s="218" t="s">
        <v>83</v>
      </c>
      <c r="AY599" s="20" t="s">
        <v>143</v>
      </c>
      <c r="BE599" s="219">
        <f>IF(N599="základní",J599,0)</f>
        <v>0</v>
      </c>
      <c r="BF599" s="219">
        <f>IF(N599="snížená",J599,0)</f>
        <v>0</v>
      </c>
      <c r="BG599" s="219">
        <f>IF(N599="zákl. přenesená",J599,0)</f>
        <v>0</v>
      </c>
      <c r="BH599" s="219">
        <f>IF(N599="sníž. přenesená",J599,0)</f>
        <v>0</v>
      </c>
      <c r="BI599" s="219">
        <f>IF(N599="nulová",J599,0)</f>
        <v>0</v>
      </c>
      <c r="BJ599" s="20" t="s">
        <v>81</v>
      </c>
      <c r="BK599" s="219">
        <f>ROUND(I599*H599,2)</f>
        <v>0</v>
      </c>
      <c r="BL599" s="20" t="s">
        <v>150</v>
      </c>
      <c r="BM599" s="218" t="s">
        <v>837</v>
      </c>
    </row>
    <row r="600" s="2" customFormat="1">
      <c r="A600" s="41"/>
      <c r="B600" s="42"/>
      <c r="C600" s="43"/>
      <c r="D600" s="220" t="s">
        <v>152</v>
      </c>
      <c r="E600" s="43"/>
      <c r="F600" s="221" t="s">
        <v>838</v>
      </c>
      <c r="G600" s="43"/>
      <c r="H600" s="43"/>
      <c r="I600" s="222"/>
      <c r="J600" s="43"/>
      <c r="K600" s="43"/>
      <c r="L600" s="47"/>
      <c r="M600" s="223"/>
      <c r="N600" s="224"/>
      <c r="O600" s="87"/>
      <c r="P600" s="87"/>
      <c r="Q600" s="87"/>
      <c r="R600" s="87"/>
      <c r="S600" s="87"/>
      <c r="T600" s="88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T600" s="20" t="s">
        <v>152</v>
      </c>
      <c r="AU600" s="20" t="s">
        <v>83</v>
      </c>
    </row>
    <row r="601" s="13" customFormat="1">
      <c r="A601" s="13"/>
      <c r="B601" s="227"/>
      <c r="C601" s="228"/>
      <c r="D601" s="220" t="s">
        <v>156</v>
      </c>
      <c r="E601" s="229" t="s">
        <v>28</v>
      </c>
      <c r="F601" s="230" t="s">
        <v>839</v>
      </c>
      <c r="G601" s="228"/>
      <c r="H601" s="231">
        <v>24</v>
      </c>
      <c r="I601" s="232"/>
      <c r="J601" s="228"/>
      <c r="K601" s="228"/>
      <c r="L601" s="233"/>
      <c r="M601" s="234"/>
      <c r="N601" s="235"/>
      <c r="O601" s="235"/>
      <c r="P601" s="235"/>
      <c r="Q601" s="235"/>
      <c r="R601" s="235"/>
      <c r="S601" s="235"/>
      <c r="T601" s="236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7" t="s">
        <v>156</v>
      </c>
      <c r="AU601" s="237" t="s">
        <v>83</v>
      </c>
      <c r="AV601" s="13" t="s">
        <v>83</v>
      </c>
      <c r="AW601" s="13" t="s">
        <v>35</v>
      </c>
      <c r="AX601" s="13" t="s">
        <v>81</v>
      </c>
      <c r="AY601" s="237" t="s">
        <v>143</v>
      </c>
    </row>
    <row r="602" s="13" customFormat="1">
      <c r="A602" s="13"/>
      <c r="B602" s="227"/>
      <c r="C602" s="228"/>
      <c r="D602" s="220" t="s">
        <v>156</v>
      </c>
      <c r="E602" s="228"/>
      <c r="F602" s="230" t="s">
        <v>840</v>
      </c>
      <c r="G602" s="228"/>
      <c r="H602" s="231">
        <v>24.719999999999999</v>
      </c>
      <c r="I602" s="232"/>
      <c r="J602" s="228"/>
      <c r="K602" s="228"/>
      <c r="L602" s="233"/>
      <c r="M602" s="234"/>
      <c r="N602" s="235"/>
      <c r="O602" s="235"/>
      <c r="P602" s="235"/>
      <c r="Q602" s="235"/>
      <c r="R602" s="235"/>
      <c r="S602" s="235"/>
      <c r="T602" s="236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7" t="s">
        <v>156</v>
      </c>
      <c r="AU602" s="237" t="s">
        <v>83</v>
      </c>
      <c r="AV602" s="13" t="s">
        <v>83</v>
      </c>
      <c r="AW602" s="13" t="s">
        <v>4</v>
      </c>
      <c r="AX602" s="13" t="s">
        <v>81</v>
      </c>
      <c r="AY602" s="237" t="s">
        <v>143</v>
      </c>
    </row>
    <row r="603" s="2" customFormat="1" ht="21.75" customHeight="1">
      <c r="A603" s="41"/>
      <c r="B603" s="42"/>
      <c r="C603" s="260" t="s">
        <v>841</v>
      </c>
      <c r="D603" s="260" t="s">
        <v>257</v>
      </c>
      <c r="E603" s="261" t="s">
        <v>842</v>
      </c>
      <c r="F603" s="262" t="s">
        <v>843</v>
      </c>
      <c r="G603" s="263" t="s">
        <v>312</v>
      </c>
      <c r="H603" s="264">
        <v>27.398</v>
      </c>
      <c r="I603" s="265"/>
      <c r="J603" s="266">
        <f>ROUND(I603*H603,2)</f>
        <v>0</v>
      </c>
      <c r="K603" s="262" t="s">
        <v>28</v>
      </c>
      <c r="L603" s="267"/>
      <c r="M603" s="268" t="s">
        <v>28</v>
      </c>
      <c r="N603" s="269" t="s">
        <v>44</v>
      </c>
      <c r="O603" s="87"/>
      <c r="P603" s="216">
        <f>O603*H603</f>
        <v>0</v>
      </c>
      <c r="Q603" s="216">
        <v>0.17599999999999999</v>
      </c>
      <c r="R603" s="216">
        <f>Q603*H603</f>
        <v>4.8220479999999997</v>
      </c>
      <c r="S603" s="216">
        <v>0</v>
      </c>
      <c r="T603" s="217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18" t="s">
        <v>217</v>
      </c>
      <c r="AT603" s="218" t="s">
        <v>257</v>
      </c>
      <c r="AU603" s="218" t="s">
        <v>83</v>
      </c>
      <c r="AY603" s="20" t="s">
        <v>143</v>
      </c>
      <c r="BE603" s="219">
        <f>IF(N603="základní",J603,0)</f>
        <v>0</v>
      </c>
      <c r="BF603" s="219">
        <f>IF(N603="snížená",J603,0)</f>
        <v>0</v>
      </c>
      <c r="BG603" s="219">
        <f>IF(N603="zákl. přenesená",J603,0)</f>
        <v>0</v>
      </c>
      <c r="BH603" s="219">
        <f>IF(N603="sníž. přenesená",J603,0)</f>
        <v>0</v>
      </c>
      <c r="BI603" s="219">
        <f>IF(N603="nulová",J603,0)</f>
        <v>0</v>
      </c>
      <c r="BJ603" s="20" t="s">
        <v>81</v>
      </c>
      <c r="BK603" s="219">
        <f>ROUND(I603*H603,2)</f>
        <v>0</v>
      </c>
      <c r="BL603" s="20" t="s">
        <v>150</v>
      </c>
      <c r="BM603" s="218" t="s">
        <v>844</v>
      </c>
    </row>
    <row r="604" s="2" customFormat="1">
      <c r="A604" s="41"/>
      <c r="B604" s="42"/>
      <c r="C604" s="43"/>
      <c r="D604" s="220" t="s">
        <v>152</v>
      </c>
      <c r="E604" s="43"/>
      <c r="F604" s="221" t="s">
        <v>845</v>
      </c>
      <c r="G604" s="43"/>
      <c r="H604" s="43"/>
      <c r="I604" s="222"/>
      <c r="J604" s="43"/>
      <c r="K604" s="43"/>
      <c r="L604" s="47"/>
      <c r="M604" s="223"/>
      <c r="N604" s="224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20" t="s">
        <v>152</v>
      </c>
      <c r="AU604" s="20" t="s">
        <v>83</v>
      </c>
    </row>
    <row r="605" s="13" customFormat="1">
      <c r="A605" s="13"/>
      <c r="B605" s="227"/>
      <c r="C605" s="228"/>
      <c r="D605" s="220" t="s">
        <v>156</v>
      </c>
      <c r="E605" s="229" t="s">
        <v>28</v>
      </c>
      <c r="F605" s="230" t="s">
        <v>846</v>
      </c>
      <c r="G605" s="228"/>
      <c r="H605" s="231">
        <v>26.600000000000001</v>
      </c>
      <c r="I605" s="232"/>
      <c r="J605" s="228"/>
      <c r="K605" s="228"/>
      <c r="L605" s="233"/>
      <c r="M605" s="234"/>
      <c r="N605" s="235"/>
      <c r="O605" s="235"/>
      <c r="P605" s="235"/>
      <c r="Q605" s="235"/>
      <c r="R605" s="235"/>
      <c r="S605" s="235"/>
      <c r="T605" s="236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7" t="s">
        <v>156</v>
      </c>
      <c r="AU605" s="237" t="s">
        <v>83</v>
      </c>
      <c r="AV605" s="13" t="s">
        <v>83</v>
      </c>
      <c r="AW605" s="13" t="s">
        <v>35</v>
      </c>
      <c r="AX605" s="13" t="s">
        <v>81</v>
      </c>
      <c r="AY605" s="237" t="s">
        <v>143</v>
      </c>
    </row>
    <row r="606" s="13" customFormat="1">
      <c r="A606" s="13"/>
      <c r="B606" s="227"/>
      <c r="C606" s="228"/>
      <c r="D606" s="220" t="s">
        <v>156</v>
      </c>
      <c r="E606" s="228"/>
      <c r="F606" s="230" t="s">
        <v>847</v>
      </c>
      <c r="G606" s="228"/>
      <c r="H606" s="231">
        <v>27.398</v>
      </c>
      <c r="I606" s="232"/>
      <c r="J606" s="228"/>
      <c r="K606" s="228"/>
      <c r="L606" s="233"/>
      <c r="M606" s="234"/>
      <c r="N606" s="235"/>
      <c r="O606" s="235"/>
      <c r="P606" s="235"/>
      <c r="Q606" s="235"/>
      <c r="R606" s="235"/>
      <c r="S606" s="235"/>
      <c r="T606" s="236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7" t="s">
        <v>156</v>
      </c>
      <c r="AU606" s="237" t="s">
        <v>83</v>
      </c>
      <c r="AV606" s="13" t="s">
        <v>83</v>
      </c>
      <c r="AW606" s="13" t="s">
        <v>4</v>
      </c>
      <c r="AX606" s="13" t="s">
        <v>81</v>
      </c>
      <c r="AY606" s="237" t="s">
        <v>143</v>
      </c>
    </row>
    <row r="607" s="2" customFormat="1" ht="24.15" customHeight="1">
      <c r="A607" s="41"/>
      <c r="B607" s="42"/>
      <c r="C607" s="260" t="s">
        <v>848</v>
      </c>
      <c r="D607" s="260" t="s">
        <v>257</v>
      </c>
      <c r="E607" s="261" t="s">
        <v>849</v>
      </c>
      <c r="F607" s="262" t="s">
        <v>850</v>
      </c>
      <c r="G607" s="263" t="s">
        <v>312</v>
      </c>
      <c r="H607" s="264">
        <v>1209.7280000000001</v>
      </c>
      <c r="I607" s="265"/>
      <c r="J607" s="266">
        <f>ROUND(I607*H607,2)</f>
        <v>0</v>
      </c>
      <c r="K607" s="262" t="s">
        <v>149</v>
      </c>
      <c r="L607" s="267"/>
      <c r="M607" s="268" t="s">
        <v>28</v>
      </c>
      <c r="N607" s="269" t="s">
        <v>44</v>
      </c>
      <c r="O607" s="87"/>
      <c r="P607" s="216">
        <f>O607*H607</f>
        <v>0</v>
      </c>
      <c r="Q607" s="216">
        <v>0.14999999999999999</v>
      </c>
      <c r="R607" s="216">
        <f>Q607*H607</f>
        <v>181.45920000000001</v>
      </c>
      <c r="S607" s="216">
        <v>0</v>
      </c>
      <c r="T607" s="217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18" t="s">
        <v>217</v>
      </c>
      <c r="AT607" s="218" t="s">
        <v>257</v>
      </c>
      <c r="AU607" s="218" t="s">
        <v>83</v>
      </c>
      <c r="AY607" s="20" t="s">
        <v>143</v>
      </c>
      <c r="BE607" s="219">
        <f>IF(N607="základní",J607,0)</f>
        <v>0</v>
      </c>
      <c r="BF607" s="219">
        <f>IF(N607="snížená",J607,0)</f>
        <v>0</v>
      </c>
      <c r="BG607" s="219">
        <f>IF(N607="zákl. přenesená",J607,0)</f>
        <v>0</v>
      </c>
      <c r="BH607" s="219">
        <f>IF(N607="sníž. přenesená",J607,0)</f>
        <v>0</v>
      </c>
      <c r="BI607" s="219">
        <f>IF(N607="nulová",J607,0)</f>
        <v>0</v>
      </c>
      <c r="BJ607" s="20" t="s">
        <v>81</v>
      </c>
      <c r="BK607" s="219">
        <f>ROUND(I607*H607,2)</f>
        <v>0</v>
      </c>
      <c r="BL607" s="20" t="s">
        <v>150</v>
      </c>
      <c r="BM607" s="218" t="s">
        <v>851</v>
      </c>
    </row>
    <row r="608" s="2" customFormat="1">
      <c r="A608" s="41"/>
      <c r="B608" s="42"/>
      <c r="C608" s="43"/>
      <c r="D608" s="220" t="s">
        <v>152</v>
      </c>
      <c r="E608" s="43"/>
      <c r="F608" s="221" t="s">
        <v>850</v>
      </c>
      <c r="G608" s="43"/>
      <c r="H608" s="43"/>
      <c r="I608" s="222"/>
      <c r="J608" s="43"/>
      <c r="K608" s="43"/>
      <c r="L608" s="47"/>
      <c r="M608" s="223"/>
      <c r="N608" s="224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20" t="s">
        <v>152</v>
      </c>
      <c r="AU608" s="20" t="s">
        <v>83</v>
      </c>
    </row>
    <row r="609" s="13" customFormat="1">
      <c r="A609" s="13"/>
      <c r="B609" s="227"/>
      <c r="C609" s="228"/>
      <c r="D609" s="220" t="s">
        <v>156</v>
      </c>
      <c r="E609" s="229" t="s">
        <v>28</v>
      </c>
      <c r="F609" s="230" t="s">
        <v>852</v>
      </c>
      <c r="G609" s="228"/>
      <c r="H609" s="231">
        <v>42.75</v>
      </c>
      <c r="I609" s="232"/>
      <c r="J609" s="228"/>
      <c r="K609" s="228"/>
      <c r="L609" s="233"/>
      <c r="M609" s="234"/>
      <c r="N609" s="235"/>
      <c r="O609" s="235"/>
      <c r="P609" s="235"/>
      <c r="Q609" s="235"/>
      <c r="R609" s="235"/>
      <c r="S609" s="235"/>
      <c r="T609" s="236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7" t="s">
        <v>156</v>
      </c>
      <c r="AU609" s="237" t="s">
        <v>83</v>
      </c>
      <c r="AV609" s="13" t="s">
        <v>83</v>
      </c>
      <c r="AW609" s="13" t="s">
        <v>35</v>
      </c>
      <c r="AX609" s="13" t="s">
        <v>73</v>
      </c>
      <c r="AY609" s="237" t="s">
        <v>143</v>
      </c>
    </row>
    <row r="610" s="13" customFormat="1">
      <c r="A610" s="13"/>
      <c r="B610" s="227"/>
      <c r="C610" s="228"/>
      <c r="D610" s="220" t="s">
        <v>156</v>
      </c>
      <c r="E610" s="229" t="s">
        <v>28</v>
      </c>
      <c r="F610" s="230" t="s">
        <v>833</v>
      </c>
      <c r="G610" s="228"/>
      <c r="H610" s="231">
        <v>1155</v>
      </c>
      <c r="I610" s="232"/>
      <c r="J610" s="228"/>
      <c r="K610" s="228"/>
      <c r="L610" s="233"/>
      <c r="M610" s="234"/>
      <c r="N610" s="235"/>
      <c r="O610" s="235"/>
      <c r="P610" s="235"/>
      <c r="Q610" s="235"/>
      <c r="R610" s="235"/>
      <c r="S610" s="235"/>
      <c r="T610" s="236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7" t="s">
        <v>156</v>
      </c>
      <c r="AU610" s="237" t="s">
        <v>83</v>
      </c>
      <c r="AV610" s="13" t="s">
        <v>83</v>
      </c>
      <c r="AW610" s="13" t="s">
        <v>35</v>
      </c>
      <c r="AX610" s="13" t="s">
        <v>73</v>
      </c>
      <c r="AY610" s="237" t="s">
        <v>143</v>
      </c>
    </row>
    <row r="611" s="15" customFormat="1">
      <c r="A611" s="15"/>
      <c r="B611" s="248"/>
      <c r="C611" s="249"/>
      <c r="D611" s="220" t="s">
        <v>156</v>
      </c>
      <c r="E611" s="250" t="s">
        <v>28</v>
      </c>
      <c r="F611" s="251" t="s">
        <v>180</v>
      </c>
      <c r="G611" s="249"/>
      <c r="H611" s="252">
        <v>1197.75</v>
      </c>
      <c r="I611" s="253"/>
      <c r="J611" s="249"/>
      <c r="K611" s="249"/>
      <c r="L611" s="254"/>
      <c r="M611" s="255"/>
      <c r="N611" s="256"/>
      <c r="O611" s="256"/>
      <c r="P611" s="256"/>
      <c r="Q611" s="256"/>
      <c r="R611" s="256"/>
      <c r="S611" s="256"/>
      <c r="T611" s="257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58" t="s">
        <v>156</v>
      </c>
      <c r="AU611" s="258" t="s">
        <v>83</v>
      </c>
      <c r="AV611" s="15" t="s">
        <v>150</v>
      </c>
      <c r="AW611" s="15" t="s">
        <v>35</v>
      </c>
      <c r="AX611" s="15" t="s">
        <v>81</v>
      </c>
      <c r="AY611" s="258" t="s">
        <v>143</v>
      </c>
    </row>
    <row r="612" s="13" customFormat="1">
      <c r="A612" s="13"/>
      <c r="B612" s="227"/>
      <c r="C612" s="228"/>
      <c r="D612" s="220" t="s">
        <v>156</v>
      </c>
      <c r="E612" s="228"/>
      <c r="F612" s="230" t="s">
        <v>853</v>
      </c>
      <c r="G612" s="228"/>
      <c r="H612" s="231">
        <v>1209.7280000000001</v>
      </c>
      <c r="I612" s="232"/>
      <c r="J612" s="228"/>
      <c r="K612" s="228"/>
      <c r="L612" s="233"/>
      <c r="M612" s="234"/>
      <c r="N612" s="235"/>
      <c r="O612" s="235"/>
      <c r="P612" s="235"/>
      <c r="Q612" s="235"/>
      <c r="R612" s="235"/>
      <c r="S612" s="235"/>
      <c r="T612" s="236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7" t="s">
        <v>156</v>
      </c>
      <c r="AU612" s="237" t="s">
        <v>83</v>
      </c>
      <c r="AV612" s="13" t="s">
        <v>83</v>
      </c>
      <c r="AW612" s="13" t="s">
        <v>4</v>
      </c>
      <c r="AX612" s="13" t="s">
        <v>81</v>
      </c>
      <c r="AY612" s="237" t="s">
        <v>143</v>
      </c>
    </row>
    <row r="613" s="2" customFormat="1" ht="24.15" customHeight="1">
      <c r="A613" s="41"/>
      <c r="B613" s="42"/>
      <c r="C613" s="207" t="s">
        <v>854</v>
      </c>
      <c r="D613" s="207" t="s">
        <v>145</v>
      </c>
      <c r="E613" s="208" t="s">
        <v>855</v>
      </c>
      <c r="F613" s="209" t="s">
        <v>856</v>
      </c>
      <c r="G613" s="210" t="s">
        <v>312</v>
      </c>
      <c r="H613" s="211">
        <v>91</v>
      </c>
      <c r="I613" s="212"/>
      <c r="J613" s="213">
        <f>ROUND(I613*H613,2)</f>
        <v>0</v>
      </c>
      <c r="K613" s="209" t="s">
        <v>149</v>
      </c>
      <c r="L613" s="47"/>
      <c r="M613" s="214" t="s">
        <v>28</v>
      </c>
      <c r="N613" s="215" t="s">
        <v>44</v>
      </c>
      <c r="O613" s="87"/>
      <c r="P613" s="216">
        <f>O613*H613</f>
        <v>0</v>
      </c>
      <c r="Q613" s="216">
        <v>0.098000000000000004</v>
      </c>
      <c r="R613" s="216">
        <f>Q613*H613</f>
        <v>8.918000000000001</v>
      </c>
      <c r="S613" s="216">
        <v>0</v>
      </c>
      <c r="T613" s="217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18" t="s">
        <v>150</v>
      </c>
      <c r="AT613" s="218" t="s">
        <v>145</v>
      </c>
      <c r="AU613" s="218" t="s">
        <v>83</v>
      </c>
      <c r="AY613" s="20" t="s">
        <v>143</v>
      </c>
      <c r="BE613" s="219">
        <f>IF(N613="základní",J613,0)</f>
        <v>0</v>
      </c>
      <c r="BF613" s="219">
        <f>IF(N613="snížená",J613,0)</f>
        <v>0</v>
      </c>
      <c r="BG613" s="219">
        <f>IF(N613="zákl. přenesená",J613,0)</f>
        <v>0</v>
      </c>
      <c r="BH613" s="219">
        <f>IF(N613="sníž. přenesená",J613,0)</f>
        <v>0</v>
      </c>
      <c r="BI613" s="219">
        <f>IF(N613="nulová",J613,0)</f>
        <v>0</v>
      </c>
      <c r="BJ613" s="20" t="s">
        <v>81</v>
      </c>
      <c r="BK613" s="219">
        <f>ROUND(I613*H613,2)</f>
        <v>0</v>
      </c>
      <c r="BL613" s="20" t="s">
        <v>150</v>
      </c>
      <c r="BM613" s="218" t="s">
        <v>857</v>
      </c>
    </row>
    <row r="614" s="2" customFormat="1">
      <c r="A614" s="41"/>
      <c r="B614" s="42"/>
      <c r="C614" s="43"/>
      <c r="D614" s="220" t="s">
        <v>152</v>
      </c>
      <c r="E614" s="43"/>
      <c r="F614" s="221" t="s">
        <v>858</v>
      </c>
      <c r="G614" s="43"/>
      <c r="H614" s="43"/>
      <c r="I614" s="222"/>
      <c r="J614" s="43"/>
      <c r="K614" s="43"/>
      <c r="L614" s="47"/>
      <c r="M614" s="223"/>
      <c r="N614" s="224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20" t="s">
        <v>152</v>
      </c>
      <c r="AU614" s="20" t="s">
        <v>83</v>
      </c>
    </row>
    <row r="615" s="2" customFormat="1">
      <c r="A615" s="41"/>
      <c r="B615" s="42"/>
      <c r="C615" s="43"/>
      <c r="D615" s="225" t="s">
        <v>154</v>
      </c>
      <c r="E615" s="43"/>
      <c r="F615" s="226" t="s">
        <v>859</v>
      </c>
      <c r="G615" s="43"/>
      <c r="H615" s="43"/>
      <c r="I615" s="222"/>
      <c r="J615" s="43"/>
      <c r="K615" s="43"/>
      <c r="L615" s="47"/>
      <c r="M615" s="223"/>
      <c r="N615" s="224"/>
      <c r="O615" s="87"/>
      <c r="P615" s="87"/>
      <c r="Q615" s="87"/>
      <c r="R615" s="87"/>
      <c r="S615" s="87"/>
      <c r="T615" s="88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T615" s="20" t="s">
        <v>154</v>
      </c>
      <c r="AU615" s="20" t="s">
        <v>83</v>
      </c>
    </row>
    <row r="616" s="13" customFormat="1">
      <c r="A616" s="13"/>
      <c r="B616" s="227"/>
      <c r="C616" s="228"/>
      <c r="D616" s="220" t="s">
        <v>156</v>
      </c>
      <c r="E616" s="229" t="s">
        <v>28</v>
      </c>
      <c r="F616" s="230" t="s">
        <v>860</v>
      </c>
      <c r="G616" s="228"/>
      <c r="H616" s="231">
        <v>91</v>
      </c>
      <c r="I616" s="232"/>
      <c r="J616" s="228"/>
      <c r="K616" s="228"/>
      <c r="L616" s="233"/>
      <c r="M616" s="234"/>
      <c r="N616" s="235"/>
      <c r="O616" s="235"/>
      <c r="P616" s="235"/>
      <c r="Q616" s="235"/>
      <c r="R616" s="235"/>
      <c r="S616" s="235"/>
      <c r="T616" s="236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7" t="s">
        <v>156</v>
      </c>
      <c r="AU616" s="237" t="s">
        <v>83</v>
      </c>
      <c r="AV616" s="13" t="s">
        <v>83</v>
      </c>
      <c r="AW616" s="13" t="s">
        <v>35</v>
      </c>
      <c r="AX616" s="13" t="s">
        <v>73</v>
      </c>
      <c r="AY616" s="237" t="s">
        <v>143</v>
      </c>
    </row>
    <row r="617" s="15" customFormat="1">
      <c r="A617" s="15"/>
      <c r="B617" s="248"/>
      <c r="C617" s="249"/>
      <c r="D617" s="220" t="s">
        <v>156</v>
      </c>
      <c r="E617" s="250" t="s">
        <v>28</v>
      </c>
      <c r="F617" s="251" t="s">
        <v>180</v>
      </c>
      <c r="G617" s="249"/>
      <c r="H617" s="252">
        <v>91</v>
      </c>
      <c r="I617" s="253"/>
      <c r="J617" s="249"/>
      <c r="K617" s="249"/>
      <c r="L617" s="254"/>
      <c r="M617" s="255"/>
      <c r="N617" s="256"/>
      <c r="O617" s="256"/>
      <c r="P617" s="256"/>
      <c r="Q617" s="256"/>
      <c r="R617" s="256"/>
      <c r="S617" s="256"/>
      <c r="T617" s="257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58" t="s">
        <v>156</v>
      </c>
      <c r="AU617" s="258" t="s">
        <v>83</v>
      </c>
      <c r="AV617" s="15" t="s">
        <v>150</v>
      </c>
      <c r="AW617" s="15" t="s">
        <v>35</v>
      </c>
      <c r="AX617" s="15" t="s">
        <v>81</v>
      </c>
      <c r="AY617" s="258" t="s">
        <v>143</v>
      </c>
    </row>
    <row r="618" s="2" customFormat="1" ht="24.15" customHeight="1">
      <c r="A618" s="41"/>
      <c r="B618" s="42"/>
      <c r="C618" s="260" t="s">
        <v>861</v>
      </c>
      <c r="D618" s="260" t="s">
        <v>257</v>
      </c>
      <c r="E618" s="261" t="s">
        <v>862</v>
      </c>
      <c r="F618" s="262" t="s">
        <v>863</v>
      </c>
      <c r="G618" s="263" t="s">
        <v>312</v>
      </c>
      <c r="H618" s="264">
        <v>93.730000000000004</v>
      </c>
      <c r="I618" s="265"/>
      <c r="J618" s="266">
        <f>ROUND(I618*H618,2)</f>
        <v>0</v>
      </c>
      <c r="K618" s="262" t="s">
        <v>149</v>
      </c>
      <c r="L618" s="267"/>
      <c r="M618" s="268" t="s">
        <v>28</v>
      </c>
      <c r="N618" s="269" t="s">
        <v>44</v>
      </c>
      <c r="O618" s="87"/>
      <c r="P618" s="216">
        <f>O618*H618</f>
        <v>0</v>
      </c>
      <c r="Q618" s="216">
        <v>0.108</v>
      </c>
      <c r="R618" s="216">
        <f>Q618*H618</f>
        <v>10.12284</v>
      </c>
      <c r="S618" s="216">
        <v>0</v>
      </c>
      <c r="T618" s="217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18" t="s">
        <v>217</v>
      </c>
      <c r="AT618" s="218" t="s">
        <v>257</v>
      </c>
      <c r="AU618" s="218" t="s">
        <v>83</v>
      </c>
      <c r="AY618" s="20" t="s">
        <v>143</v>
      </c>
      <c r="BE618" s="219">
        <f>IF(N618="základní",J618,0)</f>
        <v>0</v>
      </c>
      <c r="BF618" s="219">
        <f>IF(N618="snížená",J618,0)</f>
        <v>0</v>
      </c>
      <c r="BG618" s="219">
        <f>IF(N618="zákl. přenesená",J618,0)</f>
        <v>0</v>
      </c>
      <c r="BH618" s="219">
        <f>IF(N618="sníž. přenesená",J618,0)</f>
        <v>0</v>
      </c>
      <c r="BI618" s="219">
        <f>IF(N618="nulová",J618,0)</f>
        <v>0</v>
      </c>
      <c r="BJ618" s="20" t="s">
        <v>81</v>
      </c>
      <c r="BK618" s="219">
        <f>ROUND(I618*H618,2)</f>
        <v>0</v>
      </c>
      <c r="BL618" s="20" t="s">
        <v>150</v>
      </c>
      <c r="BM618" s="218" t="s">
        <v>864</v>
      </c>
    </row>
    <row r="619" s="2" customFormat="1">
      <c r="A619" s="41"/>
      <c r="B619" s="42"/>
      <c r="C619" s="43"/>
      <c r="D619" s="220" t="s">
        <v>152</v>
      </c>
      <c r="E619" s="43"/>
      <c r="F619" s="221" t="s">
        <v>863</v>
      </c>
      <c r="G619" s="43"/>
      <c r="H619" s="43"/>
      <c r="I619" s="222"/>
      <c r="J619" s="43"/>
      <c r="K619" s="43"/>
      <c r="L619" s="47"/>
      <c r="M619" s="223"/>
      <c r="N619" s="224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20" t="s">
        <v>152</v>
      </c>
      <c r="AU619" s="20" t="s">
        <v>83</v>
      </c>
    </row>
    <row r="620" s="13" customFormat="1">
      <c r="A620" s="13"/>
      <c r="B620" s="227"/>
      <c r="C620" s="228"/>
      <c r="D620" s="220" t="s">
        <v>156</v>
      </c>
      <c r="E620" s="229" t="s">
        <v>28</v>
      </c>
      <c r="F620" s="230" t="s">
        <v>860</v>
      </c>
      <c r="G620" s="228"/>
      <c r="H620" s="231">
        <v>91</v>
      </c>
      <c r="I620" s="232"/>
      <c r="J620" s="228"/>
      <c r="K620" s="228"/>
      <c r="L620" s="233"/>
      <c r="M620" s="234"/>
      <c r="N620" s="235"/>
      <c r="O620" s="235"/>
      <c r="P620" s="235"/>
      <c r="Q620" s="235"/>
      <c r="R620" s="235"/>
      <c r="S620" s="235"/>
      <c r="T620" s="236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7" t="s">
        <v>156</v>
      </c>
      <c r="AU620" s="237" t="s">
        <v>83</v>
      </c>
      <c r="AV620" s="13" t="s">
        <v>83</v>
      </c>
      <c r="AW620" s="13" t="s">
        <v>35</v>
      </c>
      <c r="AX620" s="13" t="s">
        <v>73</v>
      </c>
      <c r="AY620" s="237" t="s">
        <v>143</v>
      </c>
    </row>
    <row r="621" s="15" customFormat="1">
      <c r="A621" s="15"/>
      <c r="B621" s="248"/>
      <c r="C621" s="249"/>
      <c r="D621" s="220" t="s">
        <v>156</v>
      </c>
      <c r="E621" s="250" t="s">
        <v>28</v>
      </c>
      <c r="F621" s="251" t="s">
        <v>180</v>
      </c>
      <c r="G621" s="249"/>
      <c r="H621" s="252">
        <v>91</v>
      </c>
      <c r="I621" s="253"/>
      <c r="J621" s="249"/>
      <c r="K621" s="249"/>
      <c r="L621" s="254"/>
      <c r="M621" s="255"/>
      <c r="N621" s="256"/>
      <c r="O621" s="256"/>
      <c r="P621" s="256"/>
      <c r="Q621" s="256"/>
      <c r="R621" s="256"/>
      <c r="S621" s="256"/>
      <c r="T621" s="257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58" t="s">
        <v>156</v>
      </c>
      <c r="AU621" s="258" t="s">
        <v>83</v>
      </c>
      <c r="AV621" s="15" t="s">
        <v>150</v>
      </c>
      <c r="AW621" s="15" t="s">
        <v>35</v>
      </c>
      <c r="AX621" s="15" t="s">
        <v>81</v>
      </c>
      <c r="AY621" s="258" t="s">
        <v>143</v>
      </c>
    </row>
    <row r="622" s="13" customFormat="1">
      <c r="A622" s="13"/>
      <c r="B622" s="227"/>
      <c r="C622" s="228"/>
      <c r="D622" s="220" t="s">
        <v>156</v>
      </c>
      <c r="E622" s="228"/>
      <c r="F622" s="230" t="s">
        <v>865</v>
      </c>
      <c r="G622" s="228"/>
      <c r="H622" s="231">
        <v>93.730000000000004</v>
      </c>
      <c r="I622" s="232"/>
      <c r="J622" s="228"/>
      <c r="K622" s="228"/>
      <c r="L622" s="233"/>
      <c r="M622" s="234"/>
      <c r="N622" s="235"/>
      <c r="O622" s="235"/>
      <c r="P622" s="235"/>
      <c r="Q622" s="235"/>
      <c r="R622" s="235"/>
      <c r="S622" s="235"/>
      <c r="T622" s="236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7" t="s">
        <v>156</v>
      </c>
      <c r="AU622" s="237" t="s">
        <v>83</v>
      </c>
      <c r="AV622" s="13" t="s">
        <v>83</v>
      </c>
      <c r="AW622" s="13" t="s">
        <v>4</v>
      </c>
      <c r="AX622" s="13" t="s">
        <v>81</v>
      </c>
      <c r="AY622" s="237" t="s">
        <v>143</v>
      </c>
    </row>
    <row r="623" s="2" customFormat="1" ht="24.15" customHeight="1">
      <c r="A623" s="41"/>
      <c r="B623" s="42"/>
      <c r="C623" s="207" t="s">
        <v>866</v>
      </c>
      <c r="D623" s="207" t="s">
        <v>145</v>
      </c>
      <c r="E623" s="208" t="s">
        <v>867</v>
      </c>
      <c r="F623" s="209" t="s">
        <v>868</v>
      </c>
      <c r="G623" s="210" t="s">
        <v>312</v>
      </c>
      <c r="H623" s="211">
        <v>1566</v>
      </c>
      <c r="I623" s="212"/>
      <c r="J623" s="213">
        <f>ROUND(I623*H623,2)</f>
        <v>0</v>
      </c>
      <c r="K623" s="209" t="s">
        <v>149</v>
      </c>
      <c r="L623" s="47"/>
      <c r="M623" s="214" t="s">
        <v>28</v>
      </c>
      <c r="N623" s="215" t="s">
        <v>44</v>
      </c>
      <c r="O623" s="87"/>
      <c r="P623" s="216">
        <f>O623*H623</f>
        <v>0</v>
      </c>
      <c r="Q623" s="216">
        <v>0.098000000000000004</v>
      </c>
      <c r="R623" s="216">
        <f>Q623*H623</f>
        <v>153.46800000000002</v>
      </c>
      <c r="S623" s="216">
        <v>0</v>
      </c>
      <c r="T623" s="217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18" t="s">
        <v>150</v>
      </c>
      <c r="AT623" s="218" t="s">
        <v>145</v>
      </c>
      <c r="AU623" s="218" t="s">
        <v>83</v>
      </c>
      <c r="AY623" s="20" t="s">
        <v>143</v>
      </c>
      <c r="BE623" s="219">
        <f>IF(N623="základní",J623,0)</f>
        <v>0</v>
      </c>
      <c r="BF623" s="219">
        <f>IF(N623="snížená",J623,0)</f>
        <v>0</v>
      </c>
      <c r="BG623" s="219">
        <f>IF(N623="zákl. přenesená",J623,0)</f>
        <v>0</v>
      </c>
      <c r="BH623" s="219">
        <f>IF(N623="sníž. přenesená",J623,0)</f>
        <v>0</v>
      </c>
      <c r="BI623" s="219">
        <f>IF(N623="nulová",J623,0)</f>
        <v>0</v>
      </c>
      <c r="BJ623" s="20" t="s">
        <v>81</v>
      </c>
      <c r="BK623" s="219">
        <f>ROUND(I623*H623,2)</f>
        <v>0</v>
      </c>
      <c r="BL623" s="20" t="s">
        <v>150</v>
      </c>
      <c r="BM623" s="218" t="s">
        <v>869</v>
      </c>
    </row>
    <row r="624" s="2" customFormat="1">
      <c r="A624" s="41"/>
      <c r="B624" s="42"/>
      <c r="C624" s="43"/>
      <c r="D624" s="220" t="s">
        <v>152</v>
      </c>
      <c r="E624" s="43"/>
      <c r="F624" s="221" t="s">
        <v>870</v>
      </c>
      <c r="G624" s="43"/>
      <c r="H624" s="43"/>
      <c r="I624" s="222"/>
      <c r="J624" s="43"/>
      <c r="K624" s="43"/>
      <c r="L624" s="47"/>
      <c r="M624" s="223"/>
      <c r="N624" s="224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152</v>
      </c>
      <c r="AU624" s="20" t="s">
        <v>83</v>
      </c>
    </row>
    <row r="625" s="2" customFormat="1">
      <c r="A625" s="41"/>
      <c r="B625" s="42"/>
      <c r="C625" s="43"/>
      <c r="D625" s="225" t="s">
        <v>154</v>
      </c>
      <c r="E625" s="43"/>
      <c r="F625" s="226" t="s">
        <v>871</v>
      </c>
      <c r="G625" s="43"/>
      <c r="H625" s="43"/>
      <c r="I625" s="222"/>
      <c r="J625" s="43"/>
      <c r="K625" s="43"/>
      <c r="L625" s="47"/>
      <c r="M625" s="223"/>
      <c r="N625" s="224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154</v>
      </c>
      <c r="AU625" s="20" t="s">
        <v>83</v>
      </c>
    </row>
    <row r="626" s="13" customFormat="1">
      <c r="A626" s="13"/>
      <c r="B626" s="227"/>
      <c r="C626" s="228"/>
      <c r="D626" s="220" t="s">
        <v>156</v>
      </c>
      <c r="E626" s="229" t="s">
        <v>28</v>
      </c>
      <c r="F626" s="230" t="s">
        <v>872</v>
      </c>
      <c r="G626" s="228"/>
      <c r="H626" s="231">
        <v>1566</v>
      </c>
      <c r="I626" s="232"/>
      <c r="J626" s="228"/>
      <c r="K626" s="228"/>
      <c r="L626" s="233"/>
      <c r="M626" s="234"/>
      <c r="N626" s="235"/>
      <c r="O626" s="235"/>
      <c r="P626" s="235"/>
      <c r="Q626" s="235"/>
      <c r="R626" s="235"/>
      <c r="S626" s="235"/>
      <c r="T626" s="236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7" t="s">
        <v>156</v>
      </c>
      <c r="AU626" s="237" t="s">
        <v>83</v>
      </c>
      <c r="AV626" s="13" t="s">
        <v>83</v>
      </c>
      <c r="AW626" s="13" t="s">
        <v>35</v>
      </c>
      <c r="AX626" s="13" t="s">
        <v>81</v>
      </c>
      <c r="AY626" s="237" t="s">
        <v>143</v>
      </c>
    </row>
    <row r="627" s="2" customFormat="1" ht="24.15" customHeight="1">
      <c r="A627" s="41"/>
      <c r="B627" s="42"/>
      <c r="C627" s="260" t="s">
        <v>873</v>
      </c>
      <c r="D627" s="260" t="s">
        <v>257</v>
      </c>
      <c r="E627" s="261" t="s">
        <v>874</v>
      </c>
      <c r="F627" s="262" t="s">
        <v>875</v>
      </c>
      <c r="G627" s="263" t="s">
        <v>312</v>
      </c>
      <c r="H627" s="264">
        <v>1581.6600000000001</v>
      </c>
      <c r="I627" s="265"/>
      <c r="J627" s="266">
        <f>ROUND(I627*H627,2)</f>
        <v>0</v>
      </c>
      <c r="K627" s="262" t="s">
        <v>149</v>
      </c>
      <c r="L627" s="267"/>
      <c r="M627" s="268" t="s">
        <v>28</v>
      </c>
      <c r="N627" s="269" t="s">
        <v>44</v>
      </c>
      <c r="O627" s="87"/>
      <c r="P627" s="216">
        <f>O627*H627</f>
        <v>0</v>
      </c>
      <c r="Q627" s="216">
        <v>0.14499999999999999</v>
      </c>
      <c r="R627" s="216">
        <f>Q627*H627</f>
        <v>229.3407</v>
      </c>
      <c r="S627" s="216">
        <v>0</v>
      </c>
      <c r="T627" s="217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18" t="s">
        <v>217</v>
      </c>
      <c r="AT627" s="218" t="s">
        <v>257</v>
      </c>
      <c r="AU627" s="218" t="s">
        <v>83</v>
      </c>
      <c r="AY627" s="20" t="s">
        <v>143</v>
      </c>
      <c r="BE627" s="219">
        <f>IF(N627="základní",J627,0)</f>
        <v>0</v>
      </c>
      <c r="BF627" s="219">
        <f>IF(N627="snížená",J627,0)</f>
        <v>0</v>
      </c>
      <c r="BG627" s="219">
        <f>IF(N627="zákl. přenesená",J627,0)</f>
        <v>0</v>
      </c>
      <c r="BH627" s="219">
        <f>IF(N627="sníž. přenesená",J627,0)</f>
        <v>0</v>
      </c>
      <c r="BI627" s="219">
        <f>IF(N627="nulová",J627,0)</f>
        <v>0</v>
      </c>
      <c r="BJ627" s="20" t="s">
        <v>81</v>
      </c>
      <c r="BK627" s="219">
        <f>ROUND(I627*H627,2)</f>
        <v>0</v>
      </c>
      <c r="BL627" s="20" t="s">
        <v>150</v>
      </c>
      <c r="BM627" s="218" t="s">
        <v>876</v>
      </c>
    </row>
    <row r="628" s="2" customFormat="1">
      <c r="A628" s="41"/>
      <c r="B628" s="42"/>
      <c r="C628" s="43"/>
      <c r="D628" s="220" t="s">
        <v>152</v>
      </c>
      <c r="E628" s="43"/>
      <c r="F628" s="221" t="s">
        <v>875</v>
      </c>
      <c r="G628" s="43"/>
      <c r="H628" s="43"/>
      <c r="I628" s="222"/>
      <c r="J628" s="43"/>
      <c r="K628" s="43"/>
      <c r="L628" s="47"/>
      <c r="M628" s="223"/>
      <c r="N628" s="224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152</v>
      </c>
      <c r="AU628" s="20" t="s">
        <v>83</v>
      </c>
    </row>
    <row r="629" s="2" customFormat="1">
      <c r="A629" s="41"/>
      <c r="B629" s="42"/>
      <c r="C629" s="43"/>
      <c r="D629" s="220" t="s">
        <v>231</v>
      </c>
      <c r="E629" s="43"/>
      <c r="F629" s="259" t="s">
        <v>877</v>
      </c>
      <c r="G629" s="43"/>
      <c r="H629" s="43"/>
      <c r="I629" s="222"/>
      <c r="J629" s="43"/>
      <c r="K629" s="43"/>
      <c r="L629" s="47"/>
      <c r="M629" s="223"/>
      <c r="N629" s="224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20" t="s">
        <v>231</v>
      </c>
      <c r="AU629" s="20" t="s">
        <v>83</v>
      </c>
    </row>
    <row r="630" s="13" customFormat="1">
      <c r="A630" s="13"/>
      <c r="B630" s="227"/>
      <c r="C630" s="228"/>
      <c r="D630" s="220" t="s">
        <v>156</v>
      </c>
      <c r="E630" s="229" t="s">
        <v>28</v>
      </c>
      <c r="F630" s="230" t="s">
        <v>872</v>
      </c>
      <c r="G630" s="228"/>
      <c r="H630" s="231">
        <v>1566</v>
      </c>
      <c r="I630" s="232"/>
      <c r="J630" s="228"/>
      <c r="K630" s="228"/>
      <c r="L630" s="233"/>
      <c r="M630" s="234"/>
      <c r="N630" s="235"/>
      <c r="O630" s="235"/>
      <c r="P630" s="235"/>
      <c r="Q630" s="235"/>
      <c r="R630" s="235"/>
      <c r="S630" s="235"/>
      <c r="T630" s="236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7" t="s">
        <v>156</v>
      </c>
      <c r="AU630" s="237" t="s">
        <v>83</v>
      </c>
      <c r="AV630" s="13" t="s">
        <v>83</v>
      </c>
      <c r="AW630" s="13" t="s">
        <v>35</v>
      </c>
      <c r="AX630" s="13" t="s">
        <v>81</v>
      </c>
      <c r="AY630" s="237" t="s">
        <v>143</v>
      </c>
    </row>
    <row r="631" s="13" customFormat="1">
      <c r="A631" s="13"/>
      <c r="B631" s="227"/>
      <c r="C631" s="228"/>
      <c r="D631" s="220" t="s">
        <v>156</v>
      </c>
      <c r="E631" s="228"/>
      <c r="F631" s="230" t="s">
        <v>878</v>
      </c>
      <c r="G631" s="228"/>
      <c r="H631" s="231">
        <v>1581.6600000000001</v>
      </c>
      <c r="I631" s="232"/>
      <c r="J631" s="228"/>
      <c r="K631" s="228"/>
      <c r="L631" s="233"/>
      <c r="M631" s="234"/>
      <c r="N631" s="235"/>
      <c r="O631" s="235"/>
      <c r="P631" s="235"/>
      <c r="Q631" s="235"/>
      <c r="R631" s="235"/>
      <c r="S631" s="235"/>
      <c r="T631" s="236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7" t="s">
        <v>156</v>
      </c>
      <c r="AU631" s="237" t="s">
        <v>83</v>
      </c>
      <c r="AV631" s="13" t="s">
        <v>83</v>
      </c>
      <c r="AW631" s="13" t="s">
        <v>4</v>
      </c>
      <c r="AX631" s="13" t="s">
        <v>81</v>
      </c>
      <c r="AY631" s="237" t="s">
        <v>143</v>
      </c>
    </row>
    <row r="632" s="2" customFormat="1" ht="16.5" customHeight="1">
      <c r="A632" s="41"/>
      <c r="B632" s="42"/>
      <c r="C632" s="260" t="s">
        <v>879</v>
      </c>
      <c r="D632" s="260" t="s">
        <v>257</v>
      </c>
      <c r="E632" s="261" t="s">
        <v>880</v>
      </c>
      <c r="F632" s="262" t="s">
        <v>881</v>
      </c>
      <c r="G632" s="263" t="s">
        <v>260</v>
      </c>
      <c r="H632" s="264">
        <v>69.656000000000006</v>
      </c>
      <c r="I632" s="265"/>
      <c r="J632" s="266">
        <f>ROUND(I632*H632,2)</f>
        <v>0</v>
      </c>
      <c r="K632" s="262" t="s">
        <v>149</v>
      </c>
      <c r="L632" s="267"/>
      <c r="M632" s="268" t="s">
        <v>28</v>
      </c>
      <c r="N632" s="269" t="s">
        <v>44</v>
      </c>
      <c r="O632" s="87"/>
      <c r="P632" s="216">
        <f>O632*H632</f>
        <v>0</v>
      </c>
      <c r="Q632" s="216">
        <v>1</v>
      </c>
      <c r="R632" s="216">
        <f>Q632*H632</f>
        <v>69.656000000000006</v>
      </c>
      <c r="S632" s="216">
        <v>0</v>
      </c>
      <c r="T632" s="217">
        <f>S632*H632</f>
        <v>0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18" t="s">
        <v>217</v>
      </c>
      <c r="AT632" s="218" t="s">
        <v>257</v>
      </c>
      <c r="AU632" s="218" t="s">
        <v>83</v>
      </c>
      <c r="AY632" s="20" t="s">
        <v>143</v>
      </c>
      <c r="BE632" s="219">
        <f>IF(N632="základní",J632,0)</f>
        <v>0</v>
      </c>
      <c r="BF632" s="219">
        <f>IF(N632="snížená",J632,0)</f>
        <v>0</v>
      </c>
      <c r="BG632" s="219">
        <f>IF(N632="zákl. přenesená",J632,0)</f>
        <v>0</v>
      </c>
      <c r="BH632" s="219">
        <f>IF(N632="sníž. přenesená",J632,0)</f>
        <v>0</v>
      </c>
      <c r="BI632" s="219">
        <f>IF(N632="nulová",J632,0)</f>
        <v>0</v>
      </c>
      <c r="BJ632" s="20" t="s">
        <v>81</v>
      </c>
      <c r="BK632" s="219">
        <f>ROUND(I632*H632,2)</f>
        <v>0</v>
      </c>
      <c r="BL632" s="20" t="s">
        <v>150</v>
      </c>
      <c r="BM632" s="218" t="s">
        <v>882</v>
      </c>
    </row>
    <row r="633" s="2" customFormat="1">
      <c r="A633" s="41"/>
      <c r="B633" s="42"/>
      <c r="C633" s="43"/>
      <c r="D633" s="220" t="s">
        <v>152</v>
      </c>
      <c r="E633" s="43"/>
      <c r="F633" s="221" t="s">
        <v>881</v>
      </c>
      <c r="G633" s="43"/>
      <c r="H633" s="43"/>
      <c r="I633" s="222"/>
      <c r="J633" s="43"/>
      <c r="K633" s="43"/>
      <c r="L633" s="47"/>
      <c r="M633" s="223"/>
      <c r="N633" s="224"/>
      <c r="O633" s="87"/>
      <c r="P633" s="87"/>
      <c r="Q633" s="87"/>
      <c r="R633" s="87"/>
      <c r="S633" s="87"/>
      <c r="T633" s="88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T633" s="20" t="s">
        <v>152</v>
      </c>
      <c r="AU633" s="20" t="s">
        <v>83</v>
      </c>
    </row>
    <row r="634" s="13" customFormat="1">
      <c r="A634" s="13"/>
      <c r="B634" s="227"/>
      <c r="C634" s="228"/>
      <c r="D634" s="220" t="s">
        <v>156</v>
      </c>
      <c r="E634" s="229" t="s">
        <v>28</v>
      </c>
      <c r="F634" s="230" t="s">
        <v>883</v>
      </c>
      <c r="G634" s="228"/>
      <c r="H634" s="231">
        <v>34.828000000000003</v>
      </c>
      <c r="I634" s="232"/>
      <c r="J634" s="228"/>
      <c r="K634" s="228"/>
      <c r="L634" s="233"/>
      <c r="M634" s="234"/>
      <c r="N634" s="235"/>
      <c r="O634" s="235"/>
      <c r="P634" s="235"/>
      <c r="Q634" s="235"/>
      <c r="R634" s="235"/>
      <c r="S634" s="235"/>
      <c r="T634" s="236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7" t="s">
        <v>156</v>
      </c>
      <c r="AU634" s="237" t="s">
        <v>83</v>
      </c>
      <c r="AV634" s="13" t="s">
        <v>83</v>
      </c>
      <c r="AW634" s="13" t="s">
        <v>35</v>
      </c>
      <c r="AX634" s="13" t="s">
        <v>73</v>
      </c>
      <c r="AY634" s="237" t="s">
        <v>143</v>
      </c>
    </row>
    <row r="635" s="15" customFormat="1">
      <c r="A635" s="15"/>
      <c r="B635" s="248"/>
      <c r="C635" s="249"/>
      <c r="D635" s="220" t="s">
        <v>156</v>
      </c>
      <c r="E635" s="250" t="s">
        <v>28</v>
      </c>
      <c r="F635" s="251" t="s">
        <v>180</v>
      </c>
      <c r="G635" s="249"/>
      <c r="H635" s="252">
        <v>34.828000000000003</v>
      </c>
      <c r="I635" s="253"/>
      <c r="J635" s="249"/>
      <c r="K635" s="249"/>
      <c r="L635" s="254"/>
      <c r="M635" s="255"/>
      <c r="N635" s="256"/>
      <c r="O635" s="256"/>
      <c r="P635" s="256"/>
      <c r="Q635" s="256"/>
      <c r="R635" s="256"/>
      <c r="S635" s="256"/>
      <c r="T635" s="257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58" t="s">
        <v>156</v>
      </c>
      <c r="AU635" s="258" t="s">
        <v>83</v>
      </c>
      <c r="AV635" s="15" t="s">
        <v>150</v>
      </c>
      <c r="AW635" s="15" t="s">
        <v>35</v>
      </c>
      <c r="AX635" s="15" t="s">
        <v>81</v>
      </c>
      <c r="AY635" s="258" t="s">
        <v>143</v>
      </c>
    </row>
    <row r="636" s="13" customFormat="1">
      <c r="A636" s="13"/>
      <c r="B636" s="227"/>
      <c r="C636" s="228"/>
      <c r="D636" s="220" t="s">
        <v>156</v>
      </c>
      <c r="E636" s="228"/>
      <c r="F636" s="230" t="s">
        <v>884</v>
      </c>
      <c r="G636" s="228"/>
      <c r="H636" s="231">
        <v>69.656000000000006</v>
      </c>
      <c r="I636" s="232"/>
      <c r="J636" s="228"/>
      <c r="K636" s="228"/>
      <c r="L636" s="233"/>
      <c r="M636" s="234"/>
      <c r="N636" s="235"/>
      <c r="O636" s="235"/>
      <c r="P636" s="235"/>
      <c r="Q636" s="235"/>
      <c r="R636" s="235"/>
      <c r="S636" s="235"/>
      <c r="T636" s="236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7" t="s">
        <v>156</v>
      </c>
      <c r="AU636" s="237" t="s">
        <v>83</v>
      </c>
      <c r="AV636" s="13" t="s">
        <v>83</v>
      </c>
      <c r="AW636" s="13" t="s">
        <v>4</v>
      </c>
      <c r="AX636" s="13" t="s">
        <v>81</v>
      </c>
      <c r="AY636" s="237" t="s">
        <v>143</v>
      </c>
    </row>
    <row r="637" s="2" customFormat="1" ht="33" customHeight="1">
      <c r="A637" s="41"/>
      <c r="B637" s="42"/>
      <c r="C637" s="207" t="s">
        <v>885</v>
      </c>
      <c r="D637" s="207" t="s">
        <v>145</v>
      </c>
      <c r="E637" s="208" t="s">
        <v>886</v>
      </c>
      <c r="F637" s="209" t="s">
        <v>887</v>
      </c>
      <c r="G637" s="210" t="s">
        <v>312</v>
      </c>
      <c r="H637" s="211">
        <v>46</v>
      </c>
      <c r="I637" s="212"/>
      <c r="J637" s="213">
        <f>ROUND(I637*H637,2)</f>
        <v>0</v>
      </c>
      <c r="K637" s="209" t="s">
        <v>149</v>
      </c>
      <c r="L637" s="47"/>
      <c r="M637" s="214" t="s">
        <v>28</v>
      </c>
      <c r="N637" s="215" t="s">
        <v>44</v>
      </c>
      <c r="O637" s="87"/>
      <c r="P637" s="216">
        <f>O637*H637</f>
        <v>0</v>
      </c>
      <c r="Q637" s="216">
        <v>0.10100000000000001</v>
      </c>
      <c r="R637" s="216">
        <f>Q637*H637</f>
        <v>4.6459999999999999</v>
      </c>
      <c r="S637" s="216">
        <v>0</v>
      </c>
      <c r="T637" s="217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18" t="s">
        <v>150</v>
      </c>
      <c r="AT637" s="218" t="s">
        <v>145</v>
      </c>
      <c r="AU637" s="218" t="s">
        <v>83</v>
      </c>
      <c r="AY637" s="20" t="s">
        <v>143</v>
      </c>
      <c r="BE637" s="219">
        <f>IF(N637="základní",J637,0)</f>
        <v>0</v>
      </c>
      <c r="BF637" s="219">
        <f>IF(N637="snížená",J637,0)</f>
        <v>0</v>
      </c>
      <c r="BG637" s="219">
        <f>IF(N637="zákl. přenesená",J637,0)</f>
        <v>0</v>
      </c>
      <c r="BH637" s="219">
        <f>IF(N637="sníž. přenesená",J637,0)</f>
        <v>0</v>
      </c>
      <c r="BI637" s="219">
        <f>IF(N637="nulová",J637,0)</f>
        <v>0</v>
      </c>
      <c r="BJ637" s="20" t="s">
        <v>81</v>
      </c>
      <c r="BK637" s="219">
        <f>ROUND(I637*H637,2)</f>
        <v>0</v>
      </c>
      <c r="BL637" s="20" t="s">
        <v>150</v>
      </c>
      <c r="BM637" s="218" t="s">
        <v>888</v>
      </c>
    </row>
    <row r="638" s="2" customFormat="1">
      <c r="A638" s="41"/>
      <c r="B638" s="42"/>
      <c r="C638" s="43"/>
      <c r="D638" s="220" t="s">
        <v>152</v>
      </c>
      <c r="E638" s="43"/>
      <c r="F638" s="221" t="s">
        <v>889</v>
      </c>
      <c r="G638" s="43"/>
      <c r="H638" s="43"/>
      <c r="I638" s="222"/>
      <c r="J638" s="43"/>
      <c r="K638" s="43"/>
      <c r="L638" s="47"/>
      <c r="M638" s="223"/>
      <c r="N638" s="224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20" t="s">
        <v>152</v>
      </c>
      <c r="AU638" s="20" t="s">
        <v>83</v>
      </c>
    </row>
    <row r="639" s="2" customFormat="1">
      <c r="A639" s="41"/>
      <c r="B639" s="42"/>
      <c r="C639" s="43"/>
      <c r="D639" s="225" t="s">
        <v>154</v>
      </c>
      <c r="E639" s="43"/>
      <c r="F639" s="226" t="s">
        <v>890</v>
      </c>
      <c r="G639" s="43"/>
      <c r="H639" s="43"/>
      <c r="I639" s="222"/>
      <c r="J639" s="43"/>
      <c r="K639" s="43"/>
      <c r="L639" s="47"/>
      <c r="M639" s="223"/>
      <c r="N639" s="224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154</v>
      </c>
      <c r="AU639" s="20" t="s">
        <v>83</v>
      </c>
    </row>
    <row r="640" s="13" customFormat="1">
      <c r="A640" s="13"/>
      <c r="B640" s="227"/>
      <c r="C640" s="228"/>
      <c r="D640" s="220" t="s">
        <v>156</v>
      </c>
      <c r="E640" s="229" t="s">
        <v>28</v>
      </c>
      <c r="F640" s="230" t="s">
        <v>891</v>
      </c>
      <c r="G640" s="228"/>
      <c r="H640" s="231">
        <v>46</v>
      </c>
      <c r="I640" s="232"/>
      <c r="J640" s="228"/>
      <c r="K640" s="228"/>
      <c r="L640" s="233"/>
      <c r="M640" s="234"/>
      <c r="N640" s="235"/>
      <c r="O640" s="235"/>
      <c r="P640" s="235"/>
      <c r="Q640" s="235"/>
      <c r="R640" s="235"/>
      <c r="S640" s="235"/>
      <c r="T640" s="236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7" t="s">
        <v>156</v>
      </c>
      <c r="AU640" s="237" t="s">
        <v>83</v>
      </c>
      <c r="AV640" s="13" t="s">
        <v>83</v>
      </c>
      <c r="AW640" s="13" t="s">
        <v>35</v>
      </c>
      <c r="AX640" s="13" t="s">
        <v>81</v>
      </c>
      <c r="AY640" s="237" t="s">
        <v>143</v>
      </c>
    </row>
    <row r="641" s="2" customFormat="1" ht="24.15" customHeight="1">
      <c r="A641" s="41"/>
      <c r="B641" s="42"/>
      <c r="C641" s="260" t="s">
        <v>892</v>
      </c>
      <c r="D641" s="260" t="s">
        <v>257</v>
      </c>
      <c r="E641" s="261" t="s">
        <v>893</v>
      </c>
      <c r="F641" s="262" t="s">
        <v>894</v>
      </c>
      <c r="G641" s="263" t="s">
        <v>312</v>
      </c>
      <c r="H641" s="264">
        <v>47.380000000000003</v>
      </c>
      <c r="I641" s="265"/>
      <c r="J641" s="266">
        <f>ROUND(I641*H641,2)</f>
        <v>0</v>
      </c>
      <c r="K641" s="262" t="s">
        <v>28</v>
      </c>
      <c r="L641" s="267"/>
      <c r="M641" s="268" t="s">
        <v>28</v>
      </c>
      <c r="N641" s="269" t="s">
        <v>44</v>
      </c>
      <c r="O641" s="87"/>
      <c r="P641" s="216">
        <f>O641*H641</f>
        <v>0</v>
      </c>
      <c r="Q641" s="216">
        <v>0.156</v>
      </c>
      <c r="R641" s="216">
        <f>Q641*H641</f>
        <v>7.3912800000000001</v>
      </c>
      <c r="S641" s="216">
        <v>0</v>
      </c>
      <c r="T641" s="217">
        <f>S641*H641</f>
        <v>0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18" t="s">
        <v>217</v>
      </c>
      <c r="AT641" s="218" t="s">
        <v>257</v>
      </c>
      <c r="AU641" s="218" t="s">
        <v>83</v>
      </c>
      <c r="AY641" s="20" t="s">
        <v>143</v>
      </c>
      <c r="BE641" s="219">
        <f>IF(N641="základní",J641,0)</f>
        <v>0</v>
      </c>
      <c r="BF641" s="219">
        <f>IF(N641="snížená",J641,0)</f>
        <v>0</v>
      </c>
      <c r="BG641" s="219">
        <f>IF(N641="zákl. přenesená",J641,0)</f>
        <v>0</v>
      </c>
      <c r="BH641" s="219">
        <f>IF(N641="sníž. přenesená",J641,0)</f>
        <v>0</v>
      </c>
      <c r="BI641" s="219">
        <f>IF(N641="nulová",J641,0)</f>
        <v>0</v>
      </c>
      <c r="BJ641" s="20" t="s">
        <v>81</v>
      </c>
      <c r="BK641" s="219">
        <f>ROUND(I641*H641,2)</f>
        <v>0</v>
      </c>
      <c r="BL641" s="20" t="s">
        <v>150</v>
      </c>
      <c r="BM641" s="218" t="s">
        <v>895</v>
      </c>
    </row>
    <row r="642" s="2" customFormat="1">
      <c r="A642" s="41"/>
      <c r="B642" s="42"/>
      <c r="C642" s="43"/>
      <c r="D642" s="220" t="s">
        <v>152</v>
      </c>
      <c r="E642" s="43"/>
      <c r="F642" s="221" t="s">
        <v>894</v>
      </c>
      <c r="G642" s="43"/>
      <c r="H642" s="43"/>
      <c r="I642" s="222"/>
      <c r="J642" s="43"/>
      <c r="K642" s="43"/>
      <c r="L642" s="47"/>
      <c r="M642" s="223"/>
      <c r="N642" s="224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152</v>
      </c>
      <c r="AU642" s="20" t="s">
        <v>83</v>
      </c>
    </row>
    <row r="643" s="2" customFormat="1">
      <c r="A643" s="41"/>
      <c r="B643" s="42"/>
      <c r="C643" s="43"/>
      <c r="D643" s="220" t="s">
        <v>231</v>
      </c>
      <c r="E643" s="43"/>
      <c r="F643" s="259" t="s">
        <v>896</v>
      </c>
      <c r="G643" s="43"/>
      <c r="H643" s="43"/>
      <c r="I643" s="222"/>
      <c r="J643" s="43"/>
      <c r="K643" s="43"/>
      <c r="L643" s="47"/>
      <c r="M643" s="223"/>
      <c r="N643" s="224"/>
      <c r="O643" s="87"/>
      <c r="P643" s="87"/>
      <c r="Q643" s="87"/>
      <c r="R643" s="87"/>
      <c r="S643" s="87"/>
      <c r="T643" s="88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T643" s="20" t="s">
        <v>231</v>
      </c>
      <c r="AU643" s="20" t="s">
        <v>83</v>
      </c>
    </row>
    <row r="644" s="13" customFormat="1">
      <c r="A644" s="13"/>
      <c r="B644" s="227"/>
      <c r="C644" s="228"/>
      <c r="D644" s="220" t="s">
        <v>156</v>
      </c>
      <c r="E644" s="229" t="s">
        <v>28</v>
      </c>
      <c r="F644" s="230" t="s">
        <v>891</v>
      </c>
      <c r="G644" s="228"/>
      <c r="H644" s="231">
        <v>46</v>
      </c>
      <c r="I644" s="232"/>
      <c r="J644" s="228"/>
      <c r="K644" s="228"/>
      <c r="L644" s="233"/>
      <c r="M644" s="234"/>
      <c r="N644" s="235"/>
      <c r="O644" s="235"/>
      <c r="P644" s="235"/>
      <c r="Q644" s="235"/>
      <c r="R644" s="235"/>
      <c r="S644" s="235"/>
      <c r="T644" s="236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7" t="s">
        <v>156</v>
      </c>
      <c r="AU644" s="237" t="s">
        <v>83</v>
      </c>
      <c r="AV644" s="13" t="s">
        <v>83</v>
      </c>
      <c r="AW644" s="13" t="s">
        <v>35</v>
      </c>
      <c r="AX644" s="13" t="s">
        <v>81</v>
      </c>
      <c r="AY644" s="237" t="s">
        <v>143</v>
      </c>
    </row>
    <row r="645" s="13" customFormat="1">
      <c r="A645" s="13"/>
      <c r="B645" s="227"/>
      <c r="C645" s="228"/>
      <c r="D645" s="220" t="s">
        <v>156</v>
      </c>
      <c r="E645" s="228"/>
      <c r="F645" s="230" t="s">
        <v>897</v>
      </c>
      <c r="G645" s="228"/>
      <c r="H645" s="231">
        <v>47.380000000000003</v>
      </c>
      <c r="I645" s="232"/>
      <c r="J645" s="228"/>
      <c r="K645" s="228"/>
      <c r="L645" s="233"/>
      <c r="M645" s="234"/>
      <c r="N645" s="235"/>
      <c r="O645" s="235"/>
      <c r="P645" s="235"/>
      <c r="Q645" s="235"/>
      <c r="R645" s="235"/>
      <c r="S645" s="235"/>
      <c r="T645" s="236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7" t="s">
        <v>156</v>
      </c>
      <c r="AU645" s="237" t="s">
        <v>83</v>
      </c>
      <c r="AV645" s="13" t="s">
        <v>83</v>
      </c>
      <c r="AW645" s="13" t="s">
        <v>4</v>
      </c>
      <c r="AX645" s="13" t="s">
        <v>81</v>
      </c>
      <c r="AY645" s="237" t="s">
        <v>143</v>
      </c>
    </row>
    <row r="646" s="12" customFormat="1" ht="22.8" customHeight="1">
      <c r="A646" s="12"/>
      <c r="B646" s="191"/>
      <c r="C646" s="192"/>
      <c r="D646" s="193" t="s">
        <v>72</v>
      </c>
      <c r="E646" s="205" t="s">
        <v>203</v>
      </c>
      <c r="F646" s="205" t="s">
        <v>898</v>
      </c>
      <c r="G646" s="192"/>
      <c r="H646" s="192"/>
      <c r="I646" s="195"/>
      <c r="J646" s="206">
        <f>BK646</f>
        <v>0</v>
      </c>
      <c r="K646" s="192"/>
      <c r="L646" s="197"/>
      <c r="M646" s="198"/>
      <c r="N646" s="199"/>
      <c r="O646" s="199"/>
      <c r="P646" s="200">
        <f>SUM(P647:P662)</f>
        <v>0</v>
      </c>
      <c r="Q646" s="199"/>
      <c r="R646" s="200">
        <f>SUM(R647:R662)</f>
        <v>13.131968499999999</v>
      </c>
      <c r="S646" s="199"/>
      <c r="T646" s="201">
        <f>SUM(T647:T662)</f>
        <v>0</v>
      </c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R646" s="202" t="s">
        <v>81</v>
      </c>
      <c r="AT646" s="203" t="s">
        <v>72</v>
      </c>
      <c r="AU646" s="203" t="s">
        <v>81</v>
      </c>
      <c r="AY646" s="202" t="s">
        <v>143</v>
      </c>
      <c r="BK646" s="204">
        <f>SUM(BK647:BK662)</f>
        <v>0</v>
      </c>
    </row>
    <row r="647" s="2" customFormat="1" ht="33" customHeight="1">
      <c r="A647" s="41"/>
      <c r="B647" s="42"/>
      <c r="C647" s="207" t="s">
        <v>899</v>
      </c>
      <c r="D647" s="207" t="s">
        <v>145</v>
      </c>
      <c r="E647" s="208" t="s">
        <v>900</v>
      </c>
      <c r="F647" s="209" t="s">
        <v>901</v>
      </c>
      <c r="G647" s="210" t="s">
        <v>148</v>
      </c>
      <c r="H647" s="211">
        <v>2.5499999999999998</v>
      </c>
      <c r="I647" s="212"/>
      <c r="J647" s="213">
        <f>ROUND(I647*H647,2)</f>
        <v>0</v>
      </c>
      <c r="K647" s="209" t="s">
        <v>149</v>
      </c>
      <c r="L647" s="47"/>
      <c r="M647" s="214" t="s">
        <v>28</v>
      </c>
      <c r="N647" s="215" t="s">
        <v>44</v>
      </c>
      <c r="O647" s="87"/>
      <c r="P647" s="216">
        <f>O647*H647</f>
        <v>0</v>
      </c>
      <c r="Q647" s="216">
        <v>2.5018699999999998</v>
      </c>
      <c r="R647" s="216">
        <f>Q647*H647</f>
        <v>6.3797684999999991</v>
      </c>
      <c r="S647" s="216">
        <v>0</v>
      </c>
      <c r="T647" s="217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18" t="s">
        <v>150</v>
      </c>
      <c r="AT647" s="218" t="s">
        <v>145</v>
      </c>
      <c r="AU647" s="218" t="s">
        <v>83</v>
      </c>
      <c r="AY647" s="20" t="s">
        <v>143</v>
      </c>
      <c r="BE647" s="219">
        <f>IF(N647="základní",J647,0)</f>
        <v>0</v>
      </c>
      <c r="BF647" s="219">
        <f>IF(N647="snížená",J647,0)</f>
        <v>0</v>
      </c>
      <c r="BG647" s="219">
        <f>IF(N647="zákl. přenesená",J647,0)</f>
        <v>0</v>
      </c>
      <c r="BH647" s="219">
        <f>IF(N647="sníž. přenesená",J647,0)</f>
        <v>0</v>
      </c>
      <c r="BI647" s="219">
        <f>IF(N647="nulová",J647,0)</f>
        <v>0</v>
      </c>
      <c r="BJ647" s="20" t="s">
        <v>81</v>
      </c>
      <c r="BK647" s="219">
        <f>ROUND(I647*H647,2)</f>
        <v>0</v>
      </c>
      <c r="BL647" s="20" t="s">
        <v>150</v>
      </c>
      <c r="BM647" s="218" t="s">
        <v>902</v>
      </c>
    </row>
    <row r="648" s="2" customFormat="1">
      <c r="A648" s="41"/>
      <c r="B648" s="42"/>
      <c r="C648" s="43"/>
      <c r="D648" s="220" t="s">
        <v>152</v>
      </c>
      <c r="E648" s="43"/>
      <c r="F648" s="221" t="s">
        <v>903</v>
      </c>
      <c r="G648" s="43"/>
      <c r="H648" s="43"/>
      <c r="I648" s="222"/>
      <c r="J648" s="43"/>
      <c r="K648" s="43"/>
      <c r="L648" s="47"/>
      <c r="M648" s="223"/>
      <c r="N648" s="224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152</v>
      </c>
      <c r="AU648" s="20" t="s">
        <v>83</v>
      </c>
    </row>
    <row r="649" s="2" customFormat="1">
      <c r="A649" s="41"/>
      <c r="B649" s="42"/>
      <c r="C649" s="43"/>
      <c r="D649" s="225" t="s">
        <v>154</v>
      </c>
      <c r="E649" s="43"/>
      <c r="F649" s="226" t="s">
        <v>904</v>
      </c>
      <c r="G649" s="43"/>
      <c r="H649" s="43"/>
      <c r="I649" s="222"/>
      <c r="J649" s="43"/>
      <c r="K649" s="43"/>
      <c r="L649" s="47"/>
      <c r="M649" s="223"/>
      <c r="N649" s="224"/>
      <c r="O649" s="87"/>
      <c r="P649" s="87"/>
      <c r="Q649" s="87"/>
      <c r="R649" s="87"/>
      <c r="S649" s="87"/>
      <c r="T649" s="88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T649" s="20" t="s">
        <v>154</v>
      </c>
      <c r="AU649" s="20" t="s">
        <v>83</v>
      </c>
    </row>
    <row r="650" s="2" customFormat="1">
      <c r="A650" s="41"/>
      <c r="B650" s="42"/>
      <c r="C650" s="43"/>
      <c r="D650" s="220" t="s">
        <v>231</v>
      </c>
      <c r="E650" s="43"/>
      <c r="F650" s="259" t="s">
        <v>905</v>
      </c>
      <c r="G650" s="43"/>
      <c r="H650" s="43"/>
      <c r="I650" s="222"/>
      <c r="J650" s="43"/>
      <c r="K650" s="43"/>
      <c r="L650" s="47"/>
      <c r="M650" s="223"/>
      <c r="N650" s="224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20" t="s">
        <v>231</v>
      </c>
      <c r="AU650" s="20" t="s">
        <v>83</v>
      </c>
    </row>
    <row r="651" s="13" customFormat="1">
      <c r="A651" s="13"/>
      <c r="B651" s="227"/>
      <c r="C651" s="228"/>
      <c r="D651" s="220" t="s">
        <v>156</v>
      </c>
      <c r="E651" s="229" t="s">
        <v>28</v>
      </c>
      <c r="F651" s="230" t="s">
        <v>906</v>
      </c>
      <c r="G651" s="228"/>
      <c r="H651" s="231">
        <v>2.5499999999999998</v>
      </c>
      <c r="I651" s="232"/>
      <c r="J651" s="228"/>
      <c r="K651" s="228"/>
      <c r="L651" s="233"/>
      <c r="M651" s="234"/>
      <c r="N651" s="235"/>
      <c r="O651" s="235"/>
      <c r="P651" s="235"/>
      <c r="Q651" s="235"/>
      <c r="R651" s="235"/>
      <c r="S651" s="235"/>
      <c r="T651" s="236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7" t="s">
        <v>156</v>
      </c>
      <c r="AU651" s="237" t="s">
        <v>83</v>
      </c>
      <c r="AV651" s="13" t="s">
        <v>83</v>
      </c>
      <c r="AW651" s="13" t="s">
        <v>35</v>
      </c>
      <c r="AX651" s="13" t="s">
        <v>81</v>
      </c>
      <c r="AY651" s="237" t="s">
        <v>143</v>
      </c>
    </row>
    <row r="652" s="2" customFormat="1" ht="24.15" customHeight="1">
      <c r="A652" s="41"/>
      <c r="B652" s="42"/>
      <c r="C652" s="207" t="s">
        <v>907</v>
      </c>
      <c r="D652" s="207" t="s">
        <v>145</v>
      </c>
      <c r="E652" s="208" t="s">
        <v>908</v>
      </c>
      <c r="F652" s="209" t="s">
        <v>909</v>
      </c>
      <c r="G652" s="210" t="s">
        <v>312</v>
      </c>
      <c r="H652" s="211">
        <v>63.700000000000003</v>
      </c>
      <c r="I652" s="212"/>
      <c r="J652" s="213">
        <f>ROUND(I652*H652,2)</f>
        <v>0</v>
      </c>
      <c r="K652" s="209" t="s">
        <v>149</v>
      </c>
      <c r="L652" s="47"/>
      <c r="M652" s="214" t="s">
        <v>28</v>
      </c>
      <c r="N652" s="215" t="s">
        <v>44</v>
      </c>
      <c r="O652" s="87"/>
      <c r="P652" s="216">
        <f>O652*H652</f>
        <v>0</v>
      </c>
      <c r="Q652" s="216">
        <v>0.105</v>
      </c>
      <c r="R652" s="216">
        <f>Q652*H652</f>
        <v>6.6885000000000003</v>
      </c>
      <c r="S652" s="216">
        <v>0</v>
      </c>
      <c r="T652" s="217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18" t="s">
        <v>150</v>
      </c>
      <c r="AT652" s="218" t="s">
        <v>145</v>
      </c>
      <c r="AU652" s="218" t="s">
        <v>83</v>
      </c>
      <c r="AY652" s="20" t="s">
        <v>143</v>
      </c>
      <c r="BE652" s="219">
        <f>IF(N652="základní",J652,0)</f>
        <v>0</v>
      </c>
      <c r="BF652" s="219">
        <f>IF(N652="snížená",J652,0)</f>
        <v>0</v>
      </c>
      <c r="BG652" s="219">
        <f>IF(N652="zákl. přenesená",J652,0)</f>
        <v>0</v>
      </c>
      <c r="BH652" s="219">
        <f>IF(N652="sníž. přenesená",J652,0)</f>
        <v>0</v>
      </c>
      <c r="BI652" s="219">
        <f>IF(N652="nulová",J652,0)</f>
        <v>0</v>
      </c>
      <c r="BJ652" s="20" t="s">
        <v>81</v>
      </c>
      <c r="BK652" s="219">
        <f>ROUND(I652*H652,2)</f>
        <v>0</v>
      </c>
      <c r="BL652" s="20" t="s">
        <v>150</v>
      </c>
      <c r="BM652" s="218" t="s">
        <v>910</v>
      </c>
    </row>
    <row r="653" s="2" customFormat="1">
      <c r="A653" s="41"/>
      <c r="B653" s="42"/>
      <c r="C653" s="43"/>
      <c r="D653" s="220" t="s">
        <v>152</v>
      </c>
      <c r="E653" s="43"/>
      <c r="F653" s="221" t="s">
        <v>911</v>
      </c>
      <c r="G653" s="43"/>
      <c r="H653" s="43"/>
      <c r="I653" s="222"/>
      <c r="J653" s="43"/>
      <c r="K653" s="43"/>
      <c r="L653" s="47"/>
      <c r="M653" s="223"/>
      <c r="N653" s="224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152</v>
      </c>
      <c r="AU653" s="20" t="s">
        <v>83</v>
      </c>
    </row>
    <row r="654" s="2" customFormat="1">
      <c r="A654" s="41"/>
      <c r="B654" s="42"/>
      <c r="C654" s="43"/>
      <c r="D654" s="225" t="s">
        <v>154</v>
      </c>
      <c r="E654" s="43"/>
      <c r="F654" s="226" t="s">
        <v>912</v>
      </c>
      <c r="G654" s="43"/>
      <c r="H654" s="43"/>
      <c r="I654" s="222"/>
      <c r="J654" s="43"/>
      <c r="K654" s="43"/>
      <c r="L654" s="47"/>
      <c r="M654" s="223"/>
      <c r="N654" s="224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154</v>
      </c>
      <c r="AU654" s="20" t="s">
        <v>83</v>
      </c>
    </row>
    <row r="655" s="2" customFormat="1">
      <c r="A655" s="41"/>
      <c r="B655" s="42"/>
      <c r="C655" s="43"/>
      <c r="D655" s="220" t="s">
        <v>231</v>
      </c>
      <c r="E655" s="43"/>
      <c r="F655" s="259" t="s">
        <v>913</v>
      </c>
      <c r="G655" s="43"/>
      <c r="H655" s="43"/>
      <c r="I655" s="222"/>
      <c r="J655" s="43"/>
      <c r="K655" s="43"/>
      <c r="L655" s="47"/>
      <c r="M655" s="223"/>
      <c r="N655" s="224"/>
      <c r="O655" s="87"/>
      <c r="P655" s="87"/>
      <c r="Q655" s="87"/>
      <c r="R655" s="87"/>
      <c r="S655" s="87"/>
      <c r="T655" s="88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T655" s="20" t="s">
        <v>231</v>
      </c>
      <c r="AU655" s="20" t="s">
        <v>83</v>
      </c>
    </row>
    <row r="656" s="14" customFormat="1">
      <c r="A656" s="14"/>
      <c r="B656" s="238"/>
      <c r="C656" s="239"/>
      <c r="D656" s="220" t="s">
        <v>156</v>
      </c>
      <c r="E656" s="240" t="s">
        <v>28</v>
      </c>
      <c r="F656" s="241" t="s">
        <v>914</v>
      </c>
      <c r="G656" s="239"/>
      <c r="H656" s="240" t="s">
        <v>28</v>
      </c>
      <c r="I656" s="242"/>
      <c r="J656" s="239"/>
      <c r="K656" s="239"/>
      <c r="L656" s="243"/>
      <c r="M656" s="244"/>
      <c r="N656" s="245"/>
      <c r="O656" s="245"/>
      <c r="P656" s="245"/>
      <c r="Q656" s="245"/>
      <c r="R656" s="245"/>
      <c r="S656" s="245"/>
      <c r="T656" s="246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7" t="s">
        <v>156</v>
      </c>
      <c r="AU656" s="247" t="s">
        <v>83</v>
      </c>
      <c r="AV656" s="14" t="s">
        <v>81</v>
      </c>
      <c r="AW656" s="14" t="s">
        <v>35</v>
      </c>
      <c r="AX656" s="14" t="s">
        <v>73</v>
      </c>
      <c r="AY656" s="247" t="s">
        <v>143</v>
      </c>
    </row>
    <row r="657" s="13" customFormat="1">
      <c r="A657" s="13"/>
      <c r="B657" s="227"/>
      <c r="C657" s="228"/>
      <c r="D657" s="220" t="s">
        <v>156</v>
      </c>
      <c r="E657" s="229" t="s">
        <v>28</v>
      </c>
      <c r="F657" s="230" t="s">
        <v>915</v>
      </c>
      <c r="G657" s="228"/>
      <c r="H657" s="231">
        <v>63.700000000000003</v>
      </c>
      <c r="I657" s="232"/>
      <c r="J657" s="228"/>
      <c r="K657" s="228"/>
      <c r="L657" s="233"/>
      <c r="M657" s="234"/>
      <c r="N657" s="235"/>
      <c r="O657" s="235"/>
      <c r="P657" s="235"/>
      <c r="Q657" s="235"/>
      <c r="R657" s="235"/>
      <c r="S657" s="235"/>
      <c r="T657" s="236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7" t="s">
        <v>156</v>
      </c>
      <c r="AU657" s="237" t="s">
        <v>83</v>
      </c>
      <c r="AV657" s="13" t="s">
        <v>83</v>
      </c>
      <c r="AW657" s="13" t="s">
        <v>35</v>
      </c>
      <c r="AX657" s="13" t="s">
        <v>73</v>
      </c>
      <c r="AY657" s="237" t="s">
        <v>143</v>
      </c>
    </row>
    <row r="658" s="15" customFormat="1">
      <c r="A658" s="15"/>
      <c r="B658" s="248"/>
      <c r="C658" s="249"/>
      <c r="D658" s="220" t="s">
        <v>156</v>
      </c>
      <c r="E658" s="250" t="s">
        <v>28</v>
      </c>
      <c r="F658" s="251" t="s">
        <v>180</v>
      </c>
      <c r="G658" s="249"/>
      <c r="H658" s="252">
        <v>63.700000000000003</v>
      </c>
      <c r="I658" s="253"/>
      <c r="J658" s="249"/>
      <c r="K658" s="249"/>
      <c r="L658" s="254"/>
      <c r="M658" s="255"/>
      <c r="N658" s="256"/>
      <c r="O658" s="256"/>
      <c r="P658" s="256"/>
      <c r="Q658" s="256"/>
      <c r="R658" s="256"/>
      <c r="S658" s="256"/>
      <c r="T658" s="257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58" t="s">
        <v>156</v>
      </c>
      <c r="AU658" s="258" t="s">
        <v>83</v>
      </c>
      <c r="AV658" s="15" t="s">
        <v>150</v>
      </c>
      <c r="AW658" s="15" t="s">
        <v>35</v>
      </c>
      <c r="AX658" s="15" t="s">
        <v>81</v>
      </c>
      <c r="AY658" s="258" t="s">
        <v>143</v>
      </c>
    </row>
    <row r="659" s="2" customFormat="1" ht="16.5" customHeight="1">
      <c r="A659" s="41"/>
      <c r="B659" s="42"/>
      <c r="C659" s="207" t="s">
        <v>916</v>
      </c>
      <c r="D659" s="207" t="s">
        <v>145</v>
      </c>
      <c r="E659" s="208" t="s">
        <v>917</v>
      </c>
      <c r="F659" s="209" t="s">
        <v>918</v>
      </c>
      <c r="G659" s="210" t="s">
        <v>312</v>
      </c>
      <c r="H659" s="211">
        <v>63.700000000000003</v>
      </c>
      <c r="I659" s="212"/>
      <c r="J659" s="213">
        <f>ROUND(I659*H659,2)</f>
        <v>0</v>
      </c>
      <c r="K659" s="209" t="s">
        <v>149</v>
      </c>
      <c r="L659" s="47"/>
      <c r="M659" s="214" t="s">
        <v>28</v>
      </c>
      <c r="N659" s="215" t="s">
        <v>44</v>
      </c>
      <c r="O659" s="87"/>
      <c r="P659" s="216">
        <f>O659*H659</f>
        <v>0</v>
      </c>
      <c r="Q659" s="216">
        <v>0.001</v>
      </c>
      <c r="R659" s="216">
        <f>Q659*H659</f>
        <v>0.063700000000000007</v>
      </c>
      <c r="S659" s="216">
        <v>0</v>
      </c>
      <c r="T659" s="217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18" t="s">
        <v>150</v>
      </c>
      <c r="AT659" s="218" t="s">
        <v>145</v>
      </c>
      <c r="AU659" s="218" t="s">
        <v>83</v>
      </c>
      <c r="AY659" s="20" t="s">
        <v>143</v>
      </c>
      <c r="BE659" s="219">
        <f>IF(N659="základní",J659,0)</f>
        <v>0</v>
      </c>
      <c r="BF659" s="219">
        <f>IF(N659="snížená",J659,0)</f>
        <v>0</v>
      </c>
      <c r="BG659" s="219">
        <f>IF(N659="zákl. přenesená",J659,0)</f>
        <v>0</v>
      </c>
      <c r="BH659" s="219">
        <f>IF(N659="sníž. přenesená",J659,0)</f>
        <v>0</v>
      </c>
      <c r="BI659" s="219">
        <f>IF(N659="nulová",J659,0)</f>
        <v>0</v>
      </c>
      <c r="BJ659" s="20" t="s">
        <v>81</v>
      </c>
      <c r="BK659" s="219">
        <f>ROUND(I659*H659,2)</f>
        <v>0</v>
      </c>
      <c r="BL659" s="20" t="s">
        <v>150</v>
      </c>
      <c r="BM659" s="218" t="s">
        <v>919</v>
      </c>
    </row>
    <row r="660" s="2" customFormat="1">
      <c r="A660" s="41"/>
      <c r="B660" s="42"/>
      <c r="C660" s="43"/>
      <c r="D660" s="220" t="s">
        <v>152</v>
      </c>
      <c r="E660" s="43"/>
      <c r="F660" s="221" t="s">
        <v>920</v>
      </c>
      <c r="G660" s="43"/>
      <c r="H660" s="43"/>
      <c r="I660" s="222"/>
      <c r="J660" s="43"/>
      <c r="K660" s="43"/>
      <c r="L660" s="47"/>
      <c r="M660" s="223"/>
      <c r="N660" s="224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152</v>
      </c>
      <c r="AU660" s="20" t="s">
        <v>83</v>
      </c>
    </row>
    <row r="661" s="2" customFormat="1">
      <c r="A661" s="41"/>
      <c r="B661" s="42"/>
      <c r="C661" s="43"/>
      <c r="D661" s="225" t="s">
        <v>154</v>
      </c>
      <c r="E661" s="43"/>
      <c r="F661" s="226" t="s">
        <v>921</v>
      </c>
      <c r="G661" s="43"/>
      <c r="H661" s="43"/>
      <c r="I661" s="222"/>
      <c r="J661" s="43"/>
      <c r="K661" s="43"/>
      <c r="L661" s="47"/>
      <c r="M661" s="223"/>
      <c r="N661" s="224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154</v>
      </c>
      <c r="AU661" s="20" t="s">
        <v>83</v>
      </c>
    </row>
    <row r="662" s="13" customFormat="1">
      <c r="A662" s="13"/>
      <c r="B662" s="227"/>
      <c r="C662" s="228"/>
      <c r="D662" s="220" t="s">
        <v>156</v>
      </c>
      <c r="E662" s="229" t="s">
        <v>28</v>
      </c>
      <c r="F662" s="230" t="s">
        <v>915</v>
      </c>
      <c r="G662" s="228"/>
      <c r="H662" s="231">
        <v>63.700000000000003</v>
      </c>
      <c r="I662" s="232"/>
      <c r="J662" s="228"/>
      <c r="K662" s="228"/>
      <c r="L662" s="233"/>
      <c r="M662" s="234"/>
      <c r="N662" s="235"/>
      <c r="O662" s="235"/>
      <c r="P662" s="235"/>
      <c r="Q662" s="235"/>
      <c r="R662" s="235"/>
      <c r="S662" s="235"/>
      <c r="T662" s="236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7" t="s">
        <v>156</v>
      </c>
      <c r="AU662" s="237" t="s">
        <v>83</v>
      </c>
      <c r="AV662" s="13" t="s">
        <v>83</v>
      </c>
      <c r="AW662" s="13" t="s">
        <v>35</v>
      </c>
      <c r="AX662" s="13" t="s">
        <v>81</v>
      </c>
      <c r="AY662" s="237" t="s">
        <v>143</v>
      </c>
    </row>
    <row r="663" s="12" customFormat="1" ht="22.8" customHeight="1">
      <c r="A663" s="12"/>
      <c r="B663" s="191"/>
      <c r="C663" s="192"/>
      <c r="D663" s="193" t="s">
        <v>72</v>
      </c>
      <c r="E663" s="205" t="s">
        <v>217</v>
      </c>
      <c r="F663" s="205" t="s">
        <v>922</v>
      </c>
      <c r="G663" s="192"/>
      <c r="H663" s="192"/>
      <c r="I663" s="195"/>
      <c r="J663" s="206">
        <f>BK663</f>
        <v>0</v>
      </c>
      <c r="K663" s="192"/>
      <c r="L663" s="197"/>
      <c r="M663" s="198"/>
      <c r="N663" s="199"/>
      <c r="O663" s="199"/>
      <c r="P663" s="200">
        <f>SUM(P664:P748)</f>
        <v>0</v>
      </c>
      <c r="Q663" s="199"/>
      <c r="R663" s="200">
        <f>SUM(R664:R748)</f>
        <v>19.681493900000003</v>
      </c>
      <c r="S663" s="199"/>
      <c r="T663" s="201">
        <f>SUM(T664:T748)</f>
        <v>20.44088</v>
      </c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R663" s="202" t="s">
        <v>81</v>
      </c>
      <c r="AT663" s="203" t="s">
        <v>72</v>
      </c>
      <c r="AU663" s="203" t="s">
        <v>81</v>
      </c>
      <c r="AY663" s="202" t="s">
        <v>143</v>
      </c>
      <c r="BK663" s="204">
        <f>SUM(BK664:BK748)</f>
        <v>0</v>
      </c>
    </row>
    <row r="664" s="2" customFormat="1" ht="24.15" customHeight="1">
      <c r="A664" s="41"/>
      <c r="B664" s="42"/>
      <c r="C664" s="207" t="s">
        <v>923</v>
      </c>
      <c r="D664" s="207" t="s">
        <v>145</v>
      </c>
      <c r="E664" s="208" t="s">
        <v>924</v>
      </c>
      <c r="F664" s="209" t="s">
        <v>925</v>
      </c>
      <c r="G664" s="210" t="s">
        <v>406</v>
      </c>
      <c r="H664" s="211">
        <v>51.399999999999999</v>
      </c>
      <c r="I664" s="212"/>
      <c r="J664" s="213">
        <f>ROUND(I664*H664,2)</f>
        <v>0</v>
      </c>
      <c r="K664" s="209" t="s">
        <v>149</v>
      </c>
      <c r="L664" s="47"/>
      <c r="M664" s="214" t="s">
        <v>28</v>
      </c>
      <c r="N664" s="215" t="s">
        <v>44</v>
      </c>
      <c r="O664" s="87"/>
      <c r="P664" s="216">
        <f>O664*H664</f>
        <v>0</v>
      </c>
      <c r="Q664" s="216">
        <v>1.0000000000000001E-05</v>
      </c>
      <c r="R664" s="216">
        <f>Q664*H664</f>
        <v>0.00051400000000000003</v>
      </c>
      <c r="S664" s="216">
        <v>0</v>
      </c>
      <c r="T664" s="217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18" t="s">
        <v>150</v>
      </c>
      <c r="AT664" s="218" t="s">
        <v>145</v>
      </c>
      <c r="AU664" s="218" t="s">
        <v>83</v>
      </c>
      <c r="AY664" s="20" t="s">
        <v>143</v>
      </c>
      <c r="BE664" s="219">
        <f>IF(N664="základní",J664,0)</f>
        <v>0</v>
      </c>
      <c r="BF664" s="219">
        <f>IF(N664="snížená",J664,0)</f>
        <v>0</v>
      </c>
      <c r="BG664" s="219">
        <f>IF(N664="zákl. přenesená",J664,0)</f>
        <v>0</v>
      </c>
      <c r="BH664" s="219">
        <f>IF(N664="sníž. přenesená",J664,0)</f>
        <v>0</v>
      </c>
      <c r="BI664" s="219">
        <f>IF(N664="nulová",J664,0)</f>
        <v>0</v>
      </c>
      <c r="BJ664" s="20" t="s">
        <v>81</v>
      </c>
      <c r="BK664" s="219">
        <f>ROUND(I664*H664,2)</f>
        <v>0</v>
      </c>
      <c r="BL664" s="20" t="s">
        <v>150</v>
      </c>
      <c r="BM664" s="218" t="s">
        <v>926</v>
      </c>
    </row>
    <row r="665" s="2" customFormat="1">
      <c r="A665" s="41"/>
      <c r="B665" s="42"/>
      <c r="C665" s="43"/>
      <c r="D665" s="220" t="s">
        <v>152</v>
      </c>
      <c r="E665" s="43"/>
      <c r="F665" s="221" t="s">
        <v>927</v>
      </c>
      <c r="G665" s="43"/>
      <c r="H665" s="43"/>
      <c r="I665" s="222"/>
      <c r="J665" s="43"/>
      <c r="K665" s="43"/>
      <c r="L665" s="47"/>
      <c r="M665" s="223"/>
      <c r="N665" s="224"/>
      <c r="O665" s="87"/>
      <c r="P665" s="87"/>
      <c r="Q665" s="87"/>
      <c r="R665" s="87"/>
      <c r="S665" s="87"/>
      <c r="T665" s="88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T665" s="20" t="s">
        <v>152</v>
      </c>
      <c r="AU665" s="20" t="s">
        <v>83</v>
      </c>
    </row>
    <row r="666" s="2" customFormat="1">
      <c r="A666" s="41"/>
      <c r="B666" s="42"/>
      <c r="C666" s="43"/>
      <c r="D666" s="225" t="s">
        <v>154</v>
      </c>
      <c r="E666" s="43"/>
      <c r="F666" s="226" t="s">
        <v>928</v>
      </c>
      <c r="G666" s="43"/>
      <c r="H666" s="43"/>
      <c r="I666" s="222"/>
      <c r="J666" s="43"/>
      <c r="K666" s="43"/>
      <c r="L666" s="47"/>
      <c r="M666" s="223"/>
      <c r="N666" s="224"/>
      <c r="O666" s="87"/>
      <c r="P666" s="87"/>
      <c r="Q666" s="87"/>
      <c r="R666" s="87"/>
      <c r="S666" s="87"/>
      <c r="T666" s="88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T666" s="20" t="s">
        <v>154</v>
      </c>
      <c r="AU666" s="20" t="s">
        <v>83</v>
      </c>
    </row>
    <row r="667" s="13" customFormat="1">
      <c r="A667" s="13"/>
      <c r="B667" s="227"/>
      <c r="C667" s="228"/>
      <c r="D667" s="220" t="s">
        <v>156</v>
      </c>
      <c r="E667" s="229" t="s">
        <v>28</v>
      </c>
      <c r="F667" s="230" t="s">
        <v>929</v>
      </c>
      <c r="G667" s="228"/>
      <c r="H667" s="231">
        <v>51.399999999999999</v>
      </c>
      <c r="I667" s="232"/>
      <c r="J667" s="228"/>
      <c r="K667" s="228"/>
      <c r="L667" s="233"/>
      <c r="M667" s="234"/>
      <c r="N667" s="235"/>
      <c r="O667" s="235"/>
      <c r="P667" s="235"/>
      <c r="Q667" s="235"/>
      <c r="R667" s="235"/>
      <c r="S667" s="235"/>
      <c r="T667" s="236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7" t="s">
        <v>156</v>
      </c>
      <c r="AU667" s="237" t="s">
        <v>83</v>
      </c>
      <c r="AV667" s="13" t="s">
        <v>83</v>
      </c>
      <c r="AW667" s="13" t="s">
        <v>35</v>
      </c>
      <c r="AX667" s="13" t="s">
        <v>81</v>
      </c>
      <c r="AY667" s="237" t="s">
        <v>143</v>
      </c>
    </row>
    <row r="668" s="2" customFormat="1" ht="24.15" customHeight="1">
      <c r="A668" s="41"/>
      <c r="B668" s="42"/>
      <c r="C668" s="260" t="s">
        <v>930</v>
      </c>
      <c r="D668" s="260" t="s">
        <v>257</v>
      </c>
      <c r="E668" s="261" t="s">
        <v>931</v>
      </c>
      <c r="F668" s="262" t="s">
        <v>932</v>
      </c>
      <c r="G668" s="263" t="s">
        <v>406</v>
      </c>
      <c r="H668" s="264">
        <v>53.969999999999999</v>
      </c>
      <c r="I668" s="265"/>
      <c r="J668" s="266">
        <f>ROUND(I668*H668,2)</f>
        <v>0</v>
      </c>
      <c r="K668" s="262" t="s">
        <v>149</v>
      </c>
      <c r="L668" s="267"/>
      <c r="M668" s="268" t="s">
        <v>28</v>
      </c>
      <c r="N668" s="269" t="s">
        <v>44</v>
      </c>
      <c r="O668" s="87"/>
      <c r="P668" s="216">
        <f>O668*H668</f>
        <v>0</v>
      </c>
      <c r="Q668" s="216">
        <v>0.0026700000000000001</v>
      </c>
      <c r="R668" s="216">
        <f>Q668*H668</f>
        <v>0.1440999</v>
      </c>
      <c r="S668" s="216">
        <v>0</v>
      </c>
      <c r="T668" s="217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18" t="s">
        <v>217</v>
      </c>
      <c r="AT668" s="218" t="s">
        <v>257</v>
      </c>
      <c r="AU668" s="218" t="s">
        <v>83</v>
      </c>
      <c r="AY668" s="20" t="s">
        <v>143</v>
      </c>
      <c r="BE668" s="219">
        <f>IF(N668="základní",J668,0)</f>
        <v>0</v>
      </c>
      <c r="BF668" s="219">
        <f>IF(N668="snížená",J668,0)</f>
        <v>0</v>
      </c>
      <c r="BG668" s="219">
        <f>IF(N668="zákl. přenesená",J668,0)</f>
        <v>0</v>
      </c>
      <c r="BH668" s="219">
        <f>IF(N668="sníž. přenesená",J668,0)</f>
        <v>0</v>
      </c>
      <c r="BI668" s="219">
        <f>IF(N668="nulová",J668,0)</f>
        <v>0</v>
      </c>
      <c r="BJ668" s="20" t="s">
        <v>81</v>
      </c>
      <c r="BK668" s="219">
        <f>ROUND(I668*H668,2)</f>
        <v>0</v>
      </c>
      <c r="BL668" s="20" t="s">
        <v>150</v>
      </c>
      <c r="BM668" s="218" t="s">
        <v>933</v>
      </c>
    </row>
    <row r="669" s="2" customFormat="1">
      <c r="A669" s="41"/>
      <c r="B669" s="42"/>
      <c r="C669" s="43"/>
      <c r="D669" s="220" t="s">
        <v>152</v>
      </c>
      <c r="E669" s="43"/>
      <c r="F669" s="221" t="s">
        <v>932</v>
      </c>
      <c r="G669" s="43"/>
      <c r="H669" s="43"/>
      <c r="I669" s="222"/>
      <c r="J669" s="43"/>
      <c r="K669" s="43"/>
      <c r="L669" s="47"/>
      <c r="M669" s="223"/>
      <c r="N669" s="224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T669" s="20" t="s">
        <v>152</v>
      </c>
      <c r="AU669" s="20" t="s">
        <v>83</v>
      </c>
    </row>
    <row r="670" s="13" customFormat="1">
      <c r="A670" s="13"/>
      <c r="B670" s="227"/>
      <c r="C670" s="228"/>
      <c r="D670" s="220" t="s">
        <v>156</v>
      </c>
      <c r="E670" s="229" t="s">
        <v>28</v>
      </c>
      <c r="F670" s="230" t="s">
        <v>929</v>
      </c>
      <c r="G670" s="228"/>
      <c r="H670" s="231">
        <v>51.399999999999999</v>
      </c>
      <c r="I670" s="232"/>
      <c r="J670" s="228"/>
      <c r="K670" s="228"/>
      <c r="L670" s="233"/>
      <c r="M670" s="234"/>
      <c r="N670" s="235"/>
      <c r="O670" s="235"/>
      <c r="P670" s="235"/>
      <c r="Q670" s="235"/>
      <c r="R670" s="235"/>
      <c r="S670" s="235"/>
      <c r="T670" s="236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7" t="s">
        <v>156</v>
      </c>
      <c r="AU670" s="237" t="s">
        <v>83</v>
      </c>
      <c r="AV670" s="13" t="s">
        <v>83</v>
      </c>
      <c r="AW670" s="13" t="s">
        <v>35</v>
      </c>
      <c r="AX670" s="13" t="s">
        <v>81</v>
      </c>
      <c r="AY670" s="237" t="s">
        <v>143</v>
      </c>
    </row>
    <row r="671" s="13" customFormat="1">
      <c r="A671" s="13"/>
      <c r="B671" s="227"/>
      <c r="C671" s="228"/>
      <c r="D671" s="220" t="s">
        <v>156</v>
      </c>
      <c r="E671" s="228"/>
      <c r="F671" s="230" t="s">
        <v>934</v>
      </c>
      <c r="G671" s="228"/>
      <c r="H671" s="231">
        <v>53.969999999999999</v>
      </c>
      <c r="I671" s="232"/>
      <c r="J671" s="228"/>
      <c r="K671" s="228"/>
      <c r="L671" s="233"/>
      <c r="M671" s="234"/>
      <c r="N671" s="235"/>
      <c r="O671" s="235"/>
      <c r="P671" s="235"/>
      <c r="Q671" s="235"/>
      <c r="R671" s="235"/>
      <c r="S671" s="235"/>
      <c r="T671" s="236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7" t="s">
        <v>156</v>
      </c>
      <c r="AU671" s="237" t="s">
        <v>83</v>
      </c>
      <c r="AV671" s="13" t="s">
        <v>83</v>
      </c>
      <c r="AW671" s="13" t="s">
        <v>4</v>
      </c>
      <c r="AX671" s="13" t="s">
        <v>81</v>
      </c>
      <c r="AY671" s="237" t="s">
        <v>143</v>
      </c>
    </row>
    <row r="672" s="2" customFormat="1" ht="24.15" customHeight="1">
      <c r="A672" s="41"/>
      <c r="B672" s="42"/>
      <c r="C672" s="207" t="s">
        <v>935</v>
      </c>
      <c r="D672" s="207" t="s">
        <v>145</v>
      </c>
      <c r="E672" s="208" t="s">
        <v>936</v>
      </c>
      <c r="F672" s="209" t="s">
        <v>937</v>
      </c>
      <c r="G672" s="210" t="s">
        <v>148</v>
      </c>
      <c r="H672" s="211">
        <v>3.089</v>
      </c>
      <c r="I672" s="212"/>
      <c r="J672" s="213">
        <f>ROUND(I672*H672,2)</f>
        <v>0</v>
      </c>
      <c r="K672" s="209" t="s">
        <v>149</v>
      </c>
      <c r="L672" s="47"/>
      <c r="M672" s="214" t="s">
        <v>28</v>
      </c>
      <c r="N672" s="215" t="s">
        <v>44</v>
      </c>
      <c r="O672" s="87"/>
      <c r="P672" s="216">
        <f>O672*H672</f>
        <v>0</v>
      </c>
      <c r="Q672" s="216">
        <v>0</v>
      </c>
      <c r="R672" s="216">
        <f>Q672*H672</f>
        <v>0</v>
      </c>
      <c r="S672" s="216">
        <v>1.9199999999999999</v>
      </c>
      <c r="T672" s="217">
        <f>S672*H672</f>
        <v>5.9308800000000002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18" t="s">
        <v>150</v>
      </c>
      <c r="AT672" s="218" t="s">
        <v>145</v>
      </c>
      <c r="AU672" s="218" t="s">
        <v>83</v>
      </c>
      <c r="AY672" s="20" t="s">
        <v>143</v>
      </c>
      <c r="BE672" s="219">
        <f>IF(N672="základní",J672,0)</f>
        <v>0</v>
      </c>
      <c r="BF672" s="219">
        <f>IF(N672="snížená",J672,0)</f>
        <v>0</v>
      </c>
      <c r="BG672" s="219">
        <f>IF(N672="zákl. přenesená",J672,0)</f>
        <v>0</v>
      </c>
      <c r="BH672" s="219">
        <f>IF(N672="sníž. přenesená",J672,0)</f>
        <v>0</v>
      </c>
      <c r="BI672" s="219">
        <f>IF(N672="nulová",J672,0)</f>
        <v>0</v>
      </c>
      <c r="BJ672" s="20" t="s">
        <v>81</v>
      </c>
      <c r="BK672" s="219">
        <f>ROUND(I672*H672,2)</f>
        <v>0</v>
      </c>
      <c r="BL672" s="20" t="s">
        <v>150</v>
      </c>
      <c r="BM672" s="218" t="s">
        <v>938</v>
      </c>
    </row>
    <row r="673" s="2" customFormat="1">
      <c r="A673" s="41"/>
      <c r="B673" s="42"/>
      <c r="C673" s="43"/>
      <c r="D673" s="220" t="s">
        <v>152</v>
      </c>
      <c r="E673" s="43"/>
      <c r="F673" s="221" t="s">
        <v>939</v>
      </c>
      <c r="G673" s="43"/>
      <c r="H673" s="43"/>
      <c r="I673" s="222"/>
      <c r="J673" s="43"/>
      <c r="K673" s="43"/>
      <c r="L673" s="47"/>
      <c r="M673" s="223"/>
      <c r="N673" s="224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20" t="s">
        <v>152</v>
      </c>
      <c r="AU673" s="20" t="s">
        <v>83</v>
      </c>
    </row>
    <row r="674" s="2" customFormat="1">
      <c r="A674" s="41"/>
      <c r="B674" s="42"/>
      <c r="C674" s="43"/>
      <c r="D674" s="225" t="s">
        <v>154</v>
      </c>
      <c r="E674" s="43"/>
      <c r="F674" s="226" t="s">
        <v>940</v>
      </c>
      <c r="G674" s="43"/>
      <c r="H674" s="43"/>
      <c r="I674" s="222"/>
      <c r="J674" s="43"/>
      <c r="K674" s="43"/>
      <c r="L674" s="47"/>
      <c r="M674" s="223"/>
      <c r="N674" s="224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154</v>
      </c>
      <c r="AU674" s="20" t="s">
        <v>83</v>
      </c>
    </row>
    <row r="675" s="13" customFormat="1">
      <c r="A675" s="13"/>
      <c r="B675" s="227"/>
      <c r="C675" s="228"/>
      <c r="D675" s="220" t="s">
        <v>156</v>
      </c>
      <c r="E675" s="229" t="s">
        <v>28</v>
      </c>
      <c r="F675" s="230" t="s">
        <v>941</v>
      </c>
      <c r="G675" s="228"/>
      <c r="H675" s="231">
        <v>3.089</v>
      </c>
      <c r="I675" s="232"/>
      <c r="J675" s="228"/>
      <c r="K675" s="228"/>
      <c r="L675" s="233"/>
      <c r="M675" s="234"/>
      <c r="N675" s="235"/>
      <c r="O675" s="235"/>
      <c r="P675" s="235"/>
      <c r="Q675" s="235"/>
      <c r="R675" s="235"/>
      <c r="S675" s="235"/>
      <c r="T675" s="236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7" t="s">
        <v>156</v>
      </c>
      <c r="AU675" s="237" t="s">
        <v>83</v>
      </c>
      <c r="AV675" s="13" t="s">
        <v>83</v>
      </c>
      <c r="AW675" s="13" t="s">
        <v>35</v>
      </c>
      <c r="AX675" s="13" t="s">
        <v>73</v>
      </c>
      <c r="AY675" s="237" t="s">
        <v>143</v>
      </c>
    </row>
    <row r="676" s="15" customFormat="1">
      <c r="A676" s="15"/>
      <c r="B676" s="248"/>
      <c r="C676" s="249"/>
      <c r="D676" s="220" t="s">
        <v>156</v>
      </c>
      <c r="E676" s="250" t="s">
        <v>28</v>
      </c>
      <c r="F676" s="251" t="s">
        <v>180</v>
      </c>
      <c r="G676" s="249"/>
      <c r="H676" s="252">
        <v>3.089</v>
      </c>
      <c r="I676" s="253"/>
      <c r="J676" s="249"/>
      <c r="K676" s="249"/>
      <c r="L676" s="254"/>
      <c r="M676" s="255"/>
      <c r="N676" s="256"/>
      <c r="O676" s="256"/>
      <c r="P676" s="256"/>
      <c r="Q676" s="256"/>
      <c r="R676" s="256"/>
      <c r="S676" s="256"/>
      <c r="T676" s="257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58" t="s">
        <v>156</v>
      </c>
      <c r="AU676" s="258" t="s">
        <v>83</v>
      </c>
      <c r="AV676" s="15" t="s">
        <v>150</v>
      </c>
      <c r="AW676" s="15" t="s">
        <v>35</v>
      </c>
      <c r="AX676" s="15" t="s">
        <v>81</v>
      </c>
      <c r="AY676" s="258" t="s">
        <v>143</v>
      </c>
    </row>
    <row r="677" s="2" customFormat="1" ht="24.15" customHeight="1">
      <c r="A677" s="41"/>
      <c r="B677" s="42"/>
      <c r="C677" s="207" t="s">
        <v>942</v>
      </c>
      <c r="D677" s="207" t="s">
        <v>145</v>
      </c>
      <c r="E677" s="208" t="s">
        <v>943</v>
      </c>
      <c r="F677" s="209" t="s">
        <v>944</v>
      </c>
      <c r="G677" s="210" t="s">
        <v>414</v>
      </c>
      <c r="H677" s="211">
        <v>10</v>
      </c>
      <c r="I677" s="212"/>
      <c r="J677" s="213">
        <f>ROUND(I677*H677,2)</f>
        <v>0</v>
      </c>
      <c r="K677" s="209" t="s">
        <v>149</v>
      </c>
      <c r="L677" s="47"/>
      <c r="M677" s="214" t="s">
        <v>28</v>
      </c>
      <c r="N677" s="215" t="s">
        <v>44</v>
      </c>
      <c r="O677" s="87"/>
      <c r="P677" s="216">
        <f>O677*H677</f>
        <v>0</v>
      </c>
      <c r="Q677" s="216">
        <v>0.12422</v>
      </c>
      <c r="R677" s="216">
        <f>Q677*H677</f>
        <v>1.2422</v>
      </c>
      <c r="S677" s="216">
        <v>0</v>
      </c>
      <c r="T677" s="217">
        <f>S677*H677</f>
        <v>0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18" t="s">
        <v>150</v>
      </c>
      <c r="AT677" s="218" t="s">
        <v>145</v>
      </c>
      <c r="AU677" s="218" t="s">
        <v>83</v>
      </c>
      <c r="AY677" s="20" t="s">
        <v>143</v>
      </c>
      <c r="BE677" s="219">
        <f>IF(N677="základní",J677,0)</f>
        <v>0</v>
      </c>
      <c r="BF677" s="219">
        <f>IF(N677="snížená",J677,0)</f>
        <v>0</v>
      </c>
      <c r="BG677" s="219">
        <f>IF(N677="zákl. přenesená",J677,0)</f>
        <v>0</v>
      </c>
      <c r="BH677" s="219">
        <f>IF(N677="sníž. přenesená",J677,0)</f>
        <v>0</v>
      </c>
      <c r="BI677" s="219">
        <f>IF(N677="nulová",J677,0)</f>
        <v>0</v>
      </c>
      <c r="BJ677" s="20" t="s">
        <v>81</v>
      </c>
      <c r="BK677" s="219">
        <f>ROUND(I677*H677,2)</f>
        <v>0</v>
      </c>
      <c r="BL677" s="20" t="s">
        <v>150</v>
      </c>
      <c r="BM677" s="218" t="s">
        <v>945</v>
      </c>
    </row>
    <row r="678" s="2" customFormat="1">
      <c r="A678" s="41"/>
      <c r="B678" s="42"/>
      <c r="C678" s="43"/>
      <c r="D678" s="220" t="s">
        <v>152</v>
      </c>
      <c r="E678" s="43"/>
      <c r="F678" s="221" t="s">
        <v>946</v>
      </c>
      <c r="G678" s="43"/>
      <c r="H678" s="43"/>
      <c r="I678" s="222"/>
      <c r="J678" s="43"/>
      <c r="K678" s="43"/>
      <c r="L678" s="47"/>
      <c r="M678" s="223"/>
      <c r="N678" s="224"/>
      <c r="O678" s="87"/>
      <c r="P678" s="87"/>
      <c r="Q678" s="87"/>
      <c r="R678" s="87"/>
      <c r="S678" s="87"/>
      <c r="T678" s="88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T678" s="20" t="s">
        <v>152</v>
      </c>
      <c r="AU678" s="20" t="s">
        <v>83</v>
      </c>
    </row>
    <row r="679" s="2" customFormat="1">
      <c r="A679" s="41"/>
      <c r="B679" s="42"/>
      <c r="C679" s="43"/>
      <c r="D679" s="225" t="s">
        <v>154</v>
      </c>
      <c r="E679" s="43"/>
      <c r="F679" s="226" t="s">
        <v>947</v>
      </c>
      <c r="G679" s="43"/>
      <c r="H679" s="43"/>
      <c r="I679" s="222"/>
      <c r="J679" s="43"/>
      <c r="K679" s="43"/>
      <c r="L679" s="47"/>
      <c r="M679" s="223"/>
      <c r="N679" s="224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20" t="s">
        <v>154</v>
      </c>
      <c r="AU679" s="20" t="s">
        <v>83</v>
      </c>
    </row>
    <row r="680" s="13" customFormat="1">
      <c r="A680" s="13"/>
      <c r="B680" s="227"/>
      <c r="C680" s="228"/>
      <c r="D680" s="220" t="s">
        <v>156</v>
      </c>
      <c r="E680" s="229" t="s">
        <v>28</v>
      </c>
      <c r="F680" s="230" t="s">
        <v>236</v>
      </c>
      <c r="G680" s="228"/>
      <c r="H680" s="231">
        <v>10</v>
      </c>
      <c r="I680" s="232"/>
      <c r="J680" s="228"/>
      <c r="K680" s="228"/>
      <c r="L680" s="233"/>
      <c r="M680" s="234"/>
      <c r="N680" s="235"/>
      <c r="O680" s="235"/>
      <c r="P680" s="235"/>
      <c r="Q680" s="235"/>
      <c r="R680" s="235"/>
      <c r="S680" s="235"/>
      <c r="T680" s="236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7" t="s">
        <v>156</v>
      </c>
      <c r="AU680" s="237" t="s">
        <v>83</v>
      </c>
      <c r="AV680" s="13" t="s">
        <v>83</v>
      </c>
      <c r="AW680" s="13" t="s">
        <v>35</v>
      </c>
      <c r="AX680" s="13" t="s">
        <v>81</v>
      </c>
      <c r="AY680" s="237" t="s">
        <v>143</v>
      </c>
    </row>
    <row r="681" s="2" customFormat="1" ht="24.15" customHeight="1">
      <c r="A681" s="41"/>
      <c r="B681" s="42"/>
      <c r="C681" s="260" t="s">
        <v>948</v>
      </c>
      <c r="D681" s="260" t="s">
        <v>257</v>
      </c>
      <c r="E681" s="261" t="s">
        <v>949</v>
      </c>
      <c r="F681" s="262" t="s">
        <v>950</v>
      </c>
      <c r="G681" s="263" t="s">
        <v>414</v>
      </c>
      <c r="H681" s="264">
        <v>9</v>
      </c>
      <c r="I681" s="265"/>
      <c r="J681" s="266">
        <f>ROUND(I681*H681,2)</f>
        <v>0</v>
      </c>
      <c r="K681" s="262" t="s">
        <v>149</v>
      </c>
      <c r="L681" s="267"/>
      <c r="M681" s="268" t="s">
        <v>28</v>
      </c>
      <c r="N681" s="269" t="s">
        <v>44</v>
      </c>
      <c r="O681" s="87"/>
      <c r="P681" s="216">
        <f>O681*H681</f>
        <v>0</v>
      </c>
      <c r="Q681" s="216">
        <v>0.097000000000000003</v>
      </c>
      <c r="R681" s="216">
        <f>Q681*H681</f>
        <v>0.873</v>
      </c>
      <c r="S681" s="216">
        <v>0</v>
      </c>
      <c r="T681" s="217">
        <f>S681*H681</f>
        <v>0</v>
      </c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R681" s="218" t="s">
        <v>217</v>
      </c>
      <c r="AT681" s="218" t="s">
        <v>257</v>
      </c>
      <c r="AU681" s="218" t="s">
        <v>83</v>
      </c>
      <c r="AY681" s="20" t="s">
        <v>143</v>
      </c>
      <c r="BE681" s="219">
        <f>IF(N681="základní",J681,0)</f>
        <v>0</v>
      </c>
      <c r="BF681" s="219">
        <f>IF(N681="snížená",J681,0)</f>
        <v>0</v>
      </c>
      <c r="BG681" s="219">
        <f>IF(N681="zákl. přenesená",J681,0)</f>
        <v>0</v>
      </c>
      <c r="BH681" s="219">
        <f>IF(N681="sníž. přenesená",J681,0)</f>
        <v>0</v>
      </c>
      <c r="BI681" s="219">
        <f>IF(N681="nulová",J681,0)</f>
        <v>0</v>
      </c>
      <c r="BJ681" s="20" t="s">
        <v>81</v>
      </c>
      <c r="BK681" s="219">
        <f>ROUND(I681*H681,2)</f>
        <v>0</v>
      </c>
      <c r="BL681" s="20" t="s">
        <v>150</v>
      </c>
      <c r="BM681" s="218" t="s">
        <v>951</v>
      </c>
    </row>
    <row r="682" s="2" customFormat="1">
      <c r="A682" s="41"/>
      <c r="B682" s="42"/>
      <c r="C682" s="43"/>
      <c r="D682" s="220" t="s">
        <v>152</v>
      </c>
      <c r="E682" s="43"/>
      <c r="F682" s="221" t="s">
        <v>950</v>
      </c>
      <c r="G682" s="43"/>
      <c r="H682" s="43"/>
      <c r="I682" s="222"/>
      <c r="J682" s="43"/>
      <c r="K682" s="43"/>
      <c r="L682" s="47"/>
      <c r="M682" s="223"/>
      <c r="N682" s="224"/>
      <c r="O682" s="87"/>
      <c r="P682" s="87"/>
      <c r="Q682" s="87"/>
      <c r="R682" s="87"/>
      <c r="S682" s="87"/>
      <c r="T682" s="88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T682" s="20" t="s">
        <v>152</v>
      </c>
      <c r="AU682" s="20" t="s">
        <v>83</v>
      </c>
    </row>
    <row r="683" s="2" customFormat="1">
      <c r="A683" s="41"/>
      <c r="B683" s="42"/>
      <c r="C683" s="43"/>
      <c r="D683" s="220" t="s">
        <v>231</v>
      </c>
      <c r="E683" s="43"/>
      <c r="F683" s="259" t="s">
        <v>952</v>
      </c>
      <c r="G683" s="43"/>
      <c r="H683" s="43"/>
      <c r="I683" s="222"/>
      <c r="J683" s="43"/>
      <c r="K683" s="43"/>
      <c r="L683" s="47"/>
      <c r="M683" s="223"/>
      <c r="N683" s="224"/>
      <c r="O683" s="87"/>
      <c r="P683" s="87"/>
      <c r="Q683" s="87"/>
      <c r="R683" s="87"/>
      <c r="S683" s="87"/>
      <c r="T683" s="88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20" t="s">
        <v>231</v>
      </c>
      <c r="AU683" s="20" t="s">
        <v>83</v>
      </c>
    </row>
    <row r="684" s="13" customFormat="1">
      <c r="A684" s="13"/>
      <c r="B684" s="227"/>
      <c r="C684" s="228"/>
      <c r="D684" s="220" t="s">
        <v>156</v>
      </c>
      <c r="E684" s="229" t="s">
        <v>28</v>
      </c>
      <c r="F684" s="230" t="s">
        <v>225</v>
      </c>
      <c r="G684" s="228"/>
      <c r="H684" s="231">
        <v>9</v>
      </c>
      <c r="I684" s="232"/>
      <c r="J684" s="228"/>
      <c r="K684" s="228"/>
      <c r="L684" s="233"/>
      <c r="M684" s="234"/>
      <c r="N684" s="235"/>
      <c r="O684" s="235"/>
      <c r="P684" s="235"/>
      <c r="Q684" s="235"/>
      <c r="R684" s="235"/>
      <c r="S684" s="235"/>
      <c r="T684" s="236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7" t="s">
        <v>156</v>
      </c>
      <c r="AU684" s="237" t="s">
        <v>83</v>
      </c>
      <c r="AV684" s="13" t="s">
        <v>83</v>
      </c>
      <c r="AW684" s="13" t="s">
        <v>35</v>
      </c>
      <c r="AX684" s="13" t="s">
        <v>81</v>
      </c>
      <c r="AY684" s="237" t="s">
        <v>143</v>
      </c>
    </row>
    <row r="685" s="2" customFormat="1" ht="24.15" customHeight="1">
      <c r="A685" s="41"/>
      <c r="B685" s="42"/>
      <c r="C685" s="260" t="s">
        <v>953</v>
      </c>
      <c r="D685" s="260" t="s">
        <v>257</v>
      </c>
      <c r="E685" s="261" t="s">
        <v>954</v>
      </c>
      <c r="F685" s="262" t="s">
        <v>955</v>
      </c>
      <c r="G685" s="263" t="s">
        <v>414</v>
      </c>
      <c r="H685" s="264">
        <v>1</v>
      </c>
      <c r="I685" s="265"/>
      <c r="J685" s="266">
        <f>ROUND(I685*H685,2)</f>
        <v>0</v>
      </c>
      <c r="K685" s="262" t="s">
        <v>28</v>
      </c>
      <c r="L685" s="267"/>
      <c r="M685" s="268" t="s">
        <v>28</v>
      </c>
      <c r="N685" s="269" t="s">
        <v>44</v>
      </c>
      <c r="O685" s="87"/>
      <c r="P685" s="216">
        <f>O685*H685</f>
        <v>0</v>
      </c>
      <c r="Q685" s="216">
        <v>0.14999999999999999</v>
      </c>
      <c r="R685" s="216">
        <f>Q685*H685</f>
        <v>0.14999999999999999</v>
      </c>
      <c r="S685" s="216">
        <v>0</v>
      </c>
      <c r="T685" s="217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18" t="s">
        <v>217</v>
      </c>
      <c r="AT685" s="218" t="s">
        <v>257</v>
      </c>
      <c r="AU685" s="218" t="s">
        <v>83</v>
      </c>
      <c r="AY685" s="20" t="s">
        <v>143</v>
      </c>
      <c r="BE685" s="219">
        <f>IF(N685="základní",J685,0)</f>
        <v>0</v>
      </c>
      <c r="BF685" s="219">
        <f>IF(N685="snížená",J685,0)</f>
        <v>0</v>
      </c>
      <c r="BG685" s="219">
        <f>IF(N685="zákl. přenesená",J685,0)</f>
        <v>0</v>
      </c>
      <c r="BH685" s="219">
        <f>IF(N685="sníž. přenesená",J685,0)</f>
        <v>0</v>
      </c>
      <c r="BI685" s="219">
        <f>IF(N685="nulová",J685,0)</f>
        <v>0</v>
      </c>
      <c r="BJ685" s="20" t="s">
        <v>81</v>
      </c>
      <c r="BK685" s="219">
        <f>ROUND(I685*H685,2)</f>
        <v>0</v>
      </c>
      <c r="BL685" s="20" t="s">
        <v>150</v>
      </c>
      <c r="BM685" s="218" t="s">
        <v>956</v>
      </c>
    </row>
    <row r="686" s="2" customFormat="1">
      <c r="A686" s="41"/>
      <c r="B686" s="42"/>
      <c r="C686" s="43"/>
      <c r="D686" s="220" t="s">
        <v>152</v>
      </c>
      <c r="E686" s="43"/>
      <c r="F686" s="221" t="s">
        <v>955</v>
      </c>
      <c r="G686" s="43"/>
      <c r="H686" s="43"/>
      <c r="I686" s="222"/>
      <c r="J686" s="43"/>
      <c r="K686" s="43"/>
      <c r="L686" s="47"/>
      <c r="M686" s="223"/>
      <c r="N686" s="224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152</v>
      </c>
      <c r="AU686" s="20" t="s">
        <v>83</v>
      </c>
    </row>
    <row r="687" s="13" customFormat="1">
      <c r="A687" s="13"/>
      <c r="B687" s="227"/>
      <c r="C687" s="228"/>
      <c r="D687" s="220" t="s">
        <v>156</v>
      </c>
      <c r="E687" s="229" t="s">
        <v>28</v>
      </c>
      <c r="F687" s="230" t="s">
        <v>81</v>
      </c>
      <c r="G687" s="228"/>
      <c r="H687" s="231">
        <v>1</v>
      </c>
      <c r="I687" s="232"/>
      <c r="J687" s="228"/>
      <c r="K687" s="228"/>
      <c r="L687" s="233"/>
      <c r="M687" s="234"/>
      <c r="N687" s="235"/>
      <c r="O687" s="235"/>
      <c r="P687" s="235"/>
      <c r="Q687" s="235"/>
      <c r="R687" s="235"/>
      <c r="S687" s="235"/>
      <c r="T687" s="236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7" t="s">
        <v>156</v>
      </c>
      <c r="AU687" s="237" t="s">
        <v>83</v>
      </c>
      <c r="AV687" s="13" t="s">
        <v>83</v>
      </c>
      <c r="AW687" s="13" t="s">
        <v>35</v>
      </c>
      <c r="AX687" s="13" t="s">
        <v>81</v>
      </c>
      <c r="AY687" s="237" t="s">
        <v>143</v>
      </c>
    </row>
    <row r="688" s="2" customFormat="1" ht="24.15" customHeight="1">
      <c r="A688" s="41"/>
      <c r="B688" s="42"/>
      <c r="C688" s="207" t="s">
        <v>957</v>
      </c>
      <c r="D688" s="207" t="s">
        <v>145</v>
      </c>
      <c r="E688" s="208" t="s">
        <v>958</v>
      </c>
      <c r="F688" s="209" t="s">
        <v>959</v>
      </c>
      <c r="G688" s="210" t="s">
        <v>414</v>
      </c>
      <c r="H688" s="211">
        <v>10</v>
      </c>
      <c r="I688" s="212"/>
      <c r="J688" s="213">
        <f>ROUND(I688*H688,2)</f>
        <v>0</v>
      </c>
      <c r="K688" s="209" t="s">
        <v>149</v>
      </c>
      <c r="L688" s="47"/>
      <c r="M688" s="214" t="s">
        <v>28</v>
      </c>
      <c r="N688" s="215" t="s">
        <v>44</v>
      </c>
      <c r="O688" s="87"/>
      <c r="P688" s="216">
        <f>O688*H688</f>
        <v>0</v>
      </c>
      <c r="Q688" s="216">
        <v>0.02972</v>
      </c>
      <c r="R688" s="216">
        <f>Q688*H688</f>
        <v>0.29720000000000002</v>
      </c>
      <c r="S688" s="216">
        <v>0</v>
      </c>
      <c r="T688" s="217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18" t="s">
        <v>150</v>
      </c>
      <c r="AT688" s="218" t="s">
        <v>145</v>
      </c>
      <c r="AU688" s="218" t="s">
        <v>83</v>
      </c>
      <c r="AY688" s="20" t="s">
        <v>143</v>
      </c>
      <c r="BE688" s="219">
        <f>IF(N688="základní",J688,0)</f>
        <v>0</v>
      </c>
      <c r="BF688" s="219">
        <f>IF(N688="snížená",J688,0)</f>
        <v>0</v>
      </c>
      <c r="BG688" s="219">
        <f>IF(N688="zákl. přenesená",J688,0)</f>
        <v>0</v>
      </c>
      <c r="BH688" s="219">
        <f>IF(N688="sníž. přenesená",J688,0)</f>
        <v>0</v>
      </c>
      <c r="BI688" s="219">
        <f>IF(N688="nulová",J688,0)</f>
        <v>0</v>
      </c>
      <c r="BJ688" s="20" t="s">
        <v>81</v>
      </c>
      <c r="BK688" s="219">
        <f>ROUND(I688*H688,2)</f>
        <v>0</v>
      </c>
      <c r="BL688" s="20" t="s">
        <v>150</v>
      </c>
      <c r="BM688" s="218" t="s">
        <v>960</v>
      </c>
    </row>
    <row r="689" s="2" customFormat="1">
      <c r="A689" s="41"/>
      <c r="B689" s="42"/>
      <c r="C689" s="43"/>
      <c r="D689" s="220" t="s">
        <v>152</v>
      </c>
      <c r="E689" s="43"/>
      <c r="F689" s="221" t="s">
        <v>961</v>
      </c>
      <c r="G689" s="43"/>
      <c r="H689" s="43"/>
      <c r="I689" s="222"/>
      <c r="J689" s="43"/>
      <c r="K689" s="43"/>
      <c r="L689" s="47"/>
      <c r="M689" s="223"/>
      <c r="N689" s="224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20" t="s">
        <v>152</v>
      </c>
      <c r="AU689" s="20" t="s">
        <v>83</v>
      </c>
    </row>
    <row r="690" s="2" customFormat="1">
      <c r="A690" s="41"/>
      <c r="B690" s="42"/>
      <c r="C690" s="43"/>
      <c r="D690" s="225" t="s">
        <v>154</v>
      </c>
      <c r="E690" s="43"/>
      <c r="F690" s="226" t="s">
        <v>962</v>
      </c>
      <c r="G690" s="43"/>
      <c r="H690" s="43"/>
      <c r="I690" s="222"/>
      <c r="J690" s="43"/>
      <c r="K690" s="43"/>
      <c r="L690" s="47"/>
      <c r="M690" s="223"/>
      <c r="N690" s="224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154</v>
      </c>
      <c r="AU690" s="20" t="s">
        <v>83</v>
      </c>
    </row>
    <row r="691" s="13" customFormat="1">
      <c r="A691" s="13"/>
      <c r="B691" s="227"/>
      <c r="C691" s="228"/>
      <c r="D691" s="220" t="s">
        <v>156</v>
      </c>
      <c r="E691" s="229" t="s">
        <v>28</v>
      </c>
      <c r="F691" s="230" t="s">
        <v>236</v>
      </c>
      <c r="G691" s="228"/>
      <c r="H691" s="231">
        <v>10</v>
      </c>
      <c r="I691" s="232"/>
      <c r="J691" s="228"/>
      <c r="K691" s="228"/>
      <c r="L691" s="233"/>
      <c r="M691" s="234"/>
      <c r="N691" s="235"/>
      <c r="O691" s="235"/>
      <c r="P691" s="235"/>
      <c r="Q691" s="235"/>
      <c r="R691" s="235"/>
      <c r="S691" s="235"/>
      <c r="T691" s="236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7" t="s">
        <v>156</v>
      </c>
      <c r="AU691" s="237" t="s">
        <v>83</v>
      </c>
      <c r="AV691" s="13" t="s">
        <v>83</v>
      </c>
      <c r="AW691" s="13" t="s">
        <v>35</v>
      </c>
      <c r="AX691" s="13" t="s">
        <v>81</v>
      </c>
      <c r="AY691" s="237" t="s">
        <v>143</v>
      </c>
    </row>
    <row r="692" s="2" customFormat="1" ht="21.75" customHeight="1">
      <c r="A692" s="41"/>
      <c r="B692" s="42"/>
      <c r="C692" s="260" t="s">
        <v>963</v>
      </c>
      <c r="D692" s="260" t="s">
        <v>257</v>
      </c>
      <c r="E692" s="261" t="s">
        <v>964</v>
      </c>
      <c r="F692" s="262" t="s">
        <v>965</v>
      </c>
      <c r="G692" s="263" t="s">
        <v>414</v>
      </c>
      <c r="H692" s="264">
        <v>10</v>
      </c>
      <c r="I692" s="265"/>
      <c r="J692" s="266">
        <f>ROUND(I692*H692,2)</f>
        <v>0</v>
      </c>
      <c r="K692" s="262" t="s">
        <v>149</v>
      </c>
      <c r="L692" s="267"/>
      <c r="M692" s="268" t="s">
        <v>28</v>
      </c>
      <c r="N692" s="269" t="s">
        <v>44</v>
      </c>
      <c r="O692" s="87"/>
      <c r="P692" s="216">
        <f>O692*H692</f>
        <v>0</v>
      </c>
      <c r="Q692" s="216">
        <v>0.058000000000000003</v>
      </c>
      <c r="R692" s="216">
        <f>Q692*H692</f>
        <v>0.58000000000000007</v>
      </c>
      <c r="S692" s="216">
        <v>0</v>
      </c>
      <c r="T692" s="217">
        <f>S692*H692</f>
        <v>0</v>
      </c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R692" s="218" t="s">
        <v>217</v>
      </c>
      <c r="AT692" s="218" t="s">
        <v>257</v>
      </c>
      <c r="AU692" s="218" t="s">
        <v>83</v>
      </c>
      <c r="AY692" s="20" t="s">
        <v>143</v>
      </c>
      <c r="BE692" s="219">
        <f>IF(N692="základní",J692,0)</f>
        <v>0</v>
      </c>
      <c r="BF692" s="219">
        <f>IF(N692="snížená",J692,0)</f>
        <v>0</v>
      </c>
      <c r="BG692" s="219">
        <f>IF(N692="zákl. přenesená",J692,0)</f>
        <v>0</v>
      </c>
      <c r="BH692" s="219">
        <f>IF(N692="sníž. přenesená",J692,0)</f>
        <v>0</v>
      </c>
      <c r="BI692" s="219">
        <f>IF(N692="nulová",J692,0)</f>
        <v>0</v>
      </c>
      <c r="BJ692" s="20" t="s">
        <v>81</v>
      </c>
      <c r="BK692" s="219">
        <f>ROUND(I692*H692,2)</f>
        <v>0</v>
      </c>
      <c r="BL692" s="20" t="s">
        <v>150</v>
      </c>
      <c r="BM692" s="218" t="s">
        <v>966</v>
      </c>
    </row>
    <row r="693" s="2" customFormat="1">
      <c r="A693" s="41"/>
      <c r="B693" s="42"/>
      <c r="C693" s="43"/>
      <c r="D693" s="220" t="s">
        <v>152</v>
      </c>
      <c r="E693" s="43"/>
      <c r="F693" s="221" t="s">
        <v>965</v>
      </c>
      <c r="G693" s="43"/>
      <c r="H693" s="43"/>
      <c r="I693" s="222"/>
      <c r="J693" s="43"/>
      <c r="K693" s="43"/>
      <c r="L693" s="47"/>
      <c r="M693" s="223"/>
      <c r="N693" s="224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20" t="s">
        <v>152</v>
      </c>
      <c r="AU693" s="20" t="s">
        <v>83</v>
      </c>
    </row>
    <row r="694" s="13" customFormat="1">
      <c r="A694" s="13"/>
      <c r="B694" s="227"/>
      <c r="C694" s="228"/>
      <c r="D694" s="220" t="s">
        <v>156</v>
      </c>
      <c r="E694" s="229" t="s">
        <v>28</v>
      </c>
      <c r="F694" s="230" t="s">
        <v>236</v>
      </c>
      <c r="G694" s="228"/>
      <c r="H694" s="231">
        <v>10</v>
      </c>
      <c r="I694" s="232"/>
      <c r="J694" s="228"/>
      <c r="K694" s="228"/>
      <c r="L694" s="233"/>
      <c r="M694" s="234"/>
      <c r="N694" s="235"/>
      <c r="O694" s="235"/>
      <c r="P694" s="235"/>
      <c r="Q694" s="235"/>
      <c r="R694" s="235"/>
      <c r="S694" s="235"/>
      <c r="T694" s="236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7" t="s">
        <v>156</v>
      </c>
      <c r="AU694" s="237" t="s">
        <v>83</v>
      </c>
      <c r="AV694" s="13" t="s">
        <v>83</v>
      </c>
      <c r="AW694" s="13" t="s">
        <v>35</v>
      </c>
      <c r="AX694" s="13" t="s">
        <v>81</v>
      </c>
      <c r="AY694" s="237" t="s">
        <v>143</v>
      </c>
    </row>
    <row r="695" s="2" customFormat="1" ht="24.15" customHeight="1">
      <c r="A695" s="41"/>
      <c r="B695" s="42"/>
      <c r="C695" s="207" t="s">
        <v>967</v>
      </c>
      <c r="D695" s="207" t="s">
        <v>145</v>
      </c>
      <c r="E695" s="208" t="s">
        <v>968</v>
      </c>
      <c r="F695" s="209" t="s">
        <v>969</v>
      </c>
      <c r="G695" s="210" t="s">
        <v>414</v>
      </c>
      <c r="H695" s="211">
        <v>10</v>
      </c>
      <c r="I695" s="212"/>
      <c r="J695" s="213">
        <f>ROUND(I695*H695,2)</f>
        <v>0</v>
      </c>
      <c r="K695" s="209" t="s">
        <v>149</v>
      </c>
      <c r="L695" s="47"/>
      <c r="M695" s="214" t="s">
        <v>28</v>
      </c>
      <c r="N695" s="215" t="s">
        <v>44</v>
      </c>
      <c r="O695" s="87"/>
      <c r="P695" s="216">
        <f>O695*H695</f>
        <v>0</v>
      </c>
      <c r="Q695" s="216">
        <v>0.02972</v>
      </c>
      <c r="R695" s="216">
        <f>Q695*H695</f>
        <v>0.29720000000000002</v>
      </c>
      <c r="S695" s="216">
        <v>0</v>
      </c>
      <c r="T695" s="217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18" t="s">
        <v>150</v>
      </c>
      <c r="AT695" s="218" t="s">
        <v>145</v>
      </c>
      <c r="AU695" s="218" t="s">
        <v>83</v>
      </c>
      <c r="AY695" s="20" t="s">
        <v>143</v>
      </c>
      <c r="BE695" s="219">
        <f>IF(N695="základní",J695,0)</f>
        <v>0</v>
      </c>
      <c r="BF695" s="219">
        <f>IF(N695="snížená",J695,0)</f>
        <v>0</v>
      </c>
      <c r="BG695" s="219">
        <f>IF(N695="zákl. přenesená",J695,0)</f>
        <v>0</v>
      </c>
      <c r="BH695" s="219">
        <f>IF(N695="sníž. přenesená",J695,0)</f>
        <v>0</v>
      </c>
      <c r="BI695" s="219">
        <f>IF(N695="nulová",J695,0)</f>
        <v>0</v>
      </c>
      <c r="BJ695" s="20" t="s">
        <v>81</v>
      </c>
      <c r="BK695" s="219">
        <f>ROUND(I695*H695,2)</f>
        <v>0</v>
      </c>
      <c r="BL695" s="20" t="s">
        <v>150</v>
      </c>
      <c r="BM695" s="218" t="s">
        <v>970</v>
      </c>
    </row>
    <row r="696" s="2" customFormat="1">
      <c r="A696" s="41"/>
      <c r="B696" s="42"/>
      <c r="C696" s="43"/>
      <c r="D696" s="220" t="s">
        <v>152</v>
      </c>
      <c r="E696" s="43"/>
      <c r="F696" s="221" t="s">
        <v>971</v>
      </c>
      <c r="G696" s="43"/>
      <c r="H696" s="43"/>
      <c r="I696" s="222"/>
      <c r="J696" s="43"/>
      <c r="K696" s="43"/>
      <c r="L696" s="47"/>
      <c r="M696" s="223"/>
      <c r="N696" s="224"/>
      <c r="O696" s="87"/>
      <c r="P696" s="87"/>
      <c r="Q696" s="87"/>
      <c r="R696" s="87"/>
      <c r="S696" s="87"/>
      <c r="T696" s="88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T696" s="20" t="s">
        <v>152</v>
      </c>
      <c r="AU696" s="20" t="s">
        <v>83</v>
      </c>
    </row>
    <row r="697" s="2" customFormat="1">
      <c r="A697" s="41"/>
      <c r="B697" s="42"/>
      <c r="C697" s="43"/>
      <c r="D697" s="225" t="s">
        <v>154</v>
      </c>
      <c r="E697" s="43"/>
      <c r="F697" s="226" t="s">
        <v>972</v>
      </c>
      <c r="G697" s="43"/>
      <c r="H697" s="43"/>
      <c r="I697" s="222"/>
      <c r="J697" s="43"/>
      <c r="K697" s="43"/>
      <c r="L697" s="47"/>
      <c r="M697" s="223"/>
      <c r="N697" s="224"/>
      <c r="O697" s="87"/>
      <c r="P697" s="87"/>
      <c r="Q697" s="87"/>
      <c r="R697" s="87"/>
      <c r="S697" s="87"/>
      <c r="T697" s="88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T697" s="20" t="s">
        <v>154</v>
      </c>
      <c r="AU697" s="20" t="s">
        <v>83</v>
      </c>
    </row>
    <row r="698" s="13" customFormat="1">
      <c r="A698" s="13"/>
      <c r="B698" s="227"/>
      <c r="C698" s="228"/>
      <c r="D698" s="220" t="s">
        <v>156</v>
      </c>
      <c r="E698" s="229" t="s">
        <v>28</v>
      </c>
      <c r="F698" s="230" t="s">
        <v>236</v>
      </c>
      <c r="G698" s="228"/>
      <c r="H698" s="231">
        <v>10</v>
      </c>
      <c r="I698" s="232"/>
      <c r="J698" s="228"/>
      <c r="K698" s="228"/>
      <c r="L698" s="233"/>
      <c r="M698" s="234"/>
      <c r="N698" s="235"/>
      <c r="O698" s="235"/>
      <c r="P698" s="235"/>
      <c r="Q698" s="235"/>
      <c r="R698" s="235"/>
      <c r="S698" s="235"/>
      <c r="T698" s="236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7" t="s">
        <v>156</v>
      </c>
      <c r="AU698" s="237" t="s">
        <v>83</v>
      </c>
      <c r="AV698" s="13" t="s">
        <v>83</v>
      </c>
      <c r="AW698" s="13" t="s">
        <v>35</v>
      </c>
      <c r="AX698" s="13" t="s">
        <v>81</v>
      </c>
      <c r="AY698" s="237" t="s">
        <v>143</v>
      </c>
    </row>
    <row r="699" s="2" customFormat="1" ht="24.15" customHeight="1">
      <c r="A699" s="41"/>
      <c r="B699" s="42"/>
      <c r="C699" s="260" t="s">
        <v>973</v>
      </c>
      <c r="D699" s="260" t="s">
        <v>257</v>
      </c>
      <c r="E699" s="261" t="s">
        <v>974</v>
      </c>
      <c r="F699" s="262" t="s">
        <v>975</v>
      </c>
      <c r="G699" s="263" t="s">
        <v>414</v>
      </c>
      <c r="H699" s="264">
        <v>10</v>
      </c>
      <c r="I699" s="265"/>
      <c r="J699" s="266">
        <f>ROUND(I699*H699,2)</f>
        <v>0</v>
      </c>
      <c r="K699" s="262" t="s">
        <v>149</v>
      </c>
      <c r="L699" s="267"/>
      <c r="M699" s="268" t="s">
        <v>28</v>
      </c>
      <c r="N699" s="269" t="s">
        <v>44</v>
      </c>
      <c r="O699" s="87"/>
      <c r="P699" s="216">
        <f>O699*H699</f>
        <v>0</v>
      </c>
      <c r="Q699" s="216">
        <v>0.057000000000000002</v>
      </c>
      <c r="R699" s="216">
        <f>Q699*H699</f>
        <v>0.57000000000000006</v>
      </c>
      <c r="S699" s="216">
        <v>0</v>
      </c>
      <c r="T699" s="217">
        <f>S699*H699</f>
        <v>0</v>
      </c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R699" s="218" t="s">
        <v>217</v>
      </c>
      <c r="AT699" s="218" t="s">
        <v>257</v>
      </c>
      <c r="AU699" s="218" t="s">
        <v>83</v>
      </c>
      <c r="AY699" s="20" t="s">
        <v>143</v>
      </c>
      <c r="BE699" s="219">
        <f>IF(N699="základní",J699,0)</f>
        <v>0</v>
      </c>
      <c r="BF699" s="219">
        <f>IF(N699="snížená",J699,0)</f>
        <v>0</v>
      </c>
      <c r="BG699" s="219">
        <f>IF(N699="zákl. přenesená",J699,0)</f>
        <v>0</v>
      </c>
      <c r="BH699" s="219">
        <f>IF(N699="sníž. přenesená",J699,0)</f>
        <v>0</v>
      </c>
      <c r="BI699" s="219">
        <f>IF(N699="nulová",J699,0)</f>
        <v>0</v>
      </c>
      <c r="BJ699" s="20" t="s">
        <v>81</v>
      </c>
      <c r="BK699" s="219">
        <f>ROUND(I699*H699,2)</f>
        <v>0</v>
      </c>
      <c r="BL699" s="20" t="s">
        <v>150</v>
      </c>
      <c r="BM699" s="218" t="s">
        <v>976</v>
      </c>
    </row>
    <row r="700" s="2" customFormat="1">
      <c r="A700" s="41"/>
      <c r="B700" s="42"/>
      <c r="C700" s="43"/>
      <c r="D700" s="220" t="s">
        <v>152</v>
      </c>
      <c r="E700" s="43"/>
      <c r="F700" s="221" t="s">
        <v>975</v>
      </c>
      <c r="G700" s="43"/>
      <c r="H700" s="43"/>
      <c r="I700" s="222"/>
      <c r="J700" s="43"/>
      <c r="K700" s="43"/>
      <c r="L700" s="47"/>
      <c r="M700" s="223"/>
      <c r="N700" s="224"/>
      <c r="O700" s="87"/>
      <c r="P700" s="87"/>
      <c r="Q700" s="87"/>
      <c r="R700" s="87"/>
      <c r="S700" s="87"/>
      <c r="T700" s="88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T700" s="20" t="s">
        <v>152</v>
      </c>
      <c r="AU700" s="20" t="s">
        <v>83</v>
      </c>
    </row>
    <row r="701" s="13" customFormat="1">
      <c r="A701" s="13"/>
      <c r="B701" s="227"/>
      <c r="C701" s="228"/>
      <c r="D701" s="220" t="s">
        <v>156</v>
      </c>
      <c r="E701" s="229" t="s">
        <v>28</v>
      </c>
      <c r="F701" s="230" t="s">
        <v>236</v>
      </c>
      <c r="G701" s="228"/>
      <c r="H701" s="231">
        <v>10</v>
      </c>
      <c r="I701" s="232"/>
      <c r="J701" s="228"/>
      <c r="K701" s="228"/>
      <c r="L701" s="233"/>
      <c r="M701" s="234"/>
      <c r="N701" s="235"/>
      <c r="O701" s="235"/>
      <c r="P701" s="235"/>
      <c r="Q701" s="235"/>
      <c r="R701" s="235"/>
      <c r="S701" s="235"/>
      <c r="T701" s="236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7" t="s">
        <v>156</v>
      </c>
      <c r="AU701" s="237" t="s">
        <v>83</v>
      </c>
      <c r="AV701" s="13" t="s">
        <v>83</v>
      </c>
      <c r="AW701" s="13" t="s">
        <v>35</v>
      </c>
      <c r="AX701" s="13" t="s">
        <v>81</v>
      </c>
      <c r="AY701" s="237" t="s">
        <v>143</v>
      </c>
    </row>
    <row r="702" s="2" customFormat="1" ht="37.8" customHeight="1">
      <c r="A702" s="41"/>
      <c r="B702" s="42"/>
      <c r="C702" s="207" t="s">
        <v>977</v>
      </c>
      <c r="D702" s="207" t="s">
        <v>145</v>
      </c>
      <c r="E702" s="208" t="s">
        <v>978</v>
      </c>
      <c r="F702" s="209" t="s">
        <v>979</v>
      </c>
      <c r="G702" s="210" t="s">
        <v>414</v>
      </c>
      <c r="H702" s="211">
        <v>18</v>
      </c>
      <c r="I702" s="212"/>
      <c r="J702" s="213">
        <f>ROUND(I702*H702,2)</f>
        <v>0</v>
      </c>
      <c r="K702" s="209" t="s">
        <v>149</v>
      </c>
      <c r="L702" s="47"/>
      <c r="M702" s="214" t="s">
        <v>28</v>
      </c>
      <c r="N702" s="215" t="s">
        <v>44</v>
      </c>
      <c r="O702" s="87"/>
      <c r="P702" s="216">
        <f>O702*H702</f>
        <v>0</v>
      </c>
      <c r="Q702" s="216">
        <v>0.62248000000000003</v>
      </c>
      <c r="R702" s="216">
        <f>Q702*H702</f>
        <v>11.204640000000001</v>
      </c>
      <c r="S702" s="216">
        <v>0.62</v>
      </c>
      <c r="T702" s="217">
        <f>S702*H702</f>
        <v>11.16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18" t="s">
        <v>150</v>
      </c>
      <c r="AT702" s="218" t="s">
        <v>145</v>
      </c>
      <c r="AU702" s="218" t="s">
        <v>83</v>
      </c>
      <c r="AY702" s="20" t="s">
        <v>143</v>
      </c>
      <c r="BE702" s="219">
        <f>IF(N702="základní",J702,0)</f>
        <v>0</v>
      </c>
      <c r="BF702" s="219">
        <f>IF(N702="snížená",J702,0)</f>
        <v>0</v>
      </c>
      <c r="BG702" s="219">
        <f>IF(N702="zákl. přenesená",J702,0)</f>
        <v>0</v>
      </c>
      <c r="BH702" s="219">
        <f>IF(N702="sníž. přenesená",J702,0)</f>
        <v>0</v>
      </c>
      <c r="BI702" s="219">
        <f>IF(N702="nulová",J702,0)</f>
        <v>0</v>
      </c>
      <c r="BJ702" s="20" t="s">
        <v>81</v>
      </c>
      <c r="BK702" s="219">
        <f>ROUND(I702*H702,2)</f>
        <v>0</v>
      </c>
      <c r="BL702" s="20" t="s">
        <v>150</v>
      </c>
      <c r="BM702" s="218" t="s">
        <v>980</v>
      </c>
    </row>
    <row r="703" s="2" customFormat="1">
      <c r="A703" s="41"/>
      <c r="B703" s="42"/>
      <c r="C703" s="43"/>
      <c r="D703" s="220" t="s">
        <v>152</v>
      </c>
      <c r="E703" s="43"/>
      <c r="F703" s="221" t="s">
        <v>981</v>
      </c>
      <c r="G703" s="43"/>
      <c r="H703" s="43"/>
      <c r="I703" s="222"/>
      <c r="J703" s="43"/>
      <c r="K703" s="43"/>
      <c r="L703" s="47"/>
      <c r="M703" s="223"/>
      <c r="N703" s="224"/>
      <c r="O703" s="87"/>
      <c r="P703" s="87"/>
      <c r="Q703" s="87"/>
      <c r="R703" s="87"/>
      <c r="S703" s="87"/>
      <c r="T703" s="88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T703" s="20" t="s">
        <v>152</v>
      </c>
      <c r="AU703" s="20" t="s">
        <v>83</v>
      </c>
    </row>
    <row r="704" s="2" customFormat="1">
      <c r="A704" s="41"/>
      <c r="B704" s="42"/>
      <c r="C704" s="43"/>
      <c r="D704" s="225" t="s">
        <v>154</v>
      </c>
      <c r="E704" s="43"/>
      <c r="F704" s="226" t="s">
        <v>982</v>
      </c>
      <c r="G704" s="43"/>
      <c r="H704" s="43"/>
      <c r="I704" s="222"/>
      <c r="J704" s="43"/>
      <c r="K704" s="43"/>
      <c r="L704" s="47"/>
      <c r="M704" s="223"/>
      <c r="N704" s="224"/>
      <c r="O704" s="87"/>
      <c r="P704" s="87"/>
      <c r="Q704" s="87"/>
      <c r="R704" s="87"/>
      <c r="S704" s="87"/>
      <c r="T704" s="88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T704" s="20" t="s">
        <v>154</v>
      </c>
      <c r="AU704" s="20" t="s">
        <v>83</v>
      </c>
    </row>
    <row r="705" s="2" customFormat="1">
      <c r="A705" s="41"/>
      <c r="B705" s="42"/>
      <c r="C705" s="43"/>
      <c r="D705" s="220" t="s">
        <v>231</v>
      </c>
      <c r="E705" s="43"/>
      <c r="F705" s="259" t="s">
        <v>983</v>
      </c>
      <c r="G705" s="43"/>
      <c r="H705" s="43"/>
      <c r="I705" s="222"/>
      <c r="J705" s="43"/>
      <c r="K705" s="43"/>
      <c r="L705" s="47"/>
      <c r="M705" s="223"/>
      <c r="N705" s="224"/>
      <c r="O705" s="87"/>
      <c r="P705" s="87"/>
      <c r="Q705" s="87"/>
      <c r="R705" s="87"/>
      <c r="S705" s="87"/>
      <c r="T705" s="88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T705" s="20" t="s">
        <v>231</v>
      </c>
      <c r="AU705" s="20" t="s">
        <v>83</v>
      </c>
    </row>
    <row r="706" s="13" customFormat="1">
      <c r="A706" s="13"/>
      <c r="B706" s="227"/>
      <c r="C706" s="228"/>
      <c r="D706" s="220" t="s">
        <v>156</v>
      </c>
      <c r="E706" s="229" t="s">
        <v>28</v>
      </c>
      <c r="F706" s="230" t="s">
        <v>296</v>
      </c>
      <c r="G706" s="228"/>
      <c r="H706" s="231">
        <v>18</v>
      </c>
      <c r="I706" s="232"/>
      <c r="J706" s="228"/>
      <c r="K706" s="228"/>
      <c r="L706" s="233"/>
      <c r="M706" s="234"/>
      <c r="N706" s="235"/>
      <c r="O706" s="235"/>
      <c r="P706" s="235"/>
      <c r="Q706" s="235"/>
      <c r="R706" s="235"/>
      <c r="S706" s="235"/>
      <c r="T706" s="236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7" t="s">
        <v>156</v>
      </c>
      <c r="AU706" s="237" t="s">
        <v>83</v>
      </c>
      <c r="AV706" s="13" t="s">
        <v>83</v>
      </c>
      <c r="AW706" s="13" t="s">
        <v>35</v>
      </c>
      <c r="AX706" s="13" t="s">
        <v>81</v>
      </c>
      <c r="AY706" s="237" t="s">
        <v>143</v>
      </c>
    </row>
    <row r="707" s="2" customFormat="1" ht="24.15" customHeight="1">
      <c r="A707" s="41"/>
      <c r="B707" s="42"/>
      <c r="C707" s="207" t="s">
        <v>984</v>
      </c>
      <c r="D707" s="207" t="s">
        <v>145</v>
      </c>
      <c r="E707" s="208" t="s">
        <v>985</v>
      </c>
      <c r="F707" s="209" t="s">
        <v>986</v>
      </c>
      <c r="G707" s="210" t="s">
        <v>414</v>
      </c>
      <c r="H707" s="211">
        <v>14</v>
      </c>
      <c r="I707" s="212"/>
      <c r="J707" s="213">
        <f>ROUND(I707*H707,2)</f>
        <v>0</v>
      </c>
      <c r="K707" s="209" t="s">
        <v>149</v>
      </c>
      <c r="L707" s="47"/>
      <c r="M707" s="214" t="s">
        <v>28</v>
      </c>
      <c r="N707" s="215" t="s">
        <v>44</v>
      </c>
      <c r="O707" s="87"/>
      <c r="P707" s="216">
        <f>O707*H707</f>
        <v>0</v>
      </c>
      <c r="Q707" s="216">
        <v>0.10037</v>
      </c>
      <c r="R707" s="216">
        <f>Q707*H707</f>
        <v>1.4051800000000001</v>
      </c>
      <c r="S707" s="216">
        <v>0.10000000000000001</v>
      </c>
      <c r="T707" s="217">
        <f>S707*H707</f>
        <v>1.4000000000000001</v>
      </c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R707" s="218" t="s">
        <v>150</v>
      </c>
      <c r="AT707" s="218" t="s">
        <v>145</v>
      </c>
      <c r="AU707" s="218" t="s">
        <v>83</v>
      </c>
      <c r="AY707" s="20" t="s">
        <v>143</v>
      </c>
      <c r="BE707" s="219">
        <f>IF(N707="základní",J707,0)</f>
        <v>0</v>
      </c>
      <c r="BF707" s="219">
        <f>IF(N707="snížená",J707,0)</f>
        <v>0</v>
      </c>
      <c r="BG707" s="219">
        <f>IF(N707="zákl. přenesená",J707,0)</f>
        <v>0</v>
      </c>
      <c r="BH707" s="219">
        <f>IF(N707="sníž. přenesená",J707,0)</f>
        <v>0</v>
      </c>
      <c r="BI707" s="219">
        <f>IF(N707="nulová",J707,0)</f>
        <v>0</v>
      </c>
      <c r="BJ707" s="20" t="s">
        <v>81</v>
      </c>
      <c r="BK707" s="219">
        <f>ROUND(I707*H707,2)</f>
        <v>0</v>
      </c>
      <c r="BL707" s="20" t="s">
        <v>150</v>
      </c>
      <c r="BM707" s="218" t="s">
        <v>987</v>
      </c>
    </row>
    <row r="708" s="2" customFormat="1">
      <c r="A708" s="41"/>
      <c r="B708" s="42"/>
      <c r="C708" s="43"/>
      <c r="D708" s="220" t="s">
        <v>152</v>
      </c>
      <c r="E708" s="43"/>
      <c r="F708" s="221" t="s">
        <v>986</v>
      </c>
      <c r="G708" s="43"/>
      <c r="H708" s="43"/>
      <c r="I708" s="222"/>
      <c r="J708" s="43"/>
      <c r="K708" s="43"/>
      <c r="L708" s="47"/>
      <c r="M708" s="223"/>
      <c r="N708" s="224"/>
      <c r="O708" s="87"/>
      <c r="P708" s="87"/>
      <c r="Q708" s="87"/>
      <c r="R708" s="87"/>
      <c r="S708" s="87"/>
      <c r="T708" s="88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T708" s="20" t="s">
        <v>152</v>
      </c>
      <c r="AU708" s="20" t="s">
        <v>83</v>
      </c>
    </row>
    <row r="709" s="2" customFormat="1">
      <c r="A709" s="41"/>
      <c r="B709" s="42"/>
      <c r="C709" s="43"/>
      <c r="D709" s="225" t="s">
        <v>154</v>
      </c>
      <c r="E709" s="43"/>
      <c r="F709" s="226" t="s">
        <v>988</v>
      </c>
      <c r="G709" s="43"/>
      <c r="H709" s="43"/>
      <c r="I709" s="222"/>
      <c r="J709" s="43"/>
      <c r="K709" s="43"/>
      <c r="L709" s="47"/>
      <c r="M709" s="223"/>
      <c r="N709" s="224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20" t="s">
        <v>154</v>
      </c>
      <c r="AU709" s="20" t="s">
        <v>83</v>
      </c>
    </row>
    <row r="710" s="2" customFormat="1">
      <c r="A710" s="41"/>
      <c r="B710" s="42"/>
      <c r="C710" s="43"/>
      <c r="D710" s="220" t="s">
        <v>231</v>
      </c>
      <c r="E710" s="43"/>
      <c r="F710" s="259" t="s">
        <v>983</v>
      </c>
      <c r="G710" s="43"/>
      <c r="H710" s="43"/>
      <c r="I710" s="222"/>
      <c r="J710" s="43"/>
      <c r="K710" s="43"/>
      <c r="L710" s="47"/>
      <c r="M710" s="223"/>
      <c r="N710" s="224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231</v>
      </c>
      <c r="AU710" s="20" t="s">
        <v>83</v>
      </c>
    </row>
    <row r="711" s="13" customFormat="1">
      <c r="A711" s="13"/>
      <c r="B711" s="227"/>
      <c r="C711" s="228"/>
      <c r="D711" s="220" t="s">
        <v>156</v>
      </c>
      <c r="E711" s="229" t="s">
        <v>28</v>
      </c>
      <c r="F711" s="230" t="s">
        <v>264</v>
      </c>
      <c r="G711" s="228"/>
      <c r="H711" s="231">
        <v>14</v>
      </c>
      <c r="I711" s="232"/>
      <c r="J711" s="228"/>
      <c r="K711" s="228"/>
      <c r="L711" s="233"/>
      <c r="M711" s="234"/>
      <c r="N711" s="235"/>
      <c r="O711" s="235"/>
      <c r="P711" s="235"/>
      <c r="Q711" s="235"/>
      <c r="R711" s="235"/>
      <c r="S711" s="235"/>
      <c r="T711" s="236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7" t="s">
        <v>156</v>
      </c>
      <c r="AU711" s="237" t="s">
        <v>83</v>
      </c>
      <c r="AV711" s="13" t="s">
        <v>83</v>
      </c>
      <c r="AW711" s="13" t="s">
        <v>35</v>
      </c>
      <c r="AX711" s="13" t="s">
        <v>81</v>
      </c>
      <c r="AY711" s="237" t="s">
        <v>143</v>
      </c>
    </row>
    <row r="712" s="2" customFormat="1" ht="24.15" customHeight="1">
      <c r="A712" s="41"/>
      <c r="B712" s="42"/>
      <c r="C712" s="207" t="s">
        <v>989</v>
      </c>
      <c r="D712" s="207" t="s">
        <v>145</v>
      </c>
      <c r="E712" s="208" t="s">
        <v>990</v>
      </c>
      <c r="F712" s="209" t="s">
        <v>991</v>
      </c>
      <c r="G712" s="210" t="s">
        <v>414</v>
      </c>
      <c r="H712" s="211">
        <v>13</v>
      </c>
      <c r="I712" s="212"/>
      <c r="J712" s="213">
        <f>ROUND(I712*H712,2)</f>
        <v>0</v>
      </c>
      <c r="K712" s="209" t="s">
        <v>149</v>
      </c>
      <c r="L712" s="47"/>
      <c r="M712" s="214" t="s">
        <v>28</v>
      </c>
      <c r="N712" s="215" t="s">
        <v>44</v>
      </c>
      <c r="O712" s="87"/>
      <c r="P712" s="216">
        <f>O712*H712</f>
        <v>0</v>
      </c>
      <c r="Q712" s="216">
        <v>0</v>
      </c>
      <c r="R712" s="216">
        <f>Q712*H712</f>
        <v>0</v>
      </c>
      <c r="S712" s="216">
        <v>0.14999999999999999</v>
      </c>
      <c r="T712" s="217">
        <f>S712*H712</f>
        <v>1.95</v>
      </c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R712" s="218" t="s">
        <v>150</v>
      </c>
      <c r="AT712" s="218" t="s">
        <v>145</v>
      </c>
      <c r="AU712" s="218" t="s">
        <v>83</v>
      </c>
      <c r="AY712" s="20" t="s">
        <v>143</v>
      </c>
      <c r="BE712" s="219">
        <f>IF(N712="základní",J712,0)</f>
        <v>0</v>
      </c>
      <c r="BF712" s="219">
        <f>IF(N712="snížená",J712,0)</f>
        <v>0</v>
      </c>
      <c r="BG712" s="219">
        <f>IF(N712="zákl. přenesená",J712,0)</f>
        <v>0</v>
      </c>
      <c r="BH712" s="219">
        <f>IF(N712="sníž. přenesená",J712,0)</f>
        <v>0</v>
      </c>
      <c r="BI712" s="219">
        <f>IF(N712="nulová",J712,0)</f>
        <v>0</v>
      </c>
      <c r="BJ712" s="20" t="s">
        <v>81</v>
      </c>
      <c r="BK712" s="219">
        <f>ROUND(I712*H712,2)</f>
        <v>0</v>
      </c>
      <c r="BL712" s="20" t="s">
        <v>150</v>
      </c>
      <c r="BM712" s="218" t="s">
        <v>992</v>
      </c>
    </row>
    <row r="713" s="2" customFormat="1">
      <c r="A713" s="41"/>
      <c r="B713" s="42"/>
      <c r="C713" s="43"/>
      <c r="D713" s="220" t="s">
        <v>152</v>
      </c>
      <c r="E713" s="43"/>
      <c r="F713" s="221" t="s">
        <v>993</v>
      </c>
      <c r="G713" s="43"/>
      <c r="H713" s="43"/>
      <c r="I713" s="222"/>
      <c r="J713" s="43"/>
      <c r="K713" s="43"/>
      <c r="L713" s="47"/>
      <c r="M713" s="223"/>
      <c r="N713" s="224"/>
      <c r="O713" s="87"/>
      <c r="P713" s="87"/>
      <c r="Q713" s="87"/>
      <c r="R713" s="87"/>
      <c r="S713" s="87"/>
      <c r="T713" s="88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T713" s="20" t="s">
        <v>152</v>
      </c>
      <c r="AU713" s="20" t="s">
        <v>83</v>
      </c>
    </row>
    <row r="714" s="2" customFormat="1">
      <c r="A714" s="41"/>
      <c r="B714" s="42"/>
      <c r="C714" s="43"/>
      <c r="D714" s="225" t="s">
        <v>154</v>
      </c>
      <c r="E714" s="43"/>
      <c r="F714" s="226" t="s">
        <v>994</v>
      </c>
      <c r="G714" s="43"/>
      <c r="H714" s="43"/>
      <c r="I714" s="222"/>
      <c r="J714" s="43"/>
      <c r="K714" s="43"/>
      <c r="L714" s="47"/>
      <c r="M714" s="223"/>
      <c r="N714" s="224"/>
      <c r="O714" s="87"/>
      <c r="P714" s="87"/>
      <c r="Q714" s="87"/>
      <c r="R714" s="87"/>
      <c r="S714" s="87"/>
      <c r="T714" s="88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T714" s="20" t="s">
        <v>154</v>
      </c>
      <c r="AU714" s="20" t="s">
        <v>83</v>
      </c>
    </row>
    <row r="715" s="13" customFormat="1">
      <c r="A715" s="13"/>
      <c r="B715" s="227"/>
      <c r="C715" s="228"/>
      <c r="D715" s="220" t="s">
        <v>156</v>
      </c>
      <c r="E715" s="229" t="s">
        <v>28</v>
      </c>
      <c r="F715" s="230" t="s">
        <v>256</v>
      </c>
      <c r="G715" s="228"/>
      <c r="H715" s="231">
        <v>13</v>
      </c>
      <c r="I715" s="232"/>
      <c r="J715" s="228"/>
      <c r="K715" s="228"/>
      <c r="L715" s="233"/>
      <c r="M715" s="234"/>
      <c r="N715" s="235"/>
      <c r="O715" s="235"/>
      <c r="P715" s="235"/>
      <c r="Q715" s="235"/>
      <c r="R715" s="235"/>
      <c r="S715" s="235"/>
      <c r="T715" s="236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7" t="s">
        <v>156</v>
      </c>
      <c r="AU715" s="237" t="s">
        <v>83</v>
      </c>
      <c r="AV715" s="13" t="s">
        <v>83</v>
      </c>
      <c r="AW715" s="13" t="s">
        <v>35</v>
      </c>
      <c r="AX715" s="13" t="s">
        <v>73</v>
      </c>
      <c r="AY715" s="237" t="s">
        <v>143</v>
      </c>
    </row>
    <row r="716" s="15" customFormat="1">
      <c r="A716" s="15"/>
      <c r="B716" s="248"/>
      <c r="C716" s="249"/>
      <c r="D716" s="220" t="s">
        <v>156</v>
      </c>
      <c r="E716" s="250" t="s">
        <v>28</v>
      </c>
      <c r="F716" s="251" t="s">
        <v>180</v>
      </c>
      <c r="G716" s="249"/>
      <c r="H716" s="252">
        <v>13</v>
      </c>
      <c r="I716" s="253"/>
      <c r="J716" s="249"/>
      <c r="K716" s="249"/>
      <c r="L716" s="254"/>
      <c r="M716" s="255"/>
      <c r="N716" s="256"/>
      <c r="O716" s="256"/>
      <c r="P716" s="256"/>
      <c r="Q716" s="256"/>
      <c r="R716" s="256"/>
      <c r="S716" s="256"/>
      <c r="T716" s="257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58" t="s">
        <v>156</v>
      </c>
      <c r="AU716" s="258" t="s">
        <v>83</v>
      </c>
      <c r="AV716" s="15" t="s">
        <v>150</v>
      </c>
      <c r="AW716" s="15" t="s">
        <v>35</v>
      </c>
      <c r="AX716" s="15" t="s">
        <v>81</v>
      </c>
      <c r="AY716" s="258" t="s">
        <v>143</v>
      </c>
    </row>
    <row r="717" s="2" customFormat="1" ht="24.15" customHeight="1">
      <c r="A717" s="41"/>
      <c r="B717" s="42"/>
      <c r="C717" s="207" t="s">
        <v>995</v>
      </c>
      <c r="D717" s="207" t="s">
        <v>145</v>
      </c>
      <c r="E717" s="208" t="s">
        <v>996</v>
      </c>
      <c r="F717" s="209" t="s">
        <v>997</v>
      </c>
      <c r="G717" s="210" t="s">
        <v>414</v>
      </c>
      <c r="H717" s="211">
        <v>9</v>
      </c>
      <c r="I717" s="212"/>
      <c r="J717" s="213">
        <f>ROUND(I717*H717,2)</f>
        <v>0</v>
      </c>
      <c r="K717" s="209" t="s">
        <v>149</v>
      </c>
      <c r="L717" s="47"/>
      <c r="M717" s="214" t="s">
        <v>28</v>
      </c>
      <c r="N717" s="215" t="s">
        <v>44</v>
      </c>
      <c r="O717" s="87"/>
      <c r="P717" s="216">
        <f>O717*H717</f>
        <v>0</v>
      </c>
      <c r="Q717" s="216">
        <v>0.21734000000000001</v>
      </c>
      <c r="R717" s="216">
        <f>Q717*H717</f>
        <v>1.9560600000000001</v>
      </c>
      <c r="S717" s="216">
        <v>0</v>
      </c>
      <c r="T717" s="217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18" t="s">
        <v>150</v>
      </c>
      <c r="AT717" s="218" t="s">
        <v>145</v>
      </c>
      <c r="AU717" s="218" t="s">
        <v>83</v>
      </c>
      <c r="AY717" s="20" t="s">
        <v>143</v>
      </c>
      <c r="BE717" s="219">
        <f>IF(N717="základní",J717,0)</f>
        <v>0</v>
      </c>
      <c r="BF717" s="219">
        <f>IF(N717="snížená",J717,0)</f>
        <v>0</v>
      </c>
      <c r="BG717" s="219">
        <f>IF(N717="zákl. přenesená",J717,0)</f>
        <v>0</v>
      </c>
      <c r="BH717" s="219">
        <f>IF(N717="sníž. přenesená",J717,0)</f>
        <v>0</v>
      </c>
      <c r="BI717" s="219">
        <f>IF(N717="nulová",J717,0)</f>
        <v>0</v>
      </c>
      <c r="BJ717" s="20" t="s">
        <v>81</v>
      </c>
      <c r="BK717" s="219">
        <f>ROUND(I717*H717,2)</f>
        <v>0</v>
      </c>
      <c r="BL717" s="20" t="s">
        <v>150</v>
      </c>
      <c r="BM717" s="218" t="s">
        <v>998</v>
      </c>
    </row>
    <row r="718" s="2" customFormat="1">
      <c r="A718" s="41"/>
      <c r="B718" s="42"/>
      <c r="C718" s="43"/>
      <c r="D718" s="220" t="s">
        <v>152</v>
      </c>
      <c r="E718" s="43"/>
      <c r="F718" s="221" t="s">
        <v>997</v>
      </c>
      <c r="G718" s="43"/>
      <c r="H718" s="43"/>
      <c r="I718" s="222"/>
      <c r="J718" s="43"/>
      <c r="K718" s="43"/>
      <c r="L718" s="47"/>
      <c r="M718" s="223"/>
      <c r="N718" s="224"/>
      <c r="O718" s="87"/>
      <c r="P718" s="87"/>
      <c r="Q718" s="87"/>
      <c r="R718" s="87"/>
      <c r="S718" s="87"/>
      <c r="T718" s="88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20" t="s">
        <v>152</v>
      </c>
      <c r="AU718" s="20" t="s">
        <v>83</v>
      </c>
    </row>
    <row r="719" s="2" customFormat="1">
      <c r="A719" s="41"/>
      <c r="B719" s="42"/>
      <c r="C719" s="43"/>
      <c r="D719" s="225" t="s">
        <v>154</v>
      </c>
      <c r="E719" s="43"/>
      <c r="F719" s="226" t="s">
        <v>999</v>
      </c>
      <c r="G719" s="43"/>
      <c r="H719" s="43"/>
      <c r="I719" s="222"/>
      <c r="J719" s="43"/>
      <c r="K719" s="43"/>
      <c r="L719" s="47"/>
      <c r="M719" s="223"/>
      <c r="N719" s="224"/>
      <c r="O719" s="87"/>
      <c r="P719" s="87"/>
      <c r="Q719" s="87"/>
      <c r="R719" s="87"/>
      <c r="S719" s="87"/>
      <c r="T719" s="88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T719" s="20" t="s">
        <v>154</v>
      </c>
      <c r="AU719" s="20" t="s">
        <v>83</v>
      </c>
    </row>
    <row r="720" s="13" customFormat="1">
      <c r="A720" s="13"/>
      <c r="B720" s="227"/>
      <c r="C720" s="228"/>
      <c r="D720" s="220" t="s">
        <v>156</v>
      </c>
      <c r="E720" s="229" t="s">
        <v>28</v>
      </c>
      <c r="F720" s="230" t="s">
        <v>225</v>
      </c>
      <c r="G720" s="228"/>
      <c r="H720" s="231">
        <v>9</v>
      </c>
      <c r="I720" s="232"/>
      <c r="J720" s="228"/>
      <c r="K720" s="228"/>
      <c r="L720" s="233"/>
      <c r="M720" s="234"/>
      <c r="N720" s="235"/>
      <c r="O720" s="235"/>
      <c r="P720" s="235"/>
      <c r="Q720" s="235"/>
      <c r="R720" s="235"/>
      <c r="S720" s="235"/>
      <c r="T720" s="236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7" t="s">
        <v>156</v>
      </c>
      <c r="AU720" s="237" t="s">
        <v>83</v>
      </c>
      <c r="AV720" s="13" t="s">
        <v>83</v>
      </c>
      <c r="AW720" s="13" t="s">
        <v>35</v>
      </c>
      <c r="AX720" s="13" t="s">
        <v>81</v>
      </c>
      <c r="AY720" s="237" t="s">
        <v>143</v>
      </c>
    </row>
    <row r="721" s="2" customFormat="1" ht="24.15" customHeight="1">
      <c r="A721" s="41"/>
      <c r="B721" s="42"/>
      <c r="C721" s="260" t="s">
        <v>1000</v>
      </c>
      <c r="D721" s="260" t="s">
        <v>257</v>
      </c>
      <c r="E721" s="261" t="s">
        <v>1001</v>
      </c>
      <c r="F721" s="262" t="s">
        <v>1002</v>
      </c>
      <c r="G721" s="263" t="s">
        <v>414</v>
      </c>
      <c r="H721" s="264">
        <v>10</v>
      </c>
      <c r="I721" s="265"/>
      <c r="J721" s="266">
        <f>ROUND(I721*H721,2)</f>
        <v>0</v>
      </c>
      <c r="K721" s="262" t="s">
        <v>149</v>
      </c>
      <c r="L721" s="267"/>
      <c r="M721" s="268" t="s">
        <v>28</v>
      </c>
      <c r="N721" s="269" t="s">
        <v>44</v>
      </c>
      <c r="O721" s="87"/>
      <c r="P721" s="216">
        <f>O721*H721</f>
        <v>0</v>
      </c>
      <c r="Q721" s="216">
        <v>0.027</v>
      </c>
      <c r="R721" s="216">
        <f>Q721*H721</f>
        <v>0.27000000000000002</v>
      </c>
      <c r="S721" s="216">
        <v>0</v>
      </c>
      <c r="T721" s="217">
        <f>S721*H721</f>
        <v>0</v>
      </c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R721" s="218" t="s">
        <v>217</v>
      </c>
      <c r="AT721" s="218" t="s">
        <v>257</v>
      </c>
      <c r="AU721" s="218" t="s">
        <v>83</v>
      </c>
      <c r="AY721" s="20" t="s">
        <v>143</v>
      </c>
      <c r="BE721" s="219">
        <f>IF(N721="základní",J721,0)</f>
        <v>0</v>
      </c>
      <c r="BF721" s="219">
        <f>IF(N721="snížená",J721,0)</f>
        <v>0</v>
      </c>
      <c r="BG721" s="219">
        <f>IF(N721="zákl. přenesená",J721,0)</f>
        <v>0</v>
      </c>
      <c r="BH721" s="219">
        <f>IF(N721="sníž. přenesená",J721,0)</f>
        <v>0</v>
      </c>
      <c r="BI721" s="219">
        <f>IF(N721="nulová",J721,0)</f>
        <v>0</v>
      </c>
      <c r="BJ721" s="20" t="s">
        <v>81</v>
      </c>
      <c r="BK721" s="219">
        <f>ROUND(I721*H721,2)</f>
        <v>0</v>
      </c>
      <c r="BL721" s="20" t="s">
        <v>150</v>
      </c>
      <c r="BM721" s="218" t="s">
        <v>1003</v>
      </c>
    </row>
    <row r="722" s="2" customFormat="1">
      <c r="A722" s="41"/>
      <c r="B722" s="42"/>
      <c r="C722" s="43"/>
      <c r="D722" s="220" t="s">
        <v>152</v>
      </c>
      <c r="E722" s="43"/>
      <c r="F722" s="221" t="s">
        <v>1002</v>
      </c>
      <c r="G722" s="43"/>
      <c r="H722" s="43"/>
      <c r="I722" s="222"/>
      <c r="J722" s="43"/>
      <c r="K722" s="43"/>
      <c r="L722" s="47"/>
      <c r="M722" s="223"/>
      <c r="N722" s="224"/>
      <c r="O722" s="87"/>
      <c r="P722" s="87"/>
      <c r="Q722" s="87"/>
      <c r="R722" s="87"/>
      <c r="S722" s="87"/>
      <c r="T722" s="88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T722" s="20" t="s">
        <v>152</v>
      </c>
      <c r="AU722" s="20" t="s">
        <v>83</v>
      </c>
    </row>
    <row r="723" s="13" customFormat="1">
      <c r="A723" s="13"/>
      <c r="B723" s="227"/>
      <c r="C723" s="228"/>
      <c r="D723" s="220" t="s">
        <v>156</v>
      </c>
      <c r="E723" s="229" t="s">
        <v>28</v>
      </c>
      <c r="F723" s="230" t="s">
        <v>236</v>
      </c>
      <c r="G723" s="228"/>
      <c r="H723" s="231">
        <v>10</v>
      </c>
      <c r="I723" s="232"/>
      <c r="J723" s="228"/>
      <c r="K723" s="228"/>
      <c r="L723" s="233"/>
      <c r="M723" s="234"/>
      <c r="N723" s="235"/>
      <c r="O723" s="235"/>
      <c r="P723" s="235"/>
      <c r="Q723" s="235"/>
      <c r="R723" s="235"/>
      <c r="S723" s="235"/>
      <c r="T723" s="236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7" t="s">
        <v>156</v>
      </c>
      <c r="AU723" s="237" t="s">
        <v>83</v>
      </c>
      <c r="AV723" s="13" t="s">
        <v>83</v>
      </c>
      <c r="AW723" s="13" t="s">
        <v>35</v>
      </c>
      <c r="AX723" s="13" t="s">
        <v>81</v>
      </c>
      <c r="AY723" s="237" t="s">
        <v>143</v>
      </c>
    </row>
    <row r="724" s="2" customFormat="1" ht="16.5" customHeight="1">
      <c r="A724" s="41"/>
      <c r="B724" s="42"/>
      <c r="C724" s="260" t="s">
        <v>1004</v>
      </c>
      <c r="D724" s="260" t="s">
        <v>257</v>
      </c>
      <c r="E724" s="261" t="s">
        <v>1005</v>
      </c>
      <c r="F724" s="262" t="s">
        <v>1006</v>
      </c>
      <c r="G724" s="263" t="s">
        <v>414</v>
      </c>
      <c r="H724" s="264">
        <v>9</v>
      </c>
      <c r="I724" s="265"/>
      <c r="J724" s="266">
        <f>ROUND(I724*H724,2)</f>
        <v>0</v>
      </c>
      <c r="K724" s="262" t="s">
        <v>149</v>
      </c>
      <c r="L724" s="267"/>
      <c r="M724" s="268" t="s">
        <v>28</v>
      </c>
      <c r="N724" s="269" t="s">
        <v>44</v>
      </c>
      <c r="O724" s="87"/>
      <c r="P724" s="216">
        <f>O724*H724</f>
        <v>0</v>
      </c>
      <c r="Q724" s="216">
        <v>0.050599999999999999</v>
      </c>
      <c r="R724" s="216">
        <f>Q724*H724</f>
        <v>0.45539999999999997</v>
      </c>
      <c r="S724" s="216">
        <v>0</v>
      </c>
      <c r="T724" s="217">
        <f>S724*H724</f>
        <v>0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18" t="s">
        <v>217</v>
      </c>
      <c r="AT724" s="218" t="s">
        <v>257</v>
      </c>
      <c r="AU724" s="218" t="s">
        <v>83</v>
      </c>
      <c r="AY724" s="20" t="s">
        <v>143</v>
      </c>
      <c r="BE724" s="219">
        <f>IF(N724="základní",J724,0)</f>
        <v>0</v>
      </c>
      <c r="BF724" s="219">
        <f>IF(N724="snížená",J724,0)</f>
        <v>0</v>
      </c>
      <c r="BG724" s="219">
        <f>IF(N724="zákl. přenesená",J724,0)</f>
        <v>0</v>
      </c>
      <c r="BH724" s="219">
        <f>IF(N724="sníž. přenesená",J724,0)</f>
        <v>0</v>
      </c>
      <c r="BI724" s="219">
        <f>IF(N724="nulová",J724,0)</f>
        <v>0</v>
      </c>
      <c r="BJ724" s="20" t="s">
        <v>81</v>
      </c>
      <c r="BK724" s="219">
        <f>ROUND(I724*H724,2)</f>
        <v>0</v>
      </c>
      <c r="BL724" s="20" t="s">
        <v>150</v>
      </c>
      <c r="BM724" s="218" t="s">
        <v>1007</v>
      </c>
    </row>
    <row r="725" s="2" customFormat="1">
      <c r="A725" s="41"/>
      <c r="B725" s="42"/>
      <c r="C725" s="43"/>
      <c r="D725" s="220" t="s">
        <v>152</v>
      </c>
      <c r="E725" s="43"/>
      <c r="F725" s="221" t="s">
        <v>1006</v>
      </c>
      <c r="G725" s="43"/>
      <c r="H725" s="43"/>
      <c r="I725" s="222"/>
      <c r="J725" s="43"/>
      <c r="K725" s="43"/>
      <c r="L725" s="47"/>
      <c r="M725" s="223"/>
      <c r="N725" s="224"/>
      <c r="O725" s="87"/>
      <c r="P725" s="87"/>
      <c r="Q725" s="87"/>
      <c r="R725" s="87"/>
      <c r="S725" s="87"/>
      <c r="T725" s="88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T725" s="20" t="s">
        <v>152</v>
      </c>
      <c r="AU725" s="20" t="s">
        <v>83</v>
      </c>
    </row>
    <row r="726" s="2" customFormat="1">
      <c r="A726" s="41"/>
      <c r="B726" s="42"/>
      <c r="C726" s="43"/>
      <c r="D726" s="220" t="s">
        <v>231</v>
      </c>
      <c r="E726" s="43"/>
      <c r="F726" s="259" t="s">
        <v>1008</v>
      </c>
      <c r="G726" s="43"/>
      <c r="H726" s="43"/>
      <c r="I726" s="222"/>
      <c r="J726" s="43"/>
      <c r="K726" s="43"/>
      <c r="L726" s="47"/>
      <c r="M726" s="223"/>
      <c r="N726" s="224"/>
      <c r="O726" s="87"/>
      <c r="P726" s="87"/>
      <c r="Q726" s="87"/>
      <c r="R726" s="87"/>
      <c r="S726" s="87"/>
      <c r="T726" s="88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T726" s="20" t="s">
        <v>231</v>
      </c>
      <c r="AU726" s="20" t="s">
        <v>83</v>
      </c>
    </row>
    <row r="727" s="13" customFormat="1">
      <c r="A727" s="13"/>
      <c r="B727" s="227"/>
      <c r="C727" s="228"/>
      <c r="D727" s="220" t="s">
        <v>156</v>
      </c>
      <c r="E727" s="229" t="s">
        <v>28</v>
      </c>
      <c r="F727" s="230" t="s">
        <v>225</v>
      </c>
      <c r="G727" s="228"/>
      <c r="H727" s="231">
        <v>9</v>
      </c>
      <c r="I727" s="232"/>
      <c r="J727" s="228"/>
      <c r="K727" s="228"/>
      <c r="L727" s="233"/>
      <c r="M727" s="234"/>
      <c r="N727" s="235"/>
      <c r="O727" s="235"/>
      <c r="P727" s="235"/>
      <c r="Q727" s="235"/>
      <c r="R727" s="235"/>
      <c r="S727" s="235"/>
      <c r="T727" s="236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7" t="s">
        <v>156</v>
      </c>
      <c r="AU727" s="237" t="s">
        <v>83</v>
      </c>
      <c r="AV727" s="13" t="s">
        <v>83</v>
      </c>
      <c r="AW727" s="13" t="s">
        <v>35</v>
      </c>
      <c r="AX727" s="13" t="s">
        <v>81</v>
      </c>
      <c r="AY727" s="237" t="s">
        <v>143</v>
      </c>
    </row>
    <row r="728" s="2" customFormat="1" ht="24.15" customHeight="1">
      <c r="A728" s="41"/>
      <c r="B728" s="42"/>
      <c r="C728" s="260" t="s">
        <v>1009</v>
      </c>
      <c r="D728" s="260" t="s">
        <v>257</v>
      </c>
      <c r="E728" s="261" t="s">
        <v>1010</v>
      </c>
      <c r="F728" s="262" t="s">
        <v>1011</v>
      </c>
      <c r="G728" s="263" t="s">
        <v>414</v>
      </c>
      <c r="H728" s="264">
        <v>9</v>
      </c>
      <c r="I728" s="265"/>
      <c r="J728" s="266">
        <f>ROUND(I728*H728,2)</f>
        <v>0</v>
      </c>
      <c r="K728" s="262" t="s">
        <v>149</v>
      </c>
      <c r="L728" s="267"/>
      <c r="M728" s="268" t="s">
        <v>28</v>
      </c>
      <c r="N728" s="269" t="s">
        <v>44</v>
      </c>
      <c r="O728" s="87"/>
      <c r="P728" s="216">
        <f>O728*H728</f>
        <v>0</v>
      </c>
      <c r="Q728" s="216">
        <v>0.0030000000000000001</v>
      </c>
      <c r="R728" s="216">
        <f>Q728*H728</f>
        <v>0.027</v>
      </c>
      <c r="S728" s="216">
        <v>0</v>
      </c>
      <c r="T728" s="217">
        <f>S728*H728</f>
        <v>0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18" t="s">
        <v>217</v>
      </c>
      <c r="AT728" s="218" t="s">
        <v>257</v>
      </c>
      <c r="AU728" s="218" t="s">
        <v>83</v>
      </c>
      <c r="AY728" s="20" t="s">
        <v>143</v>
      </c>
      <c r="BE728" s="219">
        <f>IF(N728="základní",J728,0)</f>
        <v>0</v>
      </c>
      <c r="BF728" s="219">
        <f>IF(N728="snížená",J728,0)</f>
        <v>0</v>
      </c>
      <c r="BG728" s="219">
        <f>IF(N728="zákl. přenesená",J728,0)</f>
        <v>0</v>
      </c>
      <c r="BH728" s="219">
        <f>IF(N728="sníž. přenesená",J728,0)</f>
        <v>0</v>
      </c>
      <c r="BI728" s="219">
        <f>IF(N728="nulová",J728,0)</f>
        <v>0</v>
      </c>
      <c r="BJ728" s="20" t="s">
        <v>81</v>
      </c>
      <c r="BK728" s="219">
        <f>ROUND(I728*H728,2)</f>
        <v>0</v>
      </c>
      <c r="BL728" s="20" t="s">
        <v>150</v>
      </c>
      <c r="BM728" s="218" t="s">
        <v>1012</v>
      </c>
    </row>
    <row r="729" s="2" customFormat="1">
      <c r="A729" s="41"/>
      <c r="B729" s="42"/>
      <c r="C729" s="43"/>
      <c r="D729" s="220" t="s">
        <v>152</v>
      </c>
      <c r="E729" s="43"/>
      <c r="F729" s="221" t="s">
        <v>1011</v>
      </c>
      <c r="G729" s="43"/>
      <c r="H729" s="43"/>
      <c r="I729" s="222"/>
      <c r="J729" s="43"/>
      <c r="K729" s="43"/>
      <c r="L729" s="47"/>
      <c r="M729" s="223"/>
      <c r="N729" s="224"/>
      <c r="O729" s="87"/>
      <c r="P729" s="87"/>
      <c r="Q729" s="87"/>
      <c r="R729" s="87"/>
      <c r="S729" s="87"/>
      <c r="T729" s="88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T729" s="20" t="s">
        <v>152</v>
      </c>
      <c r="AU729" s="20" t="s">
        <v>83</v>
      </c>
    </row>
    <row r="730" s="13" customFormat="1">
      <c r="A730" s="13"/>
      <c r="B730" s="227"/>
      <c r="C730" s="228"/>
      <c r="D730" s="220" t="s">
        <v>156</v>
      </c>
      <c r="E730" s="229" t="s">
        <v>28</v>
      </c>
      <c r="F730" s="230" t="s">
        <v>225</v>
      </c>
      <c r="G730" s="228"/>
      <c r="H730" s="231">
        <v>9</v>
      </c>
      <c r="I730" s="232"/>
      <c r="J730" s="228"/>
      <c r="K730" s="228"/>
      <c r="L730" s="233"/>
      <c r="M730" s="234"/>
      <c r="N730" s="235"/>
      <c r="O730" s="235"/>
      <c r="P730" s="235"/>
      <c r="Q730" s="235"/>
      <c r="R730" s="235"/>
      <c r="S730" s="235"/>
      <c r="T730" s="236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7" t="s">
        <v>156</v>
      </c>
      <c r="AU730" s="237" t="s">
        <v>83</v>
      </c>
      <c r="AV730" s="13" t="s">
        <v>83</v>
      </c>
      <c r="AW730" s="13" t="s">
        <v>35</v>
      </c>
      <c r="AX730" s="13" t="s">
        <v>81</v>
      </c>
      <c r="AY730" s="237" t="s">
        <v>143</v>
      </c>
    </row>
    <row r="731" s="2" customFormat="1" ht="37.8" customHeight="1">
      <c r="A731" s="41"/>
      <c r="B731" s="42"/>
      <c r="C731" s="207" t="s">
        <v>1013</v>
      </c>
      <c r="D731" s="207" t="s">
        <v>145</v>
      </c>
      <c r="E731" s="208" t="s">
        <v>1014</v>
      </c>
      <c r="F731" s="209" t="s">
        <v>1015</v>
      </c>
      <c r="G731" s="210" t="s">
        <v>414</v>
      </c>
      <c r="H731" s="211">
        <v>1</v>
      </c>
      <c r="I731" s="212"/>
      <c r="J731" s="213">
        <f>ROUND(I731*H731,2)</f>
        <v>0</v>
      </c>
      <c r="K731" s="209" t="s">
        <v>149</v>
      </c>
      <c r="L731" s="47"/>
      <c r="M731" s="214" t="s">
        <v>28</v>
      </c>
      <c r="N731" s="215" t="s">
        <v>44</v>
      </c>
      <c r="O731" s="87"/>
      <c r="P731" s="216">
        <f>O731*H731</f>
        <v>0</v>
      </c>
      <c r="Q731" s="216">
        <v>0.089999999999999997</v>
      </c>
      <c r="R731" s="216">
        <f>Q731*H731</f>
        <v>0.089999999999999997</v>
      </c>
      <c r="S731" s="216">
        <v>0</v>
      </c>
      <c r="T731" s="217">
        <f>S731*H731</f>
        <v>0</v>
      </c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R731" s="218" t="s">
        <v>150</v>
      </c>
      <c r="AT731" s="218" t="s">
        <v>145</v>
      </c>
      <c r="AU731" s="218" t="s">
        <v>83</v>
      </c>
      <c r="AY731" s="20" t="s">
        <v>143</v>
      </c>
      <c r="BE731" s="219">
        <f>IF(N731="základní",J731,0)</f>
        <v>0</v>
      </c>
      <c r="BF731" s="219">
        <f>IF(N731="snížená",J731,0)</f>
        <v>0</v>
      </c>
      <c r="BG731" s="219">
        <f>IF(N731="zákl. přenesená",J731,0)</f>
        <v>0</v>
      </c>
      <c r="BH731" s="219">
        <f>IF(N731="sníž. přenesená",J731,0)</f>
        <v>0</v>
      </c>
      <c r="BI731" s="219">
        <f>IF(N731="nulová",J731,0)</f>
        <v>0</v>
      </c>
      <c r="BJ731" s="20" t="s">
        <v>81</v>
      </c>
      <c r="BK731" s="219">
        <f>ROUND(I731*H731,2)</f>
        <v>0</v>
      </c>
      <c r="BL731" s="20" t="s">
        <v>150</v>
      </c>
      <c r="BM731" s="218" t="s">
        <v>1016</v>
      </c>
    </row>
    <row r="732" s="2" customFormat="1">
      <c r="A732" s="41"/>
      <c r="B732" s="42"/>
      <c r="C732" s="43"/>
      <c r="D732" s="220" t="s">
        <v>152</v>
      </c>
      <c r="E732" s="43"/>
      <c r="F732" s="221" t="s">
        <v>1015</v>
      </c>
      <c r="G732" s="43"/>
      <c r="H732" s="43"/>
      <c r="I732" s="222"/>
      <c r="J732" s="43"/>
      <c r="K732" s="43"/>
      <c r="L732" s="47"/>
      <c r="M732" s="223"/>
      <c r="N732" s="224"/>
      <c r="O732" s="87"/>
      <c r="P732" s="87"/>
      <c r="Q732" s="87"/>
      <c r="R732" s="87"/>
      <c r="S732" s="87"/>
      <c r="T732" s="88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T732" s="20" t="s">
        <v>152</v>
      </c>
      <c r="AU732" s="20" t="s">
        <v>83</v>
      </c>
    </row>
    <row r="733" s="2" customFormat="1">
      <c r="A733" s="41"/>
      <c r="B733" s="42"/>
      <c r="C733" s="43"/>
      <c r="D733" s="225" t="s">
        <v>154</v>
      </c>
      <c r="E733" s="43"/>
      <c r="F733" s="226" t="s">
        <v>1017</v>
      </c>
      <c r="G733" s="43"/>
      <c r="H733" s="43"/>
      <c r="I733" s="222"/>
      <c r="J733" s="43"/>
      <c r="K733" s="43"/>
      <c r="L733" s="47"/>
      <c r="M733" s="223"/>
      <c r="N733" s="224"/>
      <c r="O733" s="87"/>
      <c r="P733" s="87"/>
      <c r="Q733" s="87"/>
      <c r="R733" s="87"/>
      <c r="S733" s="87"/>
      <c r="T733" s="88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T733" s="20" t="s">
        <v>154</v>
      </c>
      <c r="AU733" s="20" t="s">
        <v>83</v>
      </c>
    </row>
    <row r="734" s="14" customFormat="1">
      <c r="A734" s="14"/>
      <c r="B734" s="238"/>
      <c r="C734" s="239"/>
      <c r="D734" s="220" t="s">
        <v>156</v>
      </c>
      <c r="E734" s="240" t="s">
        <v>28</v>
      </c>
      <c r="F734" s="241" t="s">
        <v>1018</v>
      </c>
      <c r="G734" s="239"/>
      <c r="H734" s="240" t="s">
        <v>28</v>
      </c>
      <c r="I734" s="242"/>
      <c r="J734" s="239"/>
      <c r="K734" s="239"/>
      <c r="L734" s="243"/>
      <c r="M734" s="244"/>
      <c r="N734" s="245"/>
      <c r="O734" s="245"/>
      <c r="P734" s="245"/>
      <c r="Q734" s="245"/>
      <c r="R734" s="245"/>
      <c r="S734" s="245"/>
      <c r="T734" s="246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7" t="s">
        <v>156</v>
      </c>
      <c r="AU734" s="247" t="s">
        <v>83</v>
      </c>
      <c r="AV734" s="14" t="s">
        <v>81</v>
      </c>
      <c r="AW734" s="14" t="s">
        <v>35</v>
      </c>
      <c r="AX734" s="14" t="s">
        <v>73</v>
      </c>
      <c r="AY734" s="247" t="s">
        <v>143</v>
      </c>
    </row>
    <row r="735" s="13" customFormat="1">
      <c r="A735" s="13"/>
      <c r="B735" s="227"/>
      <c r="C735" s="228"/>
      <c r="D735" s="220" t="s">
        <v>156</v>
      </c>
      <c r="E735" s="229" t="s">
        <v>28</v>
      </c>
      <c r="F735" s="230" t="s">
        <v>81</v>
      </c>
      <c r="G735" s="228"/>
      <c r="H735" s="231">
        <v>1</v>
      </c>
      <c r="I735" s="232"/>
      <c r="J735" s="228"/>
      <c r="K735" s="228"/>
      <c r="L735" s="233"/>
      <c r="M735" s="234"/>
      <c r="N735" s="235"/>
      <c r="O735" s="235"/>
      <c r="P735" s="235"/>
      <c r="Q735" s="235"/>
      <c r="R735" s="235"/>
      <c r="S735" s="235"/>
      <c r="T735" s="236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7" t="s">
        <v>156</v>
      </c>
      <c r="AU735" s="237" t="s">
        <v>83</v>
      </c>
      <c r="AV735" s="13" t="s">
        <v>83</v>
      </c>
      <c r="AW735" s="13" t="s">
        <v>35</v>
      </c>
      <c r="AX735" s="13" t="s">
        <v>81</v>
      </c>
      <c r="AY735" s="237" t="s">
        <v>143</v>
      </c>
    </row>
    <row r="736" s="2" customFormat="1" ht="24.15" customHeight="1">
      <c r="A736" s="41"/>
      <c r="B736" s="42"/>
      <c r="C736" s="260" t="s">
        <v>1019</v>
      </c>
      <c r="D736" s="260" t="s">
        <v>257</v>
      </c>
      <c r="E736" s="261" t="s">
        <v>1020</v>
      </c>
      <c r="F736" s="262" t="s">
        <v>1021</v>
      </c>
      <c r="G736" s="263" t="s">
        <v>414</v>
      </c>
      <c r="H736" s="264">
        <v>1</v>
      </c>
      <c r="I736" s="265"/>
      <c r="J736" s="266">
        <f>ROUND(I736*H736,2)</f>
        <v>0</v>
      </c>
      <c r="K736" s="262" t="s">
        <v>28</v>
      </c>
      <c r="L736" s="267"/>
      <c r="M736" s="268" t="s">
        <v>28</v>
      </c>
      <c r="N736" s="269" t="s">
        <v>44</v>
      </c>
      <c r="O736" s="87"/>
      <c r="P736" s="216">
        <f>O736*H736</f>
        <v>0</v>
      </c>
      <c r="Q736" s="216">
        <v>0.064000000000000001</v>
      </c>
      <c r="R736" s="216">
        <f>Q736*H736</f>
        <v>0.064000000000000001</v>
      </c>
      <c r="S736" s="216">
        <v>0</v>
      </c>
      <c r="T736" s="217">
        <f>S736*H736</f>
        <v>0</v>
      </c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R736" s="218" t="s">
        <v>217</v>
      </c>
      <c r="AT736" s="218" t="s">
        <v>257</v>
      </c>
      <c r="AU736" s="218" t="s">
        <v>83</v>
      </c>
      <c r="AY736" s="20" t="s">
        <v>143</v>
      </c>
      <c r="BE736" s="219">
        <f>IF(N736="základní",J736,0)</f>
        <v>0</v>
      </c>
      <c r="BF736" s="219">
        <f>IF(N736="snížená",J736,0)</f>
        <v>0</v>
      </c>
      <c r="BG736" s="219">
        <f>IF(N736="zákl. přenesená",J736,0)</f>
        <v>0</v>
      </c>
      <c r="BH736" s="219">
        <f>IF(N736="sníž. přenesená",J736,0)</f>
        <v>0</v>
      </c>
      <c r="BI736" s="219">
        <f>IF(N736="nulová",J736,0)</f>
        <v>0</v>
      </c>
      <c r="BJ736" s="20" t="s">
        <v>81</v>
      </c>
      <c r="BK736" s="219">
        <f>ROUND(I736*H736,2)</f>
        <v>0</v>
      </c>
      <c r="BL736" s="20" t="s">
        <v>150</v>
      </c>
      <c r="BM736" s="218" t="s">
        <v>1022</v>
      </c>
    </row>
    <row r="737" s="2" customFormat="1">
      <c r="A737" s="41"/>
      <c r="B737" s="42"/>
      <c r="C737" s="43"/>
      <c r="D737" s="220" t="s">
        <v>152</v>
      </c>
      <c r="E737" s="43"/>
      <c r="F737" s="221" t="s">
        <v>1023</v>
      </c>
      <c r="G737" s="43"/>
      <c r="H737" s="43"/>
      <c r="I737" s="222"/>
      <c r="J737" s="43"/>
      <c r="K737" s="43"/>
      <c r="L737" s="47"/>
      <c r="M737" s="223"/>
      <c r="N737" s="224"/>
      <c r="O737" s="87"/>
      <c r="P737" s="87"/>
      <c r="Q737" s="87"/>
      <c r="R737" s="87"/>
      <c r="S737" s="87"/>
      <c r="T737" s="88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T737" s="20" t="s">
        <v>152</v>
      </c>
      <c r="AU737" s="20" t="s">
        <v>83</v>
      </c>
    </row>
    <row r="738" s="13" customFormat="1">
      <c r="A738" s="13"/>
      <c r="B738" s="227"/>
      <c r="C738" s="228"/>
      <c r="D738" s="220" t="s">
        <v>156</v>
      </c>
      <c r="E738" s="229" t="s">
        <v>28</v>
      </c>
      <c r="F738" s="230" t="s">
        <v>81</v>
      </c>
      <c r="G738" s="228"/>
      <c r="H738" s="231">
        <v>1</v>
      </c>
      <c r="I738" s="232"/>
      <c r="J738" s="228"/>
      <c r="K738" s="228"/>
      <c r="L738" s="233"/>
      <c r="M738" s="234"/>
      <c r="N738" s="235"/>
      <c r="O738" s="235"/>
      <c r="P738" s="235"/>
      <c r="Q738" s="235"/>
      <c r="R738" s="235"/>
      <c r="S738" s="235"/>
      <c r="T738" s="236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7" t="s">
        <v>156</v>
      </c>
      <c r="AU738" s="237" t="s">
        <v>83</v>
      </c>
      <c r="AV738" s="13" t="s">
        <v>83</v>
      </c>
      <c r="AW738" s="13" t="s">
        <v>35</v>
      </c>
      <c r="AX738" s="13" t="s">
        <v>81</v>
      </c>
      <c r="AY738" s="237" t="s">
        <v>143</v>
      </c>
    </row>
    <row r="739" s="2" customFormat="1" ht="24.15" customHeight="1">
      <c r="A739" s="41"/>
      <c r="B739" s="42"/>
      <c r="C739" s="260" t="s">
        <v>1024</v>
      </c>
      <c r="D739" s="260" t="s">
        <v>257</v>
      </c>
      <c r="E739" s="261" t="s">
        <v>1025</v>
      </c>
      <c r="F739" s="262" t="s">
        <v>1026</v>
      </c>
      <c r="G739" s="263" t="s">
        <v>414</v>
      </c>
      <c r="H739" s="264">
        <v>1</v>
      </c>
      <c r="I739" s="265"/>
      <c r="J739" s="266">
        <f>ROUND(I739*H739,2)</f>
        <v>0</v>
      </c>
      <c r="K739" s="262" t="s">
        <v>28</v>
      </c>
      <c r="L739" s="267"/>
      <c r="M739" s="268" t="s">
        <v>28</v>
      </c>
      <c r="N739" s="269" t="s">
        <v>44</v>
      </c>
      <c r="O739" s="87"/>
      <c r="P739" s="216">
        <f>O739*H739</f>
        <v>0</v>
      </c>
      <c r="Q739" s="216">
        <v>0.055</v>
      </c>
      <c r="R739" s="216">
        <f>Q739*H739</f>
        <v>0.055</v>
      </c>
      <c r="S739" s="216">
        <v>0</v>
      </c>
      <c r="T739" s="217">
        <f>S739*H739</f>
        <v>0</v>
      </c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R739" s="218" t="s">
        <v>217</v>
      </c>
      <c r="AT739" s="218" t="s">
        <v>257</v>
      </c>
      <c r="AU739" s="218" t="s">
        <v>83</v>
      </c>
      <c r="AY739" s="20" t="s">
        <v>143</v>
      </c>
      <c r="BE739" s="219">
        <f>IF(N739="základní",J739,0)</f>
        <v>0</v>
      </c>
      <c r="BF739" s="219">
        <f>IF(N739="snížená",J739,0)</f>
        <v>0</v>
      </c>
      <c r="BG739" s="219">
        <f>IF(N739="zákl. přenesená",J739,0)</f>
        <v>0</v>
      </c>
      <c r="BH739" s="219">
        <f>IF(N739="sníž. přenesená",J739,0)</f>
        <v>0</v>
      </c>
      <c r="BI739" s="219">
        <f>IF(N739="nulová",J739,0)</f>
        <v>0</v>
      </c>
      <c r="BJ739" s="20" t="s">
        <v>81</v>
      </c>
      <c r="BK739" s="219">
        <f>ROUND(I739*H739,2)</f>
        <v>0</v>
      </c>
      <c r="BL739" s="20" t="s">
        <v>150</v>
      </c>
      <c r="BM739" s="218" t="s">
        <v>1027</v>
      </c>
    </row>
    <row r="740" s="2" customFormat="1">
      <c r="A740" s="41"/>
      <c r="B740" s="42"/>
      <c r="C740" s="43"/>
      <c r="D740" s="220" t="s">
        <v>152</v>
      </c>
      <c r="E740" s="43"/>
      <c r="F740" s="221" t="s">
        <v>1028</v>
      </c>
      <c r="G740" s="43"/>
      <c r="H740" s="43"/>
      <c r="I740" s="222"/>
      <c r="J740" s="43"/>
      <c r="K740" s="43"/>
      <c r="L740" s="47"/>
      <c r="M740" s="223"/>
      <c r="N740" s="224"/>
      <c r="O740" s="87"/>
      <c r="P740" s="87"/>
      <c r="Q740" s="87"/>
      <c r="R740" s="87"/>
      <c r="S740" s="87"/>
      <c r="T740" s="88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T740" s="20" t="s">
        <v>152</v>
      </c>
      <c r="AU740" s="20" t="s">
        <v>83</v>
      </c>
    </row>
    <row r="741" s="13" customFormat="1">
      <c r="A741" s="13"/>
      <c r="B741" s="227"/>
      <c r="C741" s="228"/>
      <c r="D741" s="220" t="s">
        <v>156</v>
      </c>
      <c r="E741" s="229" t="s">
        <v>28</v>
      </c>
      <c r="F741" s="230" t="s">
        <v>81</v>
      </c>
      <c r="G741" s="228"/>
      <c r="H741" s="231">
        <v>1</v>
      </c>
      <c r="I741" s="232"/>
      <c r="J741" s="228"/>
      <c r="K741" s="228"/>
      <c r="L741" s="233"/>
      <c r="M741" s="234"/>
      <c r="N741" s="235"/>
      <c r="O741" s="235"/>
      <c r="P741" s="235"/>
      <c r="Q741" s="235"/>
      <c r="R741" s="235"/>
      <c r="S741" s="235"/>
      <c r="T741" s="236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7" t="s">
        <v>156</v>
      </c>
      <c r="AU741" s="237" t="s">
        <v>83</v>
      </c>
      <c r="AV741" s="13" t="s">
        <v>83</v>
      </c>
      <c r="AW741" s="13" t="s">
        <v>35</v>
      </c>
      <c r="AX741" s="13" t="s">
        <v>81</v>
      </c>
      <c r="AY741" s="237" t="s">
        <v>143</v>
      </c>
    </row>
    <row r="742" s="2" customFormat="1" ht="16.5" customHeight="1">
      <c r="A742" s="41"/>
      <c r="B742" s="42"/>
      <c r="C742" s="207" t="s">
        <v>1029</v>
      </c>
      <c r="D742" s="207" t="s">
        <v>145</v>
      </c>
      <c r="E742" s="208" t="s">
        <v>1030</v>
      </c>
      <c r="F742" s="209" t="s">
        <v>1031</v>
      </c>
      <c r="G742" s="210" t="s">
        <v>414</v>
      </c>
      <c r="H742" s="211">
        <v>10</v>
      </c>
      <c r="I742" s="212"/>
      <c r="J742" s="213">
        <f>ROUND(I742*H742,2)</f>
        <v>0</v>
      </c>
      <c r="K742" s="209" t="s">
        <v>28</v>
      </c>
      <c r="L742" s="47"/>
      <c r="M742" s="214" t="s">
        <v>28</v>
      </c>
      <c r="N742" s="215" t="s">
        <v>44</v>
      </c>
      <c r="O742" s="87"/>
      <c r="P742" s="216">
        <f>O742*H742</f>
        <v>0</v>
      </c>
      <c r="Q742" s="216">
        <v>0</v>
      </c>
      <c r="R742" s="216">
        <f>Q742*H742</f>
        <v>0</v>
      </c>
      <c r="S742" s="216">
        <v>0</v>
      </c>
      <c r="T742" s="217">
        <f>S742*H742</f>
        <v>0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18" t="s">
        <v>150</v>
      </c>
      <c r="AT742" s="218" t="s">
        <v>145</v>
      </c>
      <c r="AU742" s="218" t="s">
        <v>83</v>
      </c>
      <c r="AY742" s="20" t="s">
        <v>143</v>
      </c>
      <c r="BE742" s="219">
        <f>IF(N742="základní",J742,0)</f>
        <v>0</v>
      </c>
      <c r="BF742" s="219">
        <f>IF(N742="snížená",J742,0)</f>
        <v>0</v>
      </c>
      <c r="BG742" s="219">
        <f>IF(N742="zákl. přenesená",J742,0)</f>
        <v>0</v>
      </c>
      <c r="BH742" s="219">
        <f>IF(N742="sníž. přenesená",J742,0)</f>
        <v>0</v>
      </c>
      <c r="BI742" s="219">
        <f>IF(N742="nulová",J742,0)</f>
        <v>0</v>
      </c>
      <c r="BJ742" s="20" t="s">
        <v>81</v>
      </c>
      <c r="BK742" s="219">
        <f>ROUND(I742*H742,2)</f>
        <v>0</v>
      </c>
      <c r="BL742" s="20" t="s">
        <v>150</v>
      </c>
      <c r="BM742" s="218" t="s">
        <v>1032</v>
      </c>
    </row>
    <row r="743" s="2" customFormat="1">
      <c r="A743" s="41"/>
      <c r="B743" s="42"/>
      <c r="C743" s="43"/>
      <c r="D743" s="220" t="s">
        <v>152</v>
      </c>
      <c r="E743" s="43"/>
      <c r="F743" s="221" t="s">
        <v>1031</v>
      </c>
      <c r="G743" s="43"/>
      <c r="H743" s="43"/>
      <c r="I743" s="222"/>
      <c r="J743" s="43"/>
      <c r="K743" s="43"/>
      <c r="L743" s="47"/>
      <c r="M743" s="223"/>
      <c r="N743" s="224"/>
      <c r="O743" s="87"/>
      <c r="P743" s="87"/>
      <c r="Q743" s="87"/>
      <c r="R743" s="87"/>
      <c r="S743" s="87"/>
      <c r="T743" s="88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T743" s="20" t="s">
        <v>152</v>
      </c>
      <c r="AU743" s="20" t="s">
        <v>83</v>
      </c>
    </row>
    <row r="744" s="13" customFormat="1">
      <c r="A744" s="13"/>
      <c r="B744" s="227"/>
      <c r="C744" s="228"/>
      <c r="D744" s="220" t="s">
        <v>156</v>
      </c>
      <c r="E744" s="229" t="s">
        <v>28</v>
      </c>
      <c r="F744" s="230" t="s">
        <v>236</v>
      </c>
      <c r="G744" s="228"/>
      <c r="H744" s="231">
        <v>10</v>
      </c>
      <c r="I744" s="232"/>
      <c r="J744" s="228"/>
      <c r="K744" s="228"/>
      <c r="L744" s="233"/>
      <c r="M744" s="234"/>
      <c r="N744" s="235"/>
      <c r="O744" s="235"/>
      <c r="P744" s="235"/>
      <c r="Q744" s="235"/>
      <c r="R744" s="235"/>
      <c r="S744" s="235"/>
      <c r="T744" s="236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7" t="s">
        <v>156</v>
      </c>
      <c r="AU744" s="237" t="s">
        <v>83</v>
      </c>
      <c r="AV744" s="13" t="s">
        <v>83</v>
      </c>
      <c r="AW744" s="13" t="s">
        <v>35</v>
      </c>
      <c r="AX744" s="13" t="s">
        <v>73</v>
      </c>
      <c r="AY744" s="237" t="s">
        <v>143</v>
      </c>
    </row>
    <row r="745" s="2" customFormat="1" ht="24.15" customHeight="1">
      <c r="A745" s="41"/>
      <c r="B745" s="42"/>
      <c r="C745" s="207" t="s">
        <v>1033</v>
      </c>
      <c r="D745" s="207" t="s">
        <v>145</v>
      </c>
      <c r="E745" s="208" t="s">
        <v>1034</v>
      </c>
      <c r="F745" s="209" t="s">
        <v>1035</v>
      </c>
      <c r="G745" s="210" t="s">
        <v>414</v>
      </c>
      <c r="H745" s="211">
        <v>15</v>
      </c>
      <c r="I745" s="212"/>
      <c r="J745" s="213">
        <f>ROUND(I745*H745,2)</f>
        <v>0</v>
      </c>
      <c r="K745" s="209" t="s">
        <v>28</v>
      </c>
      <c r="L745" s="47"/>
      <c r="M745" s="214" t="s">
        <v>28</v>
      </c>
      <c r="N745" s="215" t="s">
        <v>44</v>
      </c>
      <c r="O745" s="87"/>
      <c r="P745" s="216">
        <f>O745*H745</f>
        <v>0</v>
      </c>
      <c r="Q745" s="216">
        <v>0</v>
      </c>
      <c r="R745" s="216">
        <f>Q745*H745</f>
        <v>0</v>
      </c>
      <c r="S745" s="216">
        <v>0</v>
      </c>
      <c r="T745" s="217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18" t="s">
        <v>150</v>
      </c>
      <c r="AT745" s="218" t="s">
        <v>145</v>
      </c>
      <c r="AU745" s="218" t="s">
        <v>83</v>
      </c>
      <c r="AY745" s="20" t="s">
        <v>143</v>
      </c>
      <c r="BE745" s="219">
        <f>IF(N745="základní",J745,0)</f>
        <v>0</v>
      </c>
      <c r="BF745" s="219">
        <f>IF(N745="snížená",J745,0)</f>
        <v>0</v>
      </c>
      <c r="BG745" s="219">
        <f>IF(N745="zákl. přenesená",J745,0)</f>
        <v>0</v>
      </c>
      <c r="BH745" s="219">
        <f>IF(N745="sníž. přenesená",J745,0)</f>
        <v>0</v>
      </c>
      <c r="BI745" s="219">
        <f>IF(N745="nulová",J745,0)</f>
        <v>0</v>
      </c>
      <c r="BJ745" s="20" t="s">
        <v>81</v>
      </c>
      <c r="BK745" s="219">
        <f>ROUND(I745*H745,2)</f>
        <v>0</v>
      </c>
      <c r="BL745" s="20" t="s">
        <v>150</v>
      </c>
      <c r="BM745" s="218" t="s">
        <v>1036</v>
      </c>
    </row>
    <row r="746" s="2" customFormat="1">
      <c r="A746" s="41"/>
      <c r="B746" s="42"/>
      <c r="C746" s="43"/>
      <c r="D746" s="220" t="s">
        <v>152</v>
      </c>
      <c r="E746" s="43"/>
      <c r="F746" s="221" t="s">
        <v>1035</v>
      </c>
      <c r="G746" s="43"/>
      <c r="H746" s="43"/>
      <c r="I746" s="222"/>
      <c r="J746" s="43"/>
      <c r="K746" s="43"/>
      <c r="L746" s="47"/>
      <c r="M746" s="223"/>
      <c r="N746" s="224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T746" s="20" t="s">
        <v>152</v>
      </c>
      <c r="AU746" s="20" t="s">
        <v>83</v>
      </c>
    </row>
    <row r="747" s="13" customFormat="1">
      <c r="A747" s="13"/>
      <c r="B747" s="227"/>
      <c r="C747" s="228"/>
      <c r="D747" s="220" t="s">
        <v>156</v>
      </c>
      <c r="E747" s="229" t="s">
        <v>28</v>
      </c>
      <c r="F747" s="230" t="s">
        <v>1037</v>
      </c>
      <c r="G747" s="228"/>
      <c r="H747" s="231">
        <v>12</v>
      </c>
      <c r="I747" s="232"/>
      <c r="J747" s="228"/>
      <c r="K747" s="228"/>
      <c r="L747" s="233"/>
      <c r="M747" s="234"/>
      <c r="N747" s="235"/>
      <c r="O747" s="235"/>
      <c r="P747" s="235"/>
      <c r="Q747" s="235"/>
      <c r="R747" s="235"/>
      <c r="S747" s="235"/>
      <c r="T747" s="236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7" t="s">
        <v>156</v>
      </c>
      <c r="AU747" s="237" t="s">
        <v>83</v>
      </c>
      <c r="AV747" s="13" t="s">
        <v>83</v>
      </c>
      <c r="AW747" s="13" t="s">
        <v>35</v>
      </c>
      <c r="AX747" s="13" t="s">
        <v>73</v>
      </c>
      <c r="AY747" s="237" t="s">
        <v>143</v>
      </c>
    </row>
    <row r="748" s="13" customFormat="1">
      <c r="A748" s="13"/>
      <c r="B748" s="227"/>
      <c r="C748" s="228"/>
      <c r="D748" s="220" t="s">
        <v>156</v>
      </c>
      <c r="E748" s="229" t="s">
        <v>28</v>
      </c>
      <c r="F748" s="230" t="s">
        <v>1038</v>
      </c>
      <c r="G748" s="228"/>
      <c r="H748" s="231">
        <v>3</v>
      </c>
      <c r="I748" s="232"/>
      <c r="J748" s="228"/>
      <c r="K748" s="228"/>
      <c r="L748" s="233"/>
      <c r="M748" s="234"/>
      <c r="N748" s="235"/>
      <c r="O748" s="235"/>
      <c r="P748" s="235"/>
      <c r="Q748" s="235"/>
      <c r="R748" s="235"/>
      <c r="S748" s="235"/>
      <c r="T748" s="236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7" t="s">
        <v>156</v>
      </c>
      <c r="AU748" s="237" t="s">
        <v>83</v>
      </c>
      <c r="AV748" s="13" t="s">
        <v>83</v>
      </c>
      <c r="AW748" s="13" t="s">
        <v>35</v>
      </c>
      <c r="AX748" s="13" t="s">
        <v>73</v>
      </c>
      <c r="AY748" s="237" t="s">
        <v>143</v>
      </c>
    </row>
    <row r="749" s="12" customFormat="1" ht="22.8" customHeight="1">
      <c r="A749" s="12"/>
      <c r="B749" s="191"/>
      <c r="C749" s="192"/>
      <c r="D749" s="193" t="s">
        <v>72</v>
      </c>
      <c r="E749" s="205" t="s">
        <v>225</v>
      </c>
      <c r="F749" s="205" t="s">
        <v>1039</v>
      </c>
      <c r="G749" s="192"/>
      <c r="H749" s="192"/>
      <c r="I749" s="195"/>
      <c r="J749" s="206">
        <f>BK749</f>
        <v>0</v>
      </c>
      <c r="K749" s="192"/>
      <c r="L749" s="197"/>
      <c r="M749" s="198"/>
      <c r="N749" s="199"/>
      <c r="O749" s="199"/>
      <c r="P749" s="200">
        <f>P750+SUM(P751:P976)</f>
        <v>0</v>
      </c>
      <c r="Q749" s="199"/>
      <c r="R749" s="200">
        <f>R750+SUM(R751:R976)</f>
        <v>722.76993871999991</v>
      </c>
      <c r="S749" s="199"/>
      <c r="T749" s="201">
        <f>T750+SUM(T751:T976)</f>
        <v>1928.2626</v>
      </c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R749" s="202" t="s">
        <v>81</v>
      </c>
      <c r="AT749" s="203" t="s">
        <v>72</v>
      </c>
      <c r="AU749" s="203" t="s">
        <v>81</v>
      </c>
      <c r="AY749" s="202" t="s">
        <v>143</v>
      </c>
      <c r="BK749" s="204">
        <f>BK750+SUM(BK751:BK976)</f>
        <v>0</v>
      </c>
    </row>
    <row r="750" s="2" customFormat="1" ht="24.15" customHeight="1">
      <c r="A750" s="41"/>
      <c r="B750" s="42"/>
      <c r="C750" s="207" t="s">
        <v>1040</v>
      </c>
      <c r="D750" s="207" t="s">
        <v>145</v>
      </c>
      <c r="E750" s="208" t="s">
        <v>1041</v>
      </c>
      <c r="F750" s="209" t="s">
        <v>1042</v>
      </c>
      <c r="G750" s="210" t="s">
        <v>406</v>
      </c>
      <c r="H750" s="211">
        <v>25.550000000000001</v>
      </c>
      <c r="I750" s="212"/>
      <c r="J750" s="213">
        <f>ROUND(I750*H750,2)</f>
        <v>0</v>
      </c>
      <c r="K750" s="209" t="s">
        <v>149</v>
      </c>
      <c r="L750" s="47"/>
      <c r="M750" s="214" t="s">
        <v>28</v>
      </c>
      <c r="N750" s="215" t="s">
        <v>44</v>
      </c>
      <c r="O750" s="87"/>
      <c r="P750" s="216">
        <f>O750*H750</f>
        <v>0</v>
      </c>
      <c r="Q750" s="216">
        <v>0.00029999999999999997</v>
      </c>
      <c r="R750" s="216">
        <f>Q750*H750</f>
        <v>0.0076649999999999999</v>
      </c>
      <c r="S750" s="216">
        <v>0</v>
      </c>
      <c r="T750" s="217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18" t="s">
        <v>150</v>
      </c>
      <c r="AT750" s="218" t="s">
        <v>145</v>
      </c>
      <c r="AU750" s="218" t="s">
        <v>83</v>
      </c>
      <c r="AY750" s="20" t="s">
        <v>143</v>
      </c>
      <c r="BE750" s="219">
        <f>IF(N750="základní",J750,0)</f>
        <v>0</v>
      </c>
      <c r="BF750" s="219">
        <f>IF(N750="snížená",J750,0)</f>
        <v>0</v>
      </c>
      <c r="BG750" s="219">
        <f>IF(N750="zákl. přenesená",J750,0)</f>
        <v>0</v>
      </c>
      <c r="BH750" s="219">
        <f>IF(N750="sníž. přenesená",J750,0)</f>
        <v>0</v>
      </c>
      <c r="BI750" s="219">
        <f>IF(N750="nulová",J750,0)</f>
        <v>0</v>
      </c>
      <c r="BJ750" s="20" t="s">
        <v>81</v>
      </c>
      <c r="BK750" s="219">
        <f>ROUND(I750*H750,2)</f>
        <v>0</v>
      </c>
      <c r="BL750" s="20" t="s">
        <v>150</v>
      </c>
      <c r="BM750" s="218" t="s">
        <v>1043</v>
      </c>
    </row>
    <row r="751" s="2" customFormat="1">
      <c r="A751" s="41"/>
      <c r="B751" s="42"/>
      <c r="C751" s="43"/>
      <c r="D751" s="220" t="s">
        <v>152</v>
      </c>
      <c r="E751" s="43"/>
      <c r="F751" s="221" t="s">
        <v>1042</v>
      </c>
      <c r="G751" s="43"/>
      <c r="H751" s="43"/>
      <c r="I751" s="222"/>
      <c r="J751" s="43"/>
      <c r="K751" s="43"/>
      <c r="L751" s="47"/>
      <c r="M751" s="223"/>
      <c r="N751" s="224"/>
      <c r="O751" s="87"/>
      <c r="P751" s="87"/>
      <c r="Q751" s="87"/>
      <c r="R751" s="87"/>
      <c r="S751" s="87"/>
      <c r="T751" s="88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T751" s="20" t="s">
        <v>152</v>
      </c>
      <c r="AU751" s="20" t="s">
        <v>83</v>
      </c>
    </row>
    <row r="752" s="2" customFormat="1">
      <c r="A752" s="41"/>
      <c r="B752" s="42"/>
      <c r="C752" s="43"/>
      <c r="D752" s="225" t="s">
        <v>154</v>
      </c>
      <c r="E752" s="43"/>
      <c r="F752" s="226" t="s">
        <v>1044</v>
      </c>
      <c r="G752" s="43"/>
      <c r="H752" s="43"/>
      <c r="I752" s="222"/>
      <c r="J752" s="43"/>
      <c r="K752" s="43"/>
      <c r="L752" s="47"/>
      <c r="M752" s="223"/>
      <c r="N752" s="224"/>
      <c r="O752" s="87"/>
      <c r="P752" s="87"/>
      <c r="Q752" s="87"/>
      <c r="R752" s="87"/>
      <c r="S752" s="87"/>
      <c r="T752" s="88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20" t="s">
        <v>154</v>
      </c>
      <c r="AU752" s="20" t="s">
        <v>83</v>
      </c>
    </row>
    <row r="753" s="2" customFormat="1">
      <c r="A753" s="41"/>
      <c r="B753" s="42"/>
      <c r="C753" s="43"/>
      <c r="D753" s="220" t="s">
        <v>231</v>
      </c>
      <c r="E753" s="43"/>
      <c r="F753" s="259" t="s">
        <v>1045</v>
      </c>
      <c r="G753" s="43"/>
      <c r="H753" s="43"/>
      <c r="I753" s="222"/>
      <c r="J753" s="43"/>
      <c r="K753" s="43"/>
      <c r="L753" s="47"/>
      <c r="M753" s="223"/>
      <c r="N753" s="224"/>
      <c r="O753" s="87"/>
      <c r="P753" s="87"/>
      <c r="Q753" s="87"/>
      <c r="R753" s="87"/>
      <c r="S753" s="87"/>
      <c r="T753" s="88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T753" s="20" t="s">
        <v>231</v>
      </c>
      <c r="AU753" s="20" t="s">
        <v>83</v>
      </c>
    </row>
    <row r="754" s="13" customFormat="1">
      <c r="A754" s="13"/>
      <c r="B754" s="227"/>
      <c r="C754" s="228"/>
      <c r="D754" s="220" t="s">
        <v>156</v>
      </c>
      <c r="E754" s="229" t="s">
        <v>28</v>
      </c>
      <c r="F754" s="230" t="s">
        <v>1046</v>
      </c>
      <c r="G754" s="228"/>
      <c r="H754" s="231">
        <v>9.5500000000000007</v>
      </c>
      <c r="I754" s="232"/>
      <c r="J754" s="228"/>
      <c r="K754" s="228"/>
      <c r="L754" s="233"/>
      <c r="M754" s="234"/>
      <c r="N754" s="235"/>
      <c r="O754" s="235"/>
      <c r="P754" s="235"/>
      <c r="Q754" s="235"/>
      <c r="R754" s="235"/>
      <c r="S754" s="235"/>
      <c r="T754" s="236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7" t="s">
        <v>156</v>
      </c>
      <c r="AU754" s="237" t="s">
        <v>83</v>
      </c>
      <c r="AV754" s="13" t="s">
        <v>83</v>
      </c>
      <c r="AW754" s="13" t="s">
        <v>35</v>
      </c>
      <c r="AX754" s="13" t="s">
        <v>73</v>
      </c>
      <c r="AY754" s="237" t="s">
        <v>143</v>
      </c>
    </row>
    <row r="755" s="13" customFormat="1">
      <c r="A755" s="13"/>
      <c r="B755" s="227"/>
      <c r="C755" s="228"/>
      <c r="D755" s="220" t="s">
        <v>156</v>
      </c>
      <c r="E755" s="229" t="s">
        <v>28</v>
      </c>
      <c r="F755" s="230" t="s">
        <v>1047</v>
      </c>
      <c r="G755" s="228"/>
      <c r="H755" s="231">
        <v>16</v>
      </c>
      <c r="I755" s="232"/>
      <c r="J755" s="228"/>
      <c r="K755" s="228"/>
      <c r="L755" s="233"/>
      <c r="M755" s="234"/>
      <c r="N755" s="235"/>
      <c r="O755" s="235"/>
      <c r="P755" s="235"/>
      <c r="Q755" s="235"/>
      <c r="R755" s="235"/>
      <c r="S755" s="235"/>
      <c r="T755" s="236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7" t="s">
        <v>156</v>
      </c>
      <c r="AU755" s="237" t="s">
        <v>83</v>
      </c>
      <c r="AV755" s="13" t="s">
        <v>83</v>
      </c>
      <c r="AW755" s="13" t="s">
        <v>35</v>
      </c>
      <c r="AX755" s="13" t="s">
        <v>73</v>
      </c>
      <c r="AY755" s="237" t="s">
        <v>143</v>
      </c>
    </row>
    <row r="756" s="15" customFormat="1">
      <c r="A756" s="15"/>
      <c r="B756" s="248"/>
      <c r="C756" s="249"/>
      <c r="D756" s="220" t="s">
        <v>156</v>
      </c>
      <c r="E756" s="250" t="s">
        <v>28</v>
      </c>
      <c r="F756" s="251" t="s">
        <v>180</v>
      </c>
      <c r="G756" s="249"/>
      <c r="H756" s="252">
        <v>25.550000000000001</v>
      </c>
      <c r="I756" s="253"/>
      <c r="J756" s="249"/>
      <c r="K756" s="249"/>
      <c r="L756" s="254"/>
      <c r="M756" s="255"/>
      <c r="N756" s="256"/>
      <c r="O756" s="256"/>
      <c r="P756" s="256"/>
      <c r="Q756" s="256"/>
      <c r="R756" s="256"/>
      <c r="S756" s="256"/>
      <c r="T756" s="257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58" t="s">
        <v>156</v>
      </c>
      <c r="AU756" s="258" t="s">
        <v>83</v>
      </c>
      <c r="AV756" s="15" t="s">
        <v>150</v>
      </c>
      <c r="AW756" s="15" t="s">
        <v>35</v>
      </c>
      <c r="AX756" s="15" t="s">
        <v>81</v>
      </c>
      <c r="AY756" s="258" t="s">
        <v>143</v>
      </c>
    </row>
    <row r="757" s="2" customFormat="1" ht="24.15" customHeight="1">
      <c r="A757" s="41"/>
      <c r="B757" s="42"/>
      <c r="C757" s="207" t="s">
        <v>1048</v>
      </c>
      <c r="D757" s="207" t="s">
        <v>145</v>
      </c>
      <c r="E757" s="208" t="s">
        <v>1049</v>
      </c>
      <c r="F757" s="209" t="s">
        <v>1050</v>
      </c>
      <c r="G757" s="210" t="s">
        <v>414</v>
      </c>
      <c r="H757" s="211">
        <v>3</v>
      </c>
      <c r="I757" s="212"/>
      <c r="J757" s="213">
        <f>ROUND(I757*H757,2)</f>
        <v>0</v>
      </c>
      <c r="K757" s="209" t="s">
        <v>149</v>
      </c>
      <c r="L757" s="47"/>
      <c r="M757" s="214" t="s">
        <v>28</v>
      </c>
      <c r="N757" s="215" t="s">
        <v>44</v>
      </c>
      <c r="O757" s="87"/>
      <c r="P757" s="216">
        <f>O757*H757</f>
        <v>0</v>
      </c>
      <c r="Q757" s="216">
        <v>0.10931</v>
      </c>
      <c r="R757" s="216">
        <f>Q757*H757</f>
        <v>0.32793</v>
      </c>
      <c r="S757" s="216">
        <v>0</v>
      </c>
      <c r="T757" s="217">
        <f>S757*H757</f>
        <v>0</v>
      </c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R757" s="218" t="s">
        <v>150</v>
      </c>
      <c r="AT757" s="218" t="s">
        <v>145</v>
      </c>
      <c r="AU757" s="218" t="s">
        <v>83</v>
      </c>
      <c r="AY757" s="20" t="s">
        <v>143</v>
      </c>
      <c r="BE757" s="219">
        <f>IF(N757="základní",J757,0)</f>
        <v>0</v>
      </c>
      <c r="BF757" s="219">
        <f>IF(N757="snížená",J757,0)</f>
        <v>0</v>
      </c>
      <c r="BG757" s="219">
        <f>IF(N757="zákl. přenesená",J757,0)</f>
        <v>0</v>
      </c>
      <c r="BH757" s="219">
        <f>IF(N757="sníž. přenesená",J757,0)</f>
        <v>0</v>
      </c>
      <c r="BI757" s="219">
        <f>IF(N757="nulová",J757,0)</f>
        <v>0</v>
      </c>
      <c r="BJ757" s="20" t="s">
        <v>81</v>
      </c>
      <c r="BK757" s="219">
        <f>ROUND(I757*H757,2)</f>
        <v>0</v>
      </c>
      <c r="BL757" s="20" t="s">
        <v>150</v>
      </c>
      <c r="BM757" s="218" t="s">
        <v>1051</v>
      </c>
    </row>
    <row r="758" s="2" customFormat="1">
      <c r="A758" s="41"/>
      <c r="B758" s="42"/>
      <c r="C758" s="43"/>
      <c r="D758" s="220" t="s">
        <v>152</v>
      </c>
      <c r="E758" s="43"/>
      <c r="F758" s="221" t="s">
        <v>1052</v>
      </c>
      <c r="G758" s="43"/>
      <c r="H758" s="43"/>
      <c r="I758" s="222"/>
      <c r="J758" s="43"/>
      <c r="K758" s="43"/>
      <c r="L758" s="47"/>
      <c r="M758" s="223"/>
      <c r="N758" s="224"/>
      <c r="O758" s="87"/>
      <c r="P758" s="87"/>
      <c r="Q758" s="87"/>
      <c r="R758" s="87"/>
      <c r="S758" s="87"/>
      <c r="T758" s="88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T758" s="20" t="s">
        <v>152</v>
      </c>
      <c r="AU758" s="20" t="s">
        <v>83</v>
      </c>
    </row>
    <row r="759" s="2" customFormat="1">
      <c r="A759" s="41"/>
      <c r="B759" s="42"/>
      <c r="C759" s="43"/>
      <c r="D759" s="225" t="s">
        <v>154</v>
      </c>
      <c r="E759" s="43"/>
      <c r="F759" s="226" t="s">
        <v>1053</v>
      </c>
      <c r="G759" s="43"/>
      <c r="H759" s="43"/>
      <c r="I759" s="222"/>
      <c r="J759" s="43"/>
      <c r="K759" s="43"/>
      <c r="L759" s="47"/>
      <c r="M759" s="223"/>
      <c r="N759" s="224"/>
      <c r="O759" s="87"/>
      <c r="P759" s="87"/>
      <c r="Q759" s="87"/>
      <c r="R759" s="87"/>
      <c r="S759" s="87"/>
      <c r="T759" s="88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T759" s="20" t="s">
        <v>154</v>
      </c>
      <c r="AU759" s="20" t="s">
        <v>83</v>
      </c>
    </row>
    <row r="760" s="13" customFormat="1">
      <c r="A760" s="13"/>
      <c r="B760" s="227"/>
      <c r="C760" s="228"/>
      <c r="D760" s="220" t="s">
        <v>156</v>
      </c>
      <c r="E760" s="229" t="s">
        <v>28</v>
      </c>
      <c r="F760" s="230" t="s">
        <v>181</v>
      </c>
      <c r="G760" s="228"/>
      <c r="H760" s="231">
        <v>3</v>
      </c>
      <c r="I760" s="232"/>
      <c r="J760" s="228"/>
      <c r="K760" s="228"/>
      <c r="L760" s="233"/>
      <c r="M760" s="234"/>
      <c r="N760" s="235"/>
      <c r="O760" s="235"/>
      <c r="P760" s="235"/>
      <c r="Q760" s="235"/>
      <c r="R760" s="235"/>
      <c r="S760" s="235"/>
      <c r="T760" s="236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7" t="s">
        <v>156</v>
      </c>
      <c r="AU760" s="237" t="s">
        <v>83</v>
      </c>
      <c r="AV760" s="13" t="s">
        <v>83</v>
      </c>
      <c r="AW760" s="13" t="s">
        <v>35</v>
      </c>
      <c r="AX760" s="13" t="s">
        <v>81</v>
      </c>
      <c r="AY760" s="237" t="s">
        <v>143</v>
      </c>
    </row>
    <row r="761" s="2" customFormat="1" ht="33" customHeight="1">
      <c r="A761" s="41"/>
      <c r="B761" s="42"/>
      <c r="C761" s="260" t="s">
        <v>1054</v>
      </c>
      <c r="D761" s="260" t="s">
        <v>257</v>
      </c>
      <c r="E761" s="261" t="s">
        <v>1055</v>
      </c>
      <c r="F761" s="262" t="s">
        <v>1056</v>
      </c>
      <c r="G761" s="263" t="s">
        <v>414</v>
      </c>
      <c r="H761" s="264">
        <v>3</v>
      </c>
      <c r="I761" s="265"/>
      <c r="J761" s="266">
        <f>ROUND(I761*H761,2)</f>
        <v>0</v>
      </c>
      <c r="K761" s="262" t="s">
        <v>28</v>
      </c>
      <c r="L761" s="267"/>
      <c r="M761" s="268" t="s">
        <v>28</v>
      </c>
      <c r="N761" s="269" t="s">
        <v>44</v>
      </c>
      <c r="O761" s="87"/>
      <c r="P761" s="216">
        <f>O761*H761</f>
        <v>0</v>
      </c>
      <c r="Q761" s="216">
        <v>0.0060000000000000001</v>
      </c>
      <c r="R761" s="216">
        <f>Q761*H761</f>
        <v>0.018000000000000002</v>
      </c>
      <c r="S761" s="216">
        <v>0</v>
      </c>
      <c r="T761" s="217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18" t="s">
        <v>217</v>
      </c>
      <c r="AT761" s="218" t="s">
        <v>257</v>
      </c>
      <c r="AU761" s="218" t="s">
        <v>83</v>
      </c>
      <c r="AY761" s="20" t="s">
        <v>143</v>
      </c>
      <c r="BE761" s="219">
        <f>IF(N761="základní",J761,0)</f>
        <v>0</v>
      </c>
      <c r="BF761" s="219">
        <f>IF(N761="snížená",J761,0)</f>
        <v>0</v>
      </c>
      <c r="BG761" s="219">
        <f>IF(N761="zákl. přenesená",J761,0)</f>
        <v>0</v>
      </c>
      <c r="BH761" s="219">
        <f>IF(N761="sníž. přenesená",J761,0)</f>
        <v>0</v>
      </c>
      <c r="BI761" s="219">
        <f>IF(N761="nulová",J761,0)</f>
        <v>0</v>
      </c>
      <c r="BJ761" s="20" t="s">
        <v>81</v>
      </c>
      <c r="BK761" s="219">
        <f>ROUND(I761*H761,2)</f>
        <v>0</v>
      </c>
      <c r="BL761" s="20" t="s">
        <v>150</v>
      </c>
      <c r="BM761" s="218" t="s">
        <v>1057</v>
      </c>
    </row>
    <row r="762" s="2" customFormat="1">
      <c r="A762" s="41"/>
      <c r="B762" s="42"/>
      <c r="C762" s="43"/>
      <c r="D762" s="220" t="s">
        <v>152</v>
      </c>
      <c r="E762" s="43"/>
      <c r="F762" s="221" t="s">
        <v>1056</v>
      </c>
      <c r="G762" s="43"/>
      <c r="H762" s="43"/>
      <c r="I762" s="222"/>
      <c r="J762" s="43"/>
      <c r="K762" s="43"/>
      <c r="L762" s="47"/>
      <c r="M762" s="223"/>
      <c r="N762" s="224"/>
      <c r="O762" s="87"/>
      <c r="P762" s="87"/>
      <c r="Q762" s="87"/>
      <c r="R762" s="87"/>
      <c r="S762" s="87"/>
      <c r="T762" s="88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T762" s="20" t="s">
        <v>152</v>
      </c>
      <c r="AU762" s="20" t="s">
        <v>83</v>
      </c>
    </row>
    <row r="763" s="2" customFormat="1">
      <c r="A763" s="41"/>
      <c r="B763" s="42"/>
      <c r="C763" s="43"/>
      <c r="D763" s="220" t="s">
        <v>231</v>
      </c>
      <c r="E763" s="43"/>
      <c r="F763" s="259" t="s">
        <v>1058</v>
      </c>
      <c r="G763" s="43"/>
      <c r="H763" s="43"/>
      <c r="I763" s="222"/>
      <c r="J763" s="43"/>
      <c r="K763" s="43"/>
      <c r="L763" s="47"/>
      <c r="M763" s="223"/>
      <c r="N763" s="224"/>
      <c r="O763" s="87"/>
      <c r="P763" s="87"/>
      <c r="Q763" s="87"/>
      <c r="R763" s="87"/>
      <c r="S763" s="87"/>
      <c r="T763" s="88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T763" s="20" t="s">
        <v>231</v>
      </c>
      <c r="AU763" s="20" t="s">
        <v>83</v>
      </c>
    </row>
    <row r="764" s="13" customFormat="1">
      <c r="A764" s="13"/>
      <c r="B764" s="227"/>
      <c r="C764" s="228"/>
      <c r="D764" s="220" t="s">
        <v>156</v>
      </c>
      <c r="E764" s="229" t="s">
        <v>28</v>
      </c>
      <c r="F764" s="230" t="s">
        <v>181</v>
      </c>
      <c r="G764" s="228"/>
      <c r="H764" s="231">
        <v>3</v>
      </c>
      <c r="I764" s="232"/>
      <c r="J764" s="228"/>
      <c r="K764" s="228"/>
      <c r="L764" s="233"/>
      <c r="M764" s="234"/>
      <c r="N764" s="235"/>
      <c r="O764" s="235"/>
      <c r="P764" s="235"/>
      <c r="Q764" s="235"/>
      <c r="R764" s="235"/>
      <c r="S764" s="235"/>
      <c r="T764" s="236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7" t="s">
        <v>156</v>
      </c>
      <c r="AU764" s="237" t="s">
        <v>83</v>
      </c>
      <c r="AV764" s="13" t="s">
        <v>83</v>
      </c>
      <c r="AW764" s="13" t="s">
        <v>35</v>
      </c>
      <c r="AX764" s="13" t="s">
        <v>81</v>
      </c>
      <c r="AY764" s="237" t="s">
        <v>143</v>
      </c>
    </row>
    <row r="765" s="2" customFormat="1" ht="24.15" customHeight="1">
      <c r="A765" s="41"/>
      <c r="B765" s="42"/>
      <c r="C765" s="207" t="s">
        <v>1059</v>
      </c>
      <c r="D765" s="207" t="s">
        <v>145</v>
      </c>
      <c r="E765" s="208" t="s">
        <v>1060</v>
      </c>
      <c r="F765" s="209" t="s">
        <v>1061</v>
      </c>
      <c r="G765" s="210" t="s">
        <v>414</v>
      </c>
      <c r="H765" s="211">
        <v>22</v>
      </c>
      <c r="I765" s="212"/>
      <c r="J765" s="213">
        <f>ROUND(I765*H765,2)</f>
        <v>0</v>
      </c>
      <c r="K765" s="209" t="s">
        <v>149</v>
      </c>
      <c r="L765" s="47"/>
      <c r="M765" s="214" t="s">
        <v>28</v>
      </c>
      <c r="N765" s="215" t="s">
        <v>44</v>
      </c>
      <c r="O765" s="87"/>
      <c r="P765" s="216">
        <f>O765*H765</f>
        <v>0</v>
      </c>
      <c r="Q765" s="216">
        <v>0.00069999999999999999</v>
      </c>
      <c r="R765" s="216">
        <f>Q765*H765</f>
        <v>0.015400000000000001</v>
      </c>
      <c r="S765" s="216">
        <v>0</v>
      </c>
      <c r="T765" s="217">
        <f>S765*H765</f>
        <v>0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18" t="s">
        <v>150</v>
      </c>
      <c r="AT765" s="218" t="s">
        <v>145</v>
      </c>
      <c r="AU765" s="218" t="s">
        <v>83</v>
      </c>
      <c r="AY765" s="20" t="s">
        <v>143</v>
      </c>
      <c r="BE765" s="219">
        <f>IF(N765="základní",J765,0)</f>
        <v>0</v>
      </c>
      <c r="BF765" s="219">
        <f>IF(N765="snížená",J765,0)</f>
        <v>0</v>
      </c>
      <c r="BG765" s="219">
        <f>IF(N765="zákl. přenesená",J765,0)</f>
        <v>0</v>
      </c>
      <c r="BH765" s="219">
        <f>IF(N765="sníž. přenesená",J765,0)</f>
        <v>0</v>
      </c>
      <c r="BI765" s="219">
        <f>IF(N765="nulová",J765,0)</f>
        <v>0</v>
      </c>
      <c r="BJ765" s="20" t="s">
        <v>81</v>
      </c>
      <c r="BK765" s="219">
        <f>ROUND(I765*H765,2)</f>
        <v>0</v>
      </c>
      <c r="BL765" s="20" t="s">
        <v>150</v>
      </c>
      <c r="BM765" s="218" t="s">
        <v>1062</v>
      </c>
    </row>
    <row r="766" s="2" customFormat="1">
      <c r="A766" s="41"/>
      <c r="B766" s="42"/>
      <c r="C766" s="43"/>
      <c r="D766" s="220" t="s">
        <v>152</v>
      </c>
      <c r="E766" s="43"/>
      <c r="F766" s="221" t="s">
        <v>1063</v>
      </c>
      <c r="G766" s="43"/>
      <c r="H766" s="43"/>
      <c r="I766" s="222"/>
      <c r="J766" s="43"/>
      <c r="K766" s="43"/>
      <c r="L766" s="47"/>
      <c r="M766" s="223"/>
      <c r="N766" s="224"/>
      <c r="O766" s="87"/>
      <c r="P766" s="87"/>
      <c r="Q766" s="87"/>
      <c r="R766" s="87"/>
      <c r="S766" s="87"/>
      <c r="T766" s="88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T766" s="20" t="s">
        <v>152</v>
      </c>
      <c r="AU766" s="20" t="s">
        <v>83</v>
      </c>
    </row>
    <row r="767" s="2" customFormat="1">
      <c r="A767" s="41"/>
      <c r="B767" s="42"/>
      <c r="C767" s="43"/>
      <c r="D767" s="225" t="s">
        <v>154</v>
      </c>
      <c r="E767" s="43"/>
      <c r="F767" s="226" t="s">
        <v>1064</v>
      </c>
      <c r="G767" s="43"/>
      <c r="H767" s="43"/>
      <c r="I767" s="222"/>
      <c r="J767" s="43"/>
      <c r="K767" s="43"/>
      <c r="L767" s="47"/>
      <c r="M767" s="223"/>
      <c r="N767" s="224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T767" s="20" t="s">
        <v>154</v>
      </c>
      <c r="AU767" s="20" t="s">
        <v>83</v>
      </c>
    </row>
    <row r="768" s="14" customFormat="1">
      <c r="A768" s="14"/>
      <c r="B768" s="238"/>
      <c r="C768" s="239"/>
      <c r="D768" s="220" t="s">
        <v>156</v>
      </c>
      <c r="E768" s="240" t="s">
        <v>28</v>
      </c>
      <c r="F768" s="241" t="s">
        <v>1065</v>
      </c>
      <c r="G768" s="239"/>
      <c r="H768" s="240" t="s">
        <v>28</v>
      </c>
      <c r="I768" s="242"/>
      <c r="J768" s="239"/>
      <c r="K768" s="239"/>
      <c r="L768" s="243"/>
      <c r="M768" s="244"/>
      <c r="N768" s="245"/>
      <c r="O768" s="245"/>
      <c r="P768" s="245"/>
      <c r="Q768" s="245"/>
      <c r="R768" s="245"/>
      <c r="S768" s="245"/>
      <c r="T768" s="246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7" t="s">
        <v>156</v>
      </c>
      <c r="AU768" s="247" t="s">
        <v>83</v>
      </c>
      <c r="AV768" s="14" t="s">
        <v>81</v>
      </c>
      <c r="AW768" s="14" t="s">
        <v>35</v>
      </c>
      <c r="AX768" s="14" t="s">
        <v>73</v>
      </c>
      <c r="AY768" s="247" t="s">
        <v>143</v>
      </c>
    </row>
    <row r="769" s="13" customFormat="1">
      <c r="A769" s="13"/>
      <c r="B769" s="227"/>
      <c r="C769" s="228"/>
      <c r="D769" s="220" t="s">
        <v>156</v>
      </c>
      <c r="E769" s="229" t="s">
        <v>28</v>
      </c>
      <c r="F769" s="230" t="s">
        <v>1066</v>
      </c>
      <c r="G769" s="228"/>
      <c r="H769" s="231">
        <v>1</v>
      </c>
      <c r="I769" s="232"/>
      <c r="J769" s="228"/>
      <c r="K769" s="228"/>
      <c r="L769" s="233"/>
      <c r="M769" s="234"/>
      <c r="N769" s="235"/>
      <c r="O769" s="235"/>
      <c r="P769" s="235"/>
      <c r="Q769" s="235"/>
      <c r="R769" s="235"/>
      <c r="S769" s="235"/>
      <c r="T769" s="236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7" t="s">
        <v>156</v>
      </c>
      <c r="AU769" s="237" t="s">
        <v>83</v>
      </c>
      <c r="AV769" s="13" t="s">
        <v>83</v>
      </c>
      <c r="AW769" s="13" t="s">
        <v>35</v>
      </c>
      <c r="AX769" s="13" t="s">
        <v>73</v>
      </c>
      <c r="AY769" s="237" t="s">
        <v>143</v>
      </c>
    </row>
    <row r="770" s="13" customFormat="1">
      <c r="A770" s="13"/>
      <c r="B770" s="227"/>
      <c r="C770" s="228"/>
      <c r="D770" s="220" t="s">
        <v>156</v>
      </c>
      <c r="E770" s="229" t="s">
        <v>28</v>
      </c>
      <c r="F770" s="230" t="s">
        <v>1067</v>
      </c>
      <c r="G770" s="228"/>
      <c r="H770" s="231">
        <v>1</v>
      </c>
      <c r="I770" s="232"/>
      <c r="J770" s="228"/>
      <c r="K770" s="228"/>
      <c r="L770" s="233"/>
      <c r="M770" s="234"/>
      <c r="N770" s="235"/>
      <c r="O770" s="235"/>
      <c r="P770" s="235"/>
      <c r="Q770" s="235"/>
      <c r="R770" s="235"/>
      <c r="S770" s="235"/>
      <c r="T770" s="236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7" t="s">
        <v>156</v>
      </c>
      <c r="AU770" s="237" t="s">
        <v>83</v>
      </c>
      <c r="AV770" s="13" t="s">
        <v>83</v>
      </c>
      <c r="AW770" s="13" t="s">
        <v>35</v>
      </c>
      <c r="AX770" s="13" t="s">
        <v>73</v>
      </c>
      <c r="AY770" s="237" t="s">
        <v>143</v>
      </c>
    </row>
    <row r="771" s="13" customFormat="1">
      <c r="A771" s="13"/>
      <c r="B771" s="227"/>
      <c r="C771" s="228"/>
      <c r="D771" s="220" t="s">
        <v>156</v>
      </c>
      <c r="E771" s="229" t="s">
        <v>28</v>
      </c>
      <c r="F771" s="230" t="s">
        <v>1068</v>
      </c>
      <c r="G771" s="228"/>
      <c r="H771" s="231">
        <v>1</v>
      </c>
      <c r="I771" s="232"/>
      <c r="J771" s="228"/>
      <c r="K771" s="228"/>
      <c r="L771" s="233"/>
      <c r="M771" s="234"/>
      <c r="N771" s="235"/>
      <c r="O771" s="235"/>
      <c r="P771" s="235"/>
      <c r="Q771" s="235"/>
      <c r="R771" s="235"/>
      <c r="S771" s="235"/>
      <c r="T771" s="236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7" t="s">
        <v>156</v>
      </c>
      <c r="AU771" s="237" t="s">
        <v>83</v>
      </c>
      <c r="AV771" s="13" t="s">
        <v>83</v>
      </c>
      <c r="AW771" s="13" t="s">
        <v>35</v>
      </c>
      <c r="AX771" s="13" t="s">
        <v>73</v>
      </c>
      <c r="AY771" s="237" t="s">
        <v>143</v>
      </c>
    </row>
    <row r="772" s="16" customFormat="1">
      <c r="A772" s="16"/>
      <c r="B772" s="270"/>
      <c r="C772" s="271"/>
      <c r="D772" s="220" t="s">
        <v>156</v>
      </c>
      <c r="E772" s="272" t="s">
        <v>28</v>
      </c>
      <c r="F772" s="273" t="s">
        <v>1069</v>
      </c>
      <c r="G772" s="271"/>
      <c r="H772" s="274">
        <v>3</v>
      </c>
      <c r="I772" s="275"/>
      <c r="J772" s="271"/>
      <c r="K772" s="271"/>
      <c r="L772" s="276"/>
      <c r="M772" s="277"/>
      <c r="N772" s="278"/>
      <c r="O772" s="278"/>
      <c r="P772" s="278"/>
      <c r="Q772" s="278"/>
      <c r="R772" s="278"/>
      <c r="S772" s="278"/>
      <c r="T772" s="279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T772" s="280" t="s">
        <v>156</v>
      </c>
      <c r="AU772" s="280" t="s">
        <v>83</v>
      </c>
      <c r="AV772" s="16" t="s">
        <v>181</v>
      </c>
      <c r="AW772" s="16" t="s">
        <v>35</v>
      </c>
      <c r="AX772" s="16" t="s">
        <v>73</v>
      </c>
      <c r="AY772" s="280" t="s">
        <v>143</v>
      </c>
    </row>
    <row r="773" s="14" customFormat="1">
      <c r="A773" s="14"/>
      <c r="B773" s="238"/>
      <c r="C773" s="239"/>
      <c r="D773" s="220" t="s">
        <v>156</v>
      </c>
      <c r="E773" s="240" t="s">
        <v>28</v>
      </c>
      <c r="F773" s="241" t="s">
        <v>1070</v>
      </c>
      <c r="G773" s="239"/>
      <c r="H773" s="240" t="s">
        <v>28</v>
      </c>
      <c r="I773" s="242"/>
      <c r="J773" s="239"/>
      <c r="K773" s="239"/>
      <c r="L773" s="243"/>
      <c r="M773" s="244"/>
      <c r="N773" s="245"/>
      <c r="O773" s="245"/>
      <c r="P773" s="245"/>
      <c r="Q773" s="245"/>
      <c r="R773" s="245"/>
      <c r="S773" s="245"/>
      <c r="T773" s="246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47" t="s">
        <v>156</v>
      </c>
      <c r="AU773" s="247" t="s">
        <v>83</v>
      </c>
      <c r="AV773" s="14" t="s">
        <v>81</v>
      </c>
      <c r="AW773" s="14" t="s">
        <v>35</v>
      </c>
      <c r="AX773" s="14" t="s">
        <v>73</v>
      </c>
      <c r="AY773" s="247" t="s">
        <v>143</v>
      </c>
    </row>
    <row r="774" s="13" customFormat="1">
      <c r="A774" s="13"/>
      <c r="B774" s="227"/>
      <c r="C774" s="228"/>
      <c r="D774" s="220" t="s">
        <v>156</v>
      </c>
      <c r="E774" s="229" t="s">
        <v>28</v>
      </c>
      <c r="F774" s="230" t="s">
        <v>1071</v>
      </c>
      <c r="G774" s="228"/>
      <c r="H774" s="231">
        <v>2</v>
      </c>
      <c r="I774" s="232"/>
      <c r="J774" s="228"/>
      <c r="K774" s="228"/>
      <c r="L774" s="233"/>
      <c r="M774" s="234"/>
      <c r="N774" s="235"/>
      <c r="O774" s="235"/>
      <c r="P774" s="235"/>
      <c r="Q774" s="235"/>
      <c r="R774" s="235"/>
      <c r="S774" s="235"/>
      <c r="T774" s="236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7" t="s">
        <v>156</v>
      </c>
      <c r="AU774" s="237" t="s">
        <v>83</v>
      </c>
      <c r="AV774" s="13" t="s">
        <v>83</v>
      </c>
      <c r="AW774" s="13" t="s">
        <v>35</v>
      </c>
      <c r="AX774" s="13" t="s">
        <v>73</v>
      </c>
      <c r="AY774" s="237" t="s">
        <v>143</v>
      </c>
    </row>
    <row r="775" s="13" customFormat="1">
      <c r="A775" s="13"/>
      <c r="B775" s="227"/>
      <c r="C775" s="228"/>
      <c r="D775" s="220" t="s">
        <v>156</v>
      </c>
      <c r="E775" s="229" t="s">
        <v>28</v>
      </c>
      <c r="F775" s="230" t="s">
        <v>1072</v>
      </c>
      <c r="G775" s="228"/>
      <c r="H775" s="231">
        <v>1</v>
      </c>
      <c r="I775" s="232"/>
      <c r="J775" s="228"/>
      <c r="K775" s="228"/>
      <c r="L775" s="233"/>
      <c r="M775" s="234"/>
      <c r="N775" s="235"/>
      <c r="O775" s="235"/>
      <c r="P775" s="235"/>
      <c r="Q775" s="235"/>
      <c r="R775" s="235"/>
      <c r="S775" s="235"/>
      <c r="T775" s="236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7" t="s">
        <v>156</v>
      </c>
      <c r="AU775" s="237" t="s">
        <v>83</v>
      </c>
      <c r="AV775" s="13" t="s">
        <v>83</v>
      </c>
      <c r="AW775" s="13" t="s">
        <v>35</v>
      </c>
      <c r="AX775" s="13" t="s">
        <v>73</v>
      </c>
      <c r="AY775" s="237" t="s">
        <v>143</v>
      </c>
    </row>
    <row r="776" s="13" customFormat="1">
      <c r="A776" s="13"/>
      <c r="B776" s="227"/>
      <c r="C776" s="228"/>
      <c r="D776" s="220" t="s">
        <v>156</v>
      </c>
      <c r="E776" s="229" t="s">
        <v>28</v>
      </c>
      <c r="F776" s="230" t="s">
        <v>1073</v>
      </c>
      <c r="G776" s="228"/>
      <c r="H776" s="231">
        <v>2</v>
      </c>
      <c r="I776" s="232"/>
      <c r="J776" s="228"/>
      <c r="K776" s="228"/>
      <c r="L776" s="233"/>
      <c r="M776" s="234"/>
      <c r="N776" s="235"/>
      <c r="O776" s="235"/>
      <c r="P776" s="235"/>
      <c r="Q776" s="235"/>
      <c r="R776" s="235"/>
      <c r="S776" s="235"/>
      <c r="T776" s="236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7" t="s">
        <v>156</v>
      </c>
      <c r="AU776" s="237" t="s">
        <v>83</v>
      </c>
      <c r="AV776" s="13" t="s">
        <v>83</v>
      </c>
      <c r="AW776" s="13" t="s">
        <v>35</v>
      </c>
      <c r="AX776" s="13" t="s">
        <v>73</v>
      </c>
      <c r="AY776" s="237" t="s">
        <v>143</v>
      </c>
    </row>
    <row r="777" s="13" customFormat="1">
      <c r="A777" s="13"/>
      <c r="B777" s="227"/>
      <c r="C777" s="228"/>
      <c r="D777" s="220" t="s">
        <v>156</v>
      </c>
      <c r="E777" s="229" t="s">
        <v>28</v>
      </c>
      <c r="F777" s="230" t="s">
        <v>1074</v>
      </c>
      <c r="G777" s="228"/>
      <c r="H777" s="231">
        <v>2</v>
      </c>
      <c r="I777" s="232"/>
      <c r="J777" s="228"/>
      <c r="K777" s="228"/>
      <c r="L777" s="233"/>
      <c r="M777" s="234"/>
      <c r="N777" s="235"/>
      <c r="O777" s="235"/>
      <c r="P777" s="235"/>
      <c r="Q777" s="235"/>
      <c r="R777" s="235"/>
      <c r="S777" s="235"/>
      <c r="T777" s="236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7" t="s">
        <v>156</v>
      </c>
      <c r="AU777" s="237" t="s">
        <v>83</v>
      </c>
      <c r="AV777" s="13" t="s">
        <v>83</v>
      </c>
      <c r="AW777" s="13" t="s">
        <v>35</v>
      </c>
      <c r="AX777" s="13" t="s">
        <v>73</v>
      </c>
      <c r="AY777" s="237" t="s">
        <v>143</v>
      </c>
    </row>
    <row r="778" s="13" customFormat="1">
      <c r="A778" s="13"/>
      <c r="B778" s="227"/>
      <c r="C778" s="228"/>
      <c r="D778" s="220" t="s">
        <v>156</v>
      </c>
      <c r="E778" s="229" t="s">
        <v>28</v>
      </c>
      <c r="F778" s="230" t="s">
        <v>1075</v>
      </c>
      <c r="G778" s="228"/>
      <c r="H778" s="231">
        <v>4</v>
      </c>
      <c r="I778" s="232"/>
      <c r="J778" s="228"/>
      <c r="K778" s="228"/>
      <c r="L778" s="233"/>
      <c r="M778" s="234"/>
      <c r="N778" s="235"/>
      <c r="O778" s="235"/>
      <c r="P778" s="235"/>
      <c r="Q778" s="235"/>
      <c r="R778" s="235"/>
      <c r="S778" s="235"/>
      <c r="T778" s="236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7" t="s">
        <v>156</v>
      </c>
      <c r="AU778" s="237" t="s">
        <v>83</v>
      </c>
      <c r="AV778" s="13" t="s">
        <v>83</v>
      </c>
      <c r="AW778" s="13" t="s">
        <v>35</v>
      </c>
      <c r="AX778" s="13" t="s">
        <v>73</v>
      </c>
      <c r="AY778" s="237" t="s">
        <v>143</v>
      </c>
    </row>
    <row r="779" s="13" customFormat="1">
      <c r="A779" s="13"/>
      <c r="B779" s="227"/>
      <c r="C779" s="228"/>
      <c r="D779" s="220" t="s">
        <v>156</v>
      </c>
      <c r="E779" s="229" t="s">
        <v>28</v>
      </c>
      <c r="F779" s="230" t="s">
        <v>1076</v>
      </c>
      <c r="G779" s="228"/>
      <c r="H779" s="231">
        <v>6</v>
      </c>
      <c r="I779" s="232"/>
      <c r="J779" s="228"/>
      <c r="K779" s="228"/>
      <c r="L779" s="233"/>
      <c r="M779" s="234"/>
      <c r="N779" s="235"/>
      <c r="O779" s="235"/>
      <c r="P779" s="235"/>
      <c r="Q779" s="235"/>
      <c r="R779" s="235"/>
      <c r="S779" s="235"/>
      <c r="T779" s="236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7" t="s">
        <v>156</v>
      </c>
      <c r="AU779" s="237" t="s">
        <v>83</v>
      </c>
      <c r="AV779" s="13" t="s">
        <v>83</v>
      </c>
      <c r="AW779" s="13" t="s">
        <v>35</v>
      </c>
      <c r="AX779" s="13" t="s">
        <v>73</v>
      </c>
      <c r="AY779" s="237" t="s">
        <v>143</v>
      </c>
    </row>
    <row r="780" s="13" customFormat="1">
      <c r="A780" s="13"/>
      <c r="B780" s="227"/>
      <c r="C780" s="228"/>
      <c r="D780" s="220" t="s">
        <v>156</v>
      </c>
      <c r="E780" s="229" t="s">
        <v>28</v>
      </c>
      <c r="F780" s="230" t="s">
        <v>1077</v>
      </c>
      <c r="G780" s="228"/>
      <c r="H780" s="231">
        <v>2</v>
      </c>
      <c r="I780" s="232"/>
      <c r="J780" s="228"/>
      <c r="K780" s="228"/>
      <c r="L780" s="233"/>
      <c r="M780" s="234"/>
      <c r="N780" s="235"/>
      <c r="O780" s="235"/>
      <c r="P780" s="235"/>
      <c r="Q780" s="235"/>
      <c r="R780" s="235"/>
      <c r="S780" s="235"/>
      <c r="T780" s="236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7" t="s">
        <v>156</v>
      </c>
      <c r="AU780" s="237" t="s">
        <v>83</v>
      </c>
      <c r="AV780" s="13" t="s">
        <v>83</v>
      </c>
      <c r="AW780" s="13" t="s">
        <v>35</v>
      </c>
      <c r="AX780" s="13" t="s">
        <v>73</v>
      </c>
      <c r="AY780" s="237" t="s">
        <v>143</v>
      </c>
    </row>
    <row r="781" s="16" customFormat="1">
      <c r="A781" s="16"/>
      <c r="B781" s="270"/>
      <c r="C781" s="271"/>
      <c r="D781" s="220" t="s">
        <v>156</v>
      </c>
      <c r="E781" s="272" t="s">
        <v>28</v>
      </c>
      <c r="F781" s="273" t="s">
        <v>1069</v>
      </c>
      <c r="G781" s="271"/>
      <c r="H781" s="274">
        <v>19</v>
      </c>
      <c r="I781" s="275"/>
      <c r="J781" s="271"/>
      <c r="K781" s="271"/>
      <c r="L781" s="276"/>
      <c r="M781" s="277"/>
      <c r="N781" s="278"/>
      <c r="O781" s="278"/>
      <c r="P781" s="278"/>
      <c r="Q781" s="278"/>
      <c r="R781" s="278"/>
      <c r="S781" s="278"/>
      <c r="T781" s="279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T781" s="280" t="s">
        <v>156</v>
      </c>
      <c r="AU781" s="280" t="s">
        <v>83</v>
      </c>
      <c r="AV781" s="16" t="s">
        <v>181</v>
      </c>
      <c r="AW781" s="16" t="s">
        <v>35</v>
      </c>
      <c r="AX781" s="16" t="s">
        <v>73</v>
      </c>
      <c r="AY781" s="280" t="s">
        <v>143</v>
      </c>
    </row>
    <row r="782" s="15" customFormat="1">
      <c r="A782" s="15"/>
      <c r="B782" s="248"/>
      <c r="C782" s="249"/>
      <c r="D782" s="220" t="s">
        <v>156</v>
      </c>
      <c r="E782" s="250" t="s">
        <v>28</v>
      </c>
      <c r="F782" s="251" t="s">
        <v>180</v>
      </c>
      <c r="G782" s="249"/>
      <c r="H782" s="252">
        <v>22</v>
      </c>
      <c r="I782" s="253"/>
      <c r="J782" s="249"/>
      <c r="K782" s="249"/>
      <c r="L782" s="254"/>
      <c r="M782" s="255"/>
      <c r="N782" s="256"/>
      <c r="O782" s="256"/>
      <c r="P782" s="256"/>
      <c r="Q782" s="256"/>
      <c r="R782" s="256"/>
      <c r="S782" s="256"/>
      <c r="T782" s="257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58" t="s">
        <v>156</v>
      </c>
      <c r="AU782" s="258" t="s">
        <v>83</v>
      </c>
      <c r="AV782" s="15" t="s">
        <v>150</v>
      </c>
      <c r="AW782" s="15" t="s">
        <v>35</v>
      </c>
      <c r="AX782" s="15" t="s">
        <v>81</v>
      </c>
      <c r="AY782" s="258" t="s">
        <v>143</v>
      </c>
    </row>
    <row r="783" s="2" customFormat="1" ht="24.15" customHeight="1">
      <c r="A783" s="41"/>
      <c r="B783" s="42"/>
      <c r="C783" s="260" t="s">
        <v>1078</v>
      </c>
      <c r="D783" s="260" t="s">
        <v>257</v>
      </c>
      <c r="E783" s="261" t="s">
        <v>1079</v>
      </c>
      <c r="F783" s="262" t="s">
        <v>1080</v>
      </c>
      <c r="G783" s="263" t="s">
        <v>414</v>
      </c>
      <c r="H783" s="264">
        <v>4</v>
      </c>
      <c r="I783" s="265"/>
      <c r="J783" s="266">
        <f>ROUND(I783*H783,2)</f>
        <v>0</v>
      </c>
      <c r="K783" s="262" t="s">
        <v>149</v>
      </c>
      <c r="L783" s="267"/>
      <c r="M783" s="268" t="s">
        <v>28</v>
      </c>
      <c r="N783" s="269" t="s">
        <v>44</v>
      </c>
      <c r="O783" s="87"/>
      <c r="P783" s="216">
        <f>O783*H783</f>
        <v>0</v>
      </c>
      <c r="Q783" s="216">
        <v>0.0012999999999999999</v>
      </c>
      <c r="R783" s="216">
        <f>Q783*H783</f>
        <v>0.0051999999999999998</v>
      </c>
      <c r="S783" s="216">
        <v>0</v>
      </c>
      <c r="T783" s="217">
        <f>S783*H783</f>
        <v>0</v>
      </c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R783" s="218" t="s">
        <v>217</v>
      </c>
      <c r="AT783" s="218" t="s">
        <v>257</v>
      </c>
      <c r="AU783" s="218" t="s">
        <v>83</v>
      </c>
      <c r="AY783" s="20" t="s">
        <v>143</v>
      </c>
      <c r="BE783" s="219">
        <f>IF(N783="základní",J783,0)</f>
        <v>0</v>
      </c>
      <c r="BF783" s="219">
        <f>IF(N783="snížená",J783,0)</f>
        <v>0</v>
      </c>
      <c r="BG783" s="219">
        <f>IF(N783="zákl. přenesená",J783,0)</f>
        <v>0</v>
      </c>
      <c r="BH783" s="219">
        <f>IF(N783="sníž. přenesená",J783,0)</f>
        <v>0</v>
      </c>
      <c r="BI783" s="219">
        <f>IF(N783="nulová",J783,0)</f>
        <v>0</v>
      </c>
      <c r="BJ783" s="20" t="s">
        <v>81</v>
      </c>
      <c r="BK783" s="219">
        <f>ROUND(I783*H783,2)</f>
        <v>0</v>
      </c>
      <c r="BL783" s="20" t="s">
        <v>150</v>
      </c>
      <c r="BM783" s="218" t="s">
        <v>1081</v>
      </c>
    </row>
    <row r="784" s="2" customFormat="1">
      <c r="A784" s="41"/>
      <c r="B784" s="42"/>
      <c r="C784" s="43"/>
      <c r="D784" s="220" t="s">
        <v>152</v>
      </c>
      <c r="E784" s="43"/>
      <c r="F784" s="221" t="s">
        <v>1080</v>
      </c>
      <c r="G784" s="43"/>
      <c r="H784" s="43"/>
      <c r="I784" s="222"/>
      <c r="J784" s="43"/>
      <c r="K784" s="43"/>
      <c r="L784" s="47"/>
      <c r="M784" s="223"/>
      <c r="N784" s="224"/>
      <c r="O784" s="87"/>
      <c r="P784" s="87"/>
      <c r="Q784" s="87"/>
      <c r="R784" s="87"/>
      <c r="S784" s="87"/>
      <c r="T784" s="88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T784" s="20" t="s">
        <v>152</v>
      </c>
      <c r="AU784" s="20" t="s">
        <v>83</v>
      </c>
    </row>
    <row r="785" s="13" customFormat="1">
      <c r="A785" s="13"/>
      <c r="B785" s="227"/>
      <c r="C785" s="228"/>
      <c r="D785" s="220" t="s">
        <v>156</v>
      </c>
      <c r="E785" s="229" t="s">
        <v>28</v>
      </c>
      <c r="F785" s="230" t="s">
        <v>1082</v>
      </c>
      <c r="G785" s="228"/>
      <c r="H785" s="231">
        <v>3</v>
      </c>
      <c r="I785" s="232"/>
      <c r="J785" s="228"/>
      <c r="K785" s="228"/>
      <c r="L785" s="233"/>
      <c r="M785" s="234"/>
      <c r="N785" s="235"/>
      <c r="O785" s="235"/>
      <c r="P785" s="235"/>
      <c r="Q785" s="235"/>
      <c r="R785" s="235"/>
      <c r="S785" s="235"/>
      <c r="T785" s="236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7" t="s">
        <v>156</v>
      </c>
      <c r="AU785" s="237" t="s">
        <v>83</v>
      </c>
      <c r="AV785" s="13" t="s">
        <v>83</v>
      </c>
      <c r="AW785" s="13" t="s">
        <v>35</v>
      </c>
      <c r="AX785" s="13" t="s">
        <v>73</v>
      </c>
      <c r="AY785" s="237" t="s">
        <v>143</v>
      </c>
    </row>
    <row r="786" s="13" customFormat="1">
      <c r="A786" s="13"/>
      <c r="B786" s="227"/>
      <c r="C786" s="228"/>
      <c r="D786" s="220" t="s">
        <v>156</v>
      </c>
      <c r="E786" s="229" t="s">
        <v>28</v>
      </c>
      <c r="F786" s="230" t="s">
        <v>1072</v>
      </c>
      <c r="G786" s="228"/>
      <c r="H786" s="231">
        <v>1</v>
      </c>
      <c r="I786" s="232"/>
      <c r="J786" s="228"/>
      <c r="K786" s="228"/>
      <c r="L786" s="233"/>
      <c r="M786" s="234"/>
      <c r="N786" s="235"/>
      <c r="O786" s="235"/>
      <c r="P786" s="235"/>
      <c r="Q786" s="235"/>
      <c r="R786" s="235"/>
      <c r="S786" s="235"/>
      <c r="T786" s="236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7" t="s">
        <v>156</v>
      </c>
      <c r="AU786" s="237" t="s">
        <v>83</v>
      </c>
      <c r="AV786" s="13" t="s">
        <v>83</v>
      </c>
      <c r="AW786" s="13" t="s">
        <v>35</v>
      </c>
      <c r="AX786" s="13" t="s">
        <v>73</v>
      </c>
      <c r="AY786" s="237" t="s">
        <v>143</v>
      </c>
    </row>
    <row r="787" s="15" customFormat="1">
      <c r="A787" s="15"/>
      <c r="B787" s="248"/>
      <c r="C787" s="249"/>
      <c r="D787" s="220" t="s">
        <v>156</v>
      </c>
      <c r="E787" s="250" t="s">
        <v>28</v>
      </c>
      <c r="F787" s="251" t="s">
        <v>180</v>
      </c>
      <c r="G787" s="249"/>
      <c r="H787" s="252">
        <v>4</v>
      </c>
      <c r="I787" s="253"/>
      <c r="J787" s="249"/>
      <c r="K787" s="249"/>
      <c r="L787" s="254"/>
      <c r="M787" s="255"/>
      <c r="N787" s="256"/>
      <c r="O787" s="256"/>
      <c r="P787" s="256"/>
      <c r="Q787" s="256"/>
      <c r="R787" s="256"/>
      <c r="S787" s="256"/>
      <c r="T787" s="257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58" t="s">
        <v>156</v>
      </c>
      <c r="AU787" s="258" t="s">
        <v>83</v>
      </c>
      <c r="AV787" s="15" t="s">
        <v>150</v>
      </c>
      <c r="AW787" s="15" t="s">
        <v>35</v>
      </c>
      <c r="AX787" s="15" t="s">
        <v>81</v>
      </c>
      <c r="AY787" s="258" t="s">
        <v>143</v>
      </c>
    </row>
    <row r="788" s="2" customFormat="1" ht="24.15" customHeight="1">
      <c r="A788" s="41"/>
      <c r="B788" s="42"/>
      <c r="C788" s="260" t="s">
        <v>1083</v>
      </c>
      <c r="D788" s="260" t="s">
        <v>257</v>
      </c>
      <c r="E788" s="261" t="s">
        <v>1084</v>
      </c>
      <c r="F788" s="262" t="s">
        <v>1085</v>
      </c>
      <c r="G788" s="263" t="s">
        <v>414</v>
      </c>
      <c r="H788" s="264">
        <v>2</v>
      </c>
      <c r="I788" s="265"/>
      <c r="J788" s="266">
        <f>ROUND(I788*H788,2)</f>
        <v>0</v>
      </c>
      <c r="K788" s="262" t="s">
        <v>149</v>
      </c>
      <c r="L788" s="267"/>
      <c r="M788" s="268" t="s">
        <v>28</v>
      </c>
      <c r="N788" s="269" t="s">
        <v>44</v>
      </c>
      <c r="O788" s="87"/>
      <c r="P788" s="216">
        <f>O788*H788</f>
        <v>0</v>
      </c>
      <c r="Q788" s="216">
        <v>0.0025999999999999999</v>
      </c>
      <c r="R788" s="216">
        <f>Q788*H788</f>
        <v>0.0051999999999999998</v>
      </c>
      <c r="S788" s="216">
        <v>0</v>
      </c>
      <c r="T788" s="217">
        <f>S788*H788</f>
        <v>0</v>
      </c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R788" s="218" t="s">
        <v>217</v>
      </c>
      <c r="AT788" s="218" t="s">
        <v>257</v>
      </c>
      <c r="AU788" s="218" t="s">
        <v>83</v>
      </c>
      <c r="AY788" s="20" t="s">
        <v>143</v>
      </c>
      <c r="BE788" s="219">
        <f>IF(N788="základní",J788,0)</f>
        <v>0</v>
      </c>
      <c r="BF788" s="219">
        <f>IF(N788="snížená",J788,0)</f>
        <v>0</v>
      </c>
      <c r="BG788" s="219">
        <f>IF(N788="zákl. přenesená",J788,0)</f>
        <v>0</v>
      </c>
      <c r="BH788" s="219">
        <f>IF(N788="sníž. přenesená",J788,0)</f>
        <v>0</v>
      </c>
      <c r="BI788" s="219">
        <f>IF(N788="nulová",J788,0)</f>
        <v>0</v>
      </c>
      <c r="BJ788" s="20" t="s">
        <v>81</v>
      </c>
      <c r="BK788" s="219">
        <f>ROUND(I788*H788,2)</f>
        <v>0</v>
      </c>
      <c r="BL788" s="20" t="s">
        <v>150</v>
      </c>
      <c r="BM788" s="218" t="s">
        <v>1086</v>
      </c>
    </row>
    <row r="789" s="2" customFormat="1">
      <c r="A789" s="41"/>
      <c r="B789" s="42"/>
      <c r="C789" s="43"/>
      <c r="D789" s="220" t="s">
        <v>152</v>
      </c>
      <c r="E789" s="43"/>
      <c r="F789" s="221" t="s">
        <v>1085</v>
      </c>
      <c r="G789" s="43"/>
      <c r="H789" s="43"/>
      <c r="I789" s="222"/>
      <c r="J789" s="43"/>
      <c r="K789" s="43"/>
      <c r="L789" s="47"/>
      <c r="M789" s="223"/>
      <c r="N789" s="224"/>
      <c r="O789" s="87"/>
      <c r="P789" s="87"/>
      <c r="Q789" s="87"/>
      <c r="R789" s="87"/>
      <c r="S789" s="87"/>
      <c r="T789" s="88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T789" s="20" t="s">
        <v>152</v>
      </c>
      <c r="AU789" s="20" t="s">
        <v>83</v>
      </c>
    </row>
    <row r="790" s="13" customFormat="1">
      <c r="A790" s="13"/>
      <c r="B790" s="227"/>
      <c r="C790" s="228"/>
      <c r="D790" s="220" t="s">
        <v>156</v>
      </c>
      <c r="E790" s="229" t="s">
        <v>28</v>
      </c>
      <c r="F790" s="230" t="s">
        <v>1073</v>
      </c>
      <c r="G790" s="228"/>
      <c r="H790" s="231">
        <v>2</v>
      </c>
      <c r="I790" s="232"/>
      <c r="J790" s="228"/>
      <c r="K790" s="228"/>
      <c r="L790" s="233"/>
      <c r="M790" s="234"/>
      <c r="N790" s="235"/>
      <c r="O790" s="235"/>
      <c r="P790" s="235"/>
      <c r="Q790" s="235"/>
      <c r="R790" s="235"/>
      <c r="S790" s="235"/>
      <c r="T790" s="236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7" t="s">
        <v>156</v>
      </c>
      <c r="AU790" s="237" t="s">
        <v>83</v>
      </c>
      <c r="AV790" s="13" t="s">
        <v>83</v>
      </c>
      <c r="AW790" s="13" t="s">
        <v>35</v>
      </c>
      <c r="AX790" s="13" t="s">
        <v>73</v>
      </c>
      <c r="AY790" s="237" t="s">
        <v>143</v>
      </c>
    </row>
    <row r="791" s="15" customFormat="1">
      <c r="A791" s="15"/>
      <c r="B791" s="248"/>
      <c r="C791" s="249"/>
      <c r="D791" s="220" t="s">
        <v>156</v>
      </c>
      <c r="E791" s="250" t="s">
        <v>28</v>
      </c>
      <c r="F791" s="251" t="s">
        <v>180</v>
      </c>
      <c r="G791" s="249"/>
      <c r="H791" s="252">
        <v>2</v>
      </c>
      <c r="I791" s="253"/>
      <c r="J791" s="249"/>
      <c r="K791" s="249"/>
      <c r="L791" s="254"/>
      <c r="M791" s="255"/>
      <c r="N791" s="256"/>
      <c r="O791" s="256"/>
      <c r="P791" s="256"/>
      <c r="Q791" s="256"/>
      <c r="R791" s="256"/>
      <c r="S791" s="256"/>
      <c r="T791" s="257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58" t="s">
        <v>156</v>
      </c>
      <c r="AU791" s="258" t="s">
        <v>83</v>
      </c>
      <c r="AV791" s="15" t="s">
        <v>150</v>
      </c>
      <c r="AW791" s="15" t="s">
        <v>35</v>
      </c>
      <c r="AX791" s="15" t="s">
        <v>81</v>
      </c>
      <c r="AY791" s="258" t="s">
        <v>143</v>
      </c>
    </row>
    <row r="792" s="2" customFormat="1" ht="16.5" customHeight="1">
      <c r="A792" s="41"/>
      <c r="B792" s="42"/>
      <c r="C792" s="260" t="s">
        <v>1087</v>
      </c>
      <c r="D792" s="260" t="s">
        <v>257</v>
      </c>
      <c r="E792" s="261" t="s">
        <v>1088</v>
      </c>
      <c r="F792" s="262" t="s">
        <v>1089</v>
      </c>
      <c r="G792" s="263" t="s">
        <v>414</v>
      </c>
      <c r="H792" s="264">
        <v>2</v>
      </c>
      <c r="I792" s="265"/>
      <c r="J792" s="266">
        <f>ROUND(I792*H792,2)</f>
        <v>0</v>
      </c>
      <c r="K792" s="262" t="s">
        <v>149</v>
      </c>
      <c r="L792" s="267"/>
      <c r="M792" s="268" t="s">
        <v>28</v>
      </c>
      <c r="N792" s="269" t="s">
        <v>44</v>
      </c>
      <c r="O792" s="87"/>
      <c r="P792" s="216">
        <f>O792*H792</f>
        <v>0</v>
      </c>
      <c r="Q792" s="216">
        <v>0.0040000000000000001</v>
      </c>
      <c r="R792" s="216">
        <f>Q792*H792</f>
        <v>0.0080000000000000002</v>
      </c>
      <c r="S792" s="216">
        <v>0</v>
      </c>
      <c r="T792" s="217">
        <f>S792*H792</f>
        <v>0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18" t="s">
        <v>217</v>
      </c>
      <c r="AT792" s="218" t="s">
        <v>257</v>
      </c>
      <c r="AU792" s="218" t="s">
        <v>83</v>
      </c>
      <c r="AY792" s="20" t="s">
        <v>143</v>
      </c>
      <c r="BE792" s="219">
        <f>IF(N792="základní",J792,0)</f>
        <v>0</v>
      </c>
      <c r="BF792" s="219">
        <f>IF(N792="snížená",J792,0)</f>
        <v>0</v>
      </c>
      <c r="BG792" s="219">
        <f>IF(N792="zákl. přenesená",J792,0)</f>
        <v>0</v>
      </c>
      <c r="BH792" s="219">
        <f>IF(N792="sníž. přenesená",J792,0)</f>
        <v>0</v>
      </c>
      <c r="BI792" s="219">
        <f>IF(N792="nulová",J792,0)</f>
        <v>0</v>
      </c>
      <c r="BJ792" s="20" t="s">
        <v>81</v>
      </c>
      <c r="BK792" s="219">
        <f>ROUND(I792*H792,2)</f>
        <v>0</v>
      </c>
      <c r="BL792" s="20" t="s">
        <v>150</v>
      </c>
      <c r="BM792" s="218" t="s">
        <v>1090</v>
      </c>
    </row>
    <row r="793" s="2" customFormat="1">
      <c r="A793" s="41"/>
      <c r="B793" s="42"/>
      <c r="C793" s="43"/>
      <c r="D793" s="220" t="s">
        <v>152</v>
      </c>
      <c r="E793" s="43"/>
      <c r="F793" s="221" t="s">
        <v>1089</v>
      </c>
      <c r="G793" s="43"/>
      <c r="H793" s="43"/>
      <c r="I793" s="222"/>
      <c r="J793" s="43"/>
      <c r="K793" s="43"/>
      <c r="L793" s="47"/>
      <c r="M793" s="223"/>
      <c r="N793" s="224"/>
      <c r="O793" s="87"/>
      <c r="P793" s="87"/>
      <c r="Q793" s="87"/>
      <c r="R793" s="87"/>
      <c r="S793" s="87"/>
      <c r="T793" s="88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T793" s="20" t="s">
        <v>152</v>
      </c>
      <c r="AU793" s="20" t="s">
        <v>83</v>
      </c>
    </row>
    <row r="794" s="13" customFormat="1">
      <c r="A794" s="13"/>
      <c r="B794" s="227"/>
      <c r="C794" s="228"/>
      <c r="D794" s="220" t="s">
        <v>156</v>
      </c>
      <c r="E794" s="229" t="s">
        <v>28</v>
      </c>
      <c r="F794" s="230" t="s">
        <v>1091</v>
      </c>
      <c r="G794" s="228"/>
      <c r="H794" s="231">
        <v>2</v>
      </c>
      <c r="I794" s="232"/>
      <c r="J794" s="228"/>
      <c r="K794" s="228"/>
      <c r="L794" s="233"/>
      <c r="M794" s="234"/>
      <c r="N794" s="235"/>
      <c r="O794" s="235"/>
      <c r="P794" s="235"/>
      <c r="Q794" s="235"/>
      <c r="R794" s="235"/>
      <c r="S794" s="235"/>
      <c r="T794" s="236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7" t="s">
        <v>156</v>
      </c>
      <c r="AU794" s="237" t="s">
        <v>83</v>
      </c>
      <c r="AV794" s="13" t="s">
        <v>83</v>
      </c>
      <c r="AW794" s="13" t="s">
        <v>35</v>
      </c>
      <c r="AX794" s="13" t="s">
        <v>81</v>
      </c>
      <c r="AY794" s="237" t="s">
        <v>143</v>
      </c>
    </row>
    <row r="795" s="2" customFormat="1" ht="16.5" customHeight="1">
      <c r="A795" s="41"/>
      <c r="B795" s="42"/>
      <c r="C795" s="260" t="s">
        <v>1092</v>
      </c>
      <c r="D795" s="260" t="s">
        <v>257</v>
      </c>
      <c r="E795" s="261" t="s">
        <v>1093</v>
      </c>
      <c r="F795" s="262" t="s">
        <v>1094</v>
      </c>
      <c r="G795" s="263" t="s">
        <v>414</v>
      </c>
      <c r="H795" s="264">
        <v>9</v>
      </c>
      <c r="I795" s="265"/>
      <c r="J795" s="266">
        <f>ROUND(I795*H795,2)</f>
        <v>0</v>
      </c>
      <c r="K795" s="262" t="s">
        <v>149</v>
      </c>
      <c r="L795" s="267"/>
      <c r="M795" s="268" t="s">
        <v>28</v>
      </c>
      <c r="N795" s="269" t="s">
        <v>44</v>
      </c>
      <c r="O795" s="87"/>
      <c r="P795" s="216">
        <f>O795*H795</f>
        <v>0</v>
      </c>
      <c r="Q795" s="216">
        <v>0.0016999999999999999</v>
      </c>
      <c r="R795" s="216">
        <f>Q795*H795</f>
        <v>0.015299999999999999</v>
      </c>
      <c r="S795" s="216">
        <v>0</v>
      </c>
      <c r="T795" s="217">
        <f>S795*H795</f>
        <v>0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18" t="s">
        <v>217</v>
      </c>
      <c r="AT795" s="218" t="s">
        <v>257</v>
      </c>
      <c r="AU795" s="218" t="s">
        <v>83</v>
      </c>
      <c r="AY795" s="20" t="s">
        <v>143</v>
      </c>
      <c r="BE795" s="219">
        <f>IF(N795="základní",J795,0)</f>
        <v>0</v>
      </c>
      <c r="BF795" s="219">
        <f>IF(N795="snížená",J795,0)</f>
        <v>0</v>
      </c>
      <c r="BG795" s="219">
        <f>IF(N795="zákl. přenesená",J795,0)</f>
        <v>0</v>
      </c>
      <c r="BH795" s="219">
        <f>IF(N795="sníž. přenesená",J795,0)</f>
        <v>0</v>
      </c>
      <c r="BI795" s="219">
        <f>IF(N795="nulová",J795,0)</f>
        <v>0</v>
      </c>
      <c r="BJ795" s="20" t="s">
        <v>81</v>
      </c>
      <c r="BK795" s="219">
        <f>ROUND(I795*H795,2)</f>
        <v>0</v>
      </c>
      <c r="BL795" s="20" t="s">
        <v>150</v>
      </c>
      <c r="BM795" s="218" t="s">
        <v>1095</v>
      </c>
    </row>
    <row r="796" s="2" customFormat="1">
      <c r="A796" s="41"/>
      <c r="B796" s="42"/>
      <c r="C796" s="43"/>
      <c r="D796" s="220" t="s">
        <v>152</v>
      </c>
      <c r="E796" s="43"/>
      <c r="F796" s="221" t="s">
        <v>1094</v>
      </c>
      <c r="G796" s="43"/>
      <c r="H796" s="43"/>
      <c r="I796" s="222"/>
      <c r="J796" s="43"/>
      <c r="K796" s="43"/>
      <c r="L796" s="47"/>
      <c r="M796" s="223"/>
      <c r="N796" s="224"/>
      <c r="O796" s="87"/>
      <c r="P796" s="87"/>
      <c r="Q796" s="87"/>
      <c r="R796" s="87"/>
      <c r="S796" s="87"/>
      <c r="T796" s="88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T796" s="20" t="s">
        <v>152</v>
      </c>
      <c r="AU796" s="20" t="s">
        <v>83</v>
      </c>
    </row>
    <row r="797" s="13" customFormat="1">
      <c r="A797" s="13"/>
      <c r="B797" s="227"/>
      <c r="C797" s="228"/>
      <c r="D797" s="220" t="s">
        <v>156</v>
      </c>
      <c r="E797" s="229" t="s">
        <v>28</v>
      </c>
      <c r="F797" s="230" t="s">
        <v>1096</v>
      </c>
      <c r="G797" s="228"/>
      <c r="H797" s="231">
        <v>3</v>
      </c>
      <c r="I797" s="232"/>
      <c r="J797" s="228"/>
      <c r="K797" s="228"/>
      <c r="L797" s="233"/>
      <c r="M797" s="234"/>
      <c r="N797" s="235"/>
      <c r="O797" s="235"/>
      <c r="P797" s="235"/>
      <c r="Q797" s="235"/>
      <c r="R797" s="235"/>
      <c r="S797" s="235"/>
      <c r="T797" s="236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7" t="s">
        <v>156</v>
      </c>
      <c r="AU797" s="237" t="s">
        <v>83</v>
      </c>
      <c r="AV797" s="13" t="s">
        <v>83</v>
      </c>
      <c r="AW797" s="13" t="s">
        <v>35</v>
      </c>
      <c r="AX797" s="13" t="s">
        <v>73</v>
      </c>
      <c r="AY797" s="237" t="s">
        <v>143</v>
      </c>
    </row>
    <row r="798" s="13" customFormat="1">
      <c r="A798" s="13"/>
      <c r="B798" s="227"/>
      <c r="C798" s="228"/>
      <c r="D798" s="220" t="s">
        <v>156</v>
      </c>
      <c r="E798" s="229" t="s">
        <v>28</v>
      </c>
      <c r="F798" s="230" t="s">
        <v>1097</v>
      </c>
      <c r="G798" s="228"/>
      <c r="H798" s="231">
        <v>5</v>
      </c>
      <c r="I798" s="232"/>
      <c r="J798" s="228"/>
      <c r="K798" s="228"/>
      <c r="L798" s="233"/>
      <c r="M798" s="234"/>
      <c r="N798" s="235"/>
      <c r="O798" s="235"/>
      <c r="P798" s="235"/>
      <c r="Q798" s="235"/>
      <c r="R798" s="235"/>
      <c r="S798" s="235"/>
      <c r="T798" s="236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7" t="s">
        <v>156</v>
      </c>
      <c r="AU798" s="237" t="s">
        <v>83</v>
      </c>
      <c r="AV798" s="13" t="s">
        <v>83</v>
      </c>
      <c r="AW798" s="13" t="s">
        <v>35</v>
      </c>
      <c r="AX798" s="13" t="s">
        <v>73</v>
      </c>
      <c r="AY798" s="237" t="s">
        <v>143</v>
      </c>
    </row>
    <row r="799" s="13" customFormat="1">
      <c r="A799" s="13"/>
      <c r="B799" s="227"/>
      <c r="C799" s="228"/>
      <c r="D799" s="220" t="s">
        <v>156</v>
      </c>
      <c r="E799" s="229" t="s">
        <v>28</v>
      </c>
      <c r="F799" s="230" t="s">
        <v>1098</v>
      </c>
      <c r="G799" s="228"/>
      <c r="H799" s="231">
        <v>1</v>
      </c>
      <c r="I799" s="232"/>
      <c r="J799" s="228"/>
      <c r="K799" s="228"/>
      <c r="L799" s="233"/>
      <c r="M799" s="234"/>
      <c r="N799" s="235"/>
      <c r="O799" s="235"/>
      <c r="P799" s="235"/>
      <c r="Q799" s="235"/>
      <c r="R799" s="235"/>
      <c r="S799" s="235"/>
      <c r="T799" s="236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7" t="s">
        <v>156</v>
      </c>
      <c r="AU799" s="237" t="s">
        <v>83</v>
      </c>
      <c r="AV799" s="13" t="s">
        <v>83</v>
      </c>
      <c r="AW799" s="13" t="s">
        <v>35</v>
      </c>
      <c r="AX799" s="13" t="s">
        <v>73</v>
      </c>
      <c r="AY799" s="237" t="s">
        <v>143</v>
      </c>
    </row>
    <row r="800" s="15" customFormat="1">
      <c r="A800" s="15"/>
      <c r="B800" s="248"/>
      <c r="C800" s="249"/>
      <c r="D800" s="220" t="s">
        <v>156</v>
      </c>
      <c r="E800" s="250" t="s">
        <v>28</v>
      </c>
      <c r="F800" s="251" t="s">
        <v>180</v>
      </c>
      <c r="G800" s="249"/>
      <c r="H800" s="252">
        <v>9</v>
      </c>
      <c r="I800" s="253"/>
      <c r="J800" s="249"/>
      <c r="K800" s="249"/>
      <c r="L800" s="254"/>
      <c r="M800" s="255"/>
      <c r="N800" s="256"/>
      <c r="O800" s="256"/>
      <c r="P800" s="256"/>
      <c r="Q800" s="256"/>
      <c r="R800" s="256"/>
      <c r="S800" s="256"/>
      <c r="T800" s="257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58" t="s">
        <v>156</v>
      </c>
      <c r="AU800" s="258" t="s">
        <v>83</v>
      </c>
      <c r="AV800" s="15" t="s">
        <v>150</v>
      </c>
      <c r="AW800" s="15" t="s">
        <v>35</v>
      </c>
      <c r="AX800" s="15" t="s">
        <v>81</v>
      </c>
      <c r="AY800" s="258" t="s">
        <v>143</v>
      </c>
    </row>
    <row r="801" s="2" customFormat="1" ht="24.15" customHeight="1">
      <c r="A801" s="41"/>
      <c r="B801" s="42"/>
      <c r="C801" s="260" t="s">
        <v>1099</v>
      </c>
      <c r="D801" s="260" t="s">
        <v>257</v>
      </c>
      <c r="E801" s="261" t="s">
        <v>1100</v>
      </c>
      <c r="F801" s="262" t="s">
        <v>1101</v>
      </c>
      <c r="G801" s="263" t="s">
        <v>414</v>
      </c>
      <c r="H801" s="264">
        <v>1</v>
      </c>
      <c r="I801" s="265"/>
      <c r="J801" s="266">
        <f>ROUND(I801*H801,2)</f>
        <v>0</v>
      </c>
      <c r="K801" s="262" t="s">
        <v>149</v>
      </c>
      <c r="L801" s="267"/>
      <c r="M801" s="268" t="s">
        <v>28</v>
      </c>
      <c r="N801" s="269" t="s">
        <v>44</v>
      </c>
      <c r="O801" s="87"/>
      <c r="P801" s="216">
        <f>O801*H801</f>
        <v>0</v>
      </c>
      <c r="Q801" s="216">
        <v>0.0025000000000000001</v>
      </c>
      <c r="R801" s="216">
        <f>Q801*H801</f>
        <v>0.0025000000000000001</v>
      </c>
      <c r="S801" s="216">
        <v>0</v>
      </c>
      <c r="T801" s="217">
        <f>S801*H801</f>
        <v>0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18" t="s">
        <v>217</v>
      </c>
      <c r="AT801" s="218" t="s">
        <v>257</v>
      </c>
      <c r="AU801" s="218" t="s">
        <v>83</v>
      </c>
      <c r="AY801" s="20" t="s">
        <v>143</v>
      </c>
      <c r="BE801" s="219">
        <f>IF(N801="základní",J801,0)</f>
        <v>0</v>
      </c>
      <c r="BF801" s="219">
        <f>IF(N801="snížená",J801,0)</f>
        <v>0</v>
      </c>
      <c r="BG801" s="219">
        <f>IF(N801="zákl. přenesená",J801,0)</f>
        <v>0</v>
      </c>
      <c r="BH801" s="219">
        <f>IF(N801="sníž. přenesená",J801,0)</f>
        <v>0</v>
      </c>
      <c r="BI801" s="219">
        <f>IF(N801="nulová",J801,0)</f>
        <v>0</v>
      </c>
      <c r="BJ801" s="20" t="s">
        <v>81</v>
      </c>
      <c r="BK801" s="219">
        <f>ROUND(I801*H801,2)</f>
        <v>0</v>
      </c>
      <c r="BL801" s="20" t="s">
        <v>150</v>
      </c>
      <c r="BM801" s="218" t="s">
        <v>1102</v>
      </c>
    </row>
    <row r="802" s="2" customFormat="1">
      <c r="A802" s="41"/>
      <c r="B802" s="42"/>
      <c r="C802" s="43"/>
      <c r="D802" s="220" t="s">
        <v>152</v>
      </c>
      <c r="E802" s="43"/>
      <c r="F802" s="221" t="s">
        <v>1101</v>
      </c>
      <c r="G802" s="43"/>
      <c r="H802" s="43"/>
      <c r="I802" s="222"/>
      <c r="J802" s="43"/>
      <c r="K802" s="43"/>
      <c r="L802" s="47"/>
      <c r="M802" s="223"/>
      <c r="N802" s="224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20" t="s">
        <v>152</v>
      </c>
      <c r="AU802" s="20" t="s">
        <v>83</v>
      </c>
    </row>
    <row r="803" s="13" customFormat="1">
      <c r="A803" s="13"/>
      <c r="B803" s="227"/>
      <c r="C803" s="228"/>
      <c r="D803" s="220" t="s">
        <v>156</v>
      </c>
      <c r="E803" s="229" t="s">
        <v>28</v>
      </c>
      <c r="F803" s="230" t="s">
        <v>1103</v>
      </c>
      <c r="G803" s="228"/>
      <c r="H803" s="231">
        <v>1</v>
      </c>
      <c r="I803" s="232"/>
      <c r="J803" s="228"/>
      <c r="K803" s="228"/>
      <c r="L803" s="233"/>
      <c r="M803" s="234"/>
      <c r="N803" s="235"/>
      <c r="O803" s="235"/>
      <c r="P803" s="235"/>
      <c r="Q803" s="235"/>
      <c r="R803" s="235"/>
      <c r="S803" s="235"/>
      <c r="T803" s="236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7" t="s">
        <v>156</v>
      </c>
      <c r="AU803" s="237" t="s">
        <v>83</v>
      </c>
      <c r="AV803" s="13" t="s">
        <v>83</v>
      </c>
      <c r="AW803" s="13" t="s">
        <v>35</v>
      </c>
      <c r="AX803" s="13" t="s">
        <v>81</v>
      </c>
      <c r="AY803" s="237" t="s">
        <v>143</v>
      </c>
    </row>
    <row r="804" s="2" customFormat="1" ht="24.15" customHeight="1">
      <c r="A804" s="41"/>
      <c r="B804" s="42"/>
      <c r="C804" s="260" t="s">
        <v>1104</v>
      </c>
      <c r="D804" s="260" t="s">
        <v>257</v>
      </c>
      <c r="E804" s="261" t="s">
        <v>1105</v>
      </c>
      <c r="F804" s="262" t="s">
        <v>1106</v>
      </c>
      <c r="G804" s="263" t="s">
        <v>414</v>
      </c>
      <c r="H804" s="264">
        <v>1</v>
      </c>
      <c r="I804" s="265"/>
      <c r="J804" s="266">
        <f>ROUND(I804*H804,2)</f>
        <v>0</v>
      </c>
      <c r="K804" s="262" t="s">
        <v>149</v>
      </c>
      <c r="L804" s="267"/>
      <c r="M804" s="268" t="s">
        <v>28</v>
      </c>
      <c r="N804" s="269" t="s">
        <v>44</v>
      </c>
      <c r="O804" s="87"/>
      <c r="P804" s="216">
        <f>O804*H804</f>
        <v>0</v>
      </c>
      <c r="Q804" s="216">
        <v>0.0035000000000000001</v>
      </c>
      <c r="R804" s="216">
        <f>Q804*H804</f>
        <v>0.0035000000000000001</v>
      </c>
      <c r="S804" s="216">
        <v>0</v>
      </c>
      <c r="T804" s="217">
        <f>S804*H804</f>
        <v>0</v>
      </c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R804" s="218" t="s">
        <v>217</v>
      </c>
      <c r="AT804" s="218" t="s">
        <v>257</v>
      </c>
      <c r="AU804" s="218" t="s">
        <v>83</v>
      </c>
      <c r="AY804" s="20" t="s">
        <v>143</v>
      </c>
      <c r="BE804" s="219">
        <f>IF(N804="základní",J804,0)</f>
        <v>0</v>
      </c>
      <c r="BF804" s="219">
        <f>IF(N804="snížená",J804,0)</f>
        <v>0</v>
      </c>
      <c r="BG804" s="219">
        <f>IF(N804="zákl. přenesená",J804,0)</f>
        <v>0</v>
      </c>
      <c r="BH804" s="219">
        <f>IF(N804="sníž. přenesená",J804,0)</f>
        <v>0</v>
      </c>
      <c r="BI804" s="219">
        <f>IF(N804="nulová",J804,0)</f>
        <v>0</v>
      </c>
      <c r="BJ804" s="20" t="s">
        <v>81</v>
      </c>
      <c r="BK804" s="219">
        <f>ROUND(I804*H804,2)</f>
        <v>0</v>
      </c>
      <c r="BL804" s="20" t="s">
        <v>150</v>
      </c>
      <c r="BM804" s="218" t="s">
        <v>1107</v>
      </c>
    </row>
    <row r="805" s="2" customFormat="1">
      <c r="A805" s="41"/>
      <c r="B805" s="42"/>
      <c r="C805" s="43"/>
      <c r="D805" s="220" t="s">
        <v>152</v>
      </c>
      <c r="E805" s="43"/>
      <c r="F805" s="221" t="s">
        <v>1106</v>
      </c>
      <c r="G805" s="43"/>
      <c r="H805" s="43"/>
      <c r="I805" s="222"/>
      <c r="J805" s="43"/>
      <c r="K805" s="43"/>
      <c r="L805" s="47"/>
      <c r="M805" s="223"/>
      <c r="N805" s="224"/>
      <c r="O805" s="87"/>
      <c r="P805" s="87"/>
      <c r="Q805" s="87"/>
      <c r="R805" s="87"/>
      <c r="S805" s="87"/>
      <c r="T805" s="88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T805" s="20" t="s">
        <v>152</v>
      </c>
      <c r="AU805" s="20" t="s">
        <v>83</v>
      </c>
    </row>
    <row r="806" s="13" customFormat="1">
      <c r="A806" s="13"/>
      <c r="B806" s="227"/>
      <c r="C806" s="228"/>
      <c r="D806" s="220" t="s">
        <v>156</v>
      </c>
      <c r="E806" s="229" t="s">
        <v>28</v>
      </c>
      <c r="F806" s="230" t="s">
        <v>1067</v>
      </c>
      <c r="G806" s="228"/>
      <c r="H806" s="231">
        <v>1</v>
      </c>
      <c r="I806" s="232"/>
      <c r="J806" s="228"/>
      <c r="K806" s="228"/>
      <c r="L806" s="233"/>
      <c r="M806" s="234"/>
      <c r="N806" s="235"/>
      <c r="O806" s="235"/>
      <c r="P806" s="235"/>
      <c r="Q806" s="235"/>
      <c r="R806" s="235"/>
      <c r="S806" s="235"/>
      <c r="T806" s="236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7" t="s">
        <v>156</v>
      </c>
      <c r="AU806" s="237" t="s">
        <v>83</v>
      </c>
      <c r="AV806" s="13" t="s">
        <v>83</v>
      </c>
      <c r="AW806" s="13" t="s">
        <v>35</v>
      </c>
      <c r="AX806" s="13" t="s">
        <v>81</v>
      </c>
      <c r="AY806" s="237" t="s">
        <v>143</v>
      </c>
    </row>
    <row r="807" s="2" customFormat="1" ht="24.15" customHeight="1">
      <c r="A807" s="41"/>
      <c r="B807" s="42"/>
      <c r="C807" s="207" t="s">
        <v>1108</v>
      </c>
      <c r="D807" s="207" t="s">
        <v>145</v>
      </c>
      <c r="E807" s="208" t="s">
        <v>1109</v>
      </c>
      <c r="F807" s="209" t="s">
        <v>1110</v>
      </c>
      <c r="G807" s="210" t="s">
        <v>414</v>
      </c>
      <c r="H807" s="211">
        <v>11</v>
      </c>
      <c r="I807" s="212"/>
      <c r="J807" s="213">
        <f>ROUND(I807*H807,2)</f>
        <v>0</v>
      </c>
      <c r="K807" s="209" t="s">
        <v>149</v>
      </c>
      <c r="L807" s="47"/>
      <c r="M807" s="214" t="s">
        <v>28</v>
      </c>
      <c r="N807" s="215" t="s">
        <v>44</v>
      </c>
      <c r="O807" s="87"/>
      <c r="P807" s="216">
        <f>O807*H807</f>
        <v>0</v>
      </c>
      <c r="Q807" s="216">
        <v>0.11241</v>
      </c>
      <c r="R807" s="216">
        <f>Q807*H807</f>
        <v>1.23651</v>
      </c>
      <c r="S807" s="216">
        <v>0</v>
      </c>
      <c r="T807" s="217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18" t="s">
        <v>150</v>
      </c>
      <c r="AT807" s="218" t="s">
        <v>145</v>
      </c>
      <c r="AU807" s="218" t="s">
        <v>83</v>
      </c>
      <c r="AY807" s="20" t="s">
        <v>143</v>
      </c>
      <c r="BE807" s="219">
        <f>IF(N807="základní",J807,0)</f>
        <v>0</v>
      </c>
      <c r="BF807" s="219">
        <f>IF(N807="snížená",J807,0)</f>
        <v>0</v>
      </c>
      <c r="BG807" s="219">
        <f>IF(N807="zákl. přenesená",J807,0)</f>
        <v>0</v>
      </c>
      <c r="BH807" s="219">
        <f>IF(N807="sníž. přenesená",J807,0)</f>
        <v>0</v>
      </c>
      <c r="BI807" s="219">
        <f>IF(N807="nulová",J807,0)</f>
        <v>0</v>
      </c>
      <c r="BJ807" s="20" t="s">
        <v>81</v>
      </c>
      <c r="BK807" s="219">
        <f>ROUND(I807*H807,2)</f>
        <v>0</v>
      </c>
      <c r="BL807" s="20" t="s">
        <v>150</v>
      </c>
      <c r="BM807" s="218" t="s">
        <v>1111</v>
      </c>
    </row>
    <row r="808" s="2" customFormat="1">
      <c r="A808" s="41"/>
      <c r="B808" s="42"/>
      <c r="C808" s="43"/>
      <c r="D808" s="220" t="s">
        <v>152</v>
      </c>
      <c r="E808" s="43"/>
      <c r="F808" s="221" t="s">
        <v>1112</v>
      </c>
      <c r="G808" s="43"/>
      <c r="H808" s="43"/>
      <c r="I808" s="222"/>
      <c r="J808" s="43"/>
      <c r="K808" s="43"/>
      <c r="L808" s="47"/>
      <c r="M808" s="223"/>
      <c r="N808" s="224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152</v>
      </c>
      <c r="AU808" s="20" t="s">
        <v>83</v>
      </c>
    </row>
    <row r="809" s="2" customFormat="1">
      <c r="A809" s="41"/>
      <c r="B809" s="42"/>
      <c r="C809" s="43"/>
      <c r="D809" s="225" t="s">
        <v>154</v>
      </c>
      <c r="E809" s="43"/>
      <c r="F809" s="226" t="s">
        <v>1113</v>
      </c>
      <c r="G809" s="43"/>
      <c r="H809" s="43"/>
      <c r="I809" s="222"/>
      <c r="J809" s="43"/>
      <c r="K809" s="43"/>
      <c r="L809" s="47"/>
      <c r="M809" s="223"/>
      <c r="N809" s="224"/>
      <c r="O809" s="87"/>
      <c r="P809" s="87"/>
      <c r="Q809" s="87"/>
      <c r="R809" s="87"/>
      <c r="S809" s="87"/>
      <c r="T809" s="88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T809" s="20" t="s">
        <v>154</v>
      </c>
      <c r="AU809" s="20" t="s">
        <v>83</v>
      </c>
    </row>
    <row r="810" s="14" customFormat="1">
      <c r="A810" s="14"/>
      <c r="B810" s="238"/>
      <c r="C810" s="239"/>
      <c r="D810" s="220" t="s">
        <v>156</v>
      </c>
      <c r="E810" s="240" t="s">
        <v>28</v>
      </c>
      <c r="F810" s="241" t="s">
        <v>1065</v>
      </c>
      <c r="G810" s="239"/>
      <c r="H810" s="240" t="s">
        <v>28</v>
      </c>
      <c r="I810" s="242"/>
      <c r="J810" s="239"/>
      <c r="K810" s="239"/>
      <c r="L810" s="243"/>
      <c r="M810" s="244"/>
      <c r="N810" s="245"/>
      <c r="O810" s="245"/>
      <c r="P810" s="245"/>
      <c r="Q810" s="245"/>
      <c r="R810" s="245"/>
      <c r="S810" s="245"/>
      <c r="T810" s="246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7" t="s">
        <v>156</v>
      </c>
      <c r="AU810" s="247" t="s">
        <v>83</v>
      </c>
      <c r="AV810" s="14" t="s">
        <v>81</v>
      </c>
      <c r="AW810" s="14" t="s">
        <v>35</v>
      </c>
      <c r="AX810" s="14" t="s">
        <v>73</v>
      </c>
      <c r="AY810" s="247" t="s">
        <v>143</v>
      </c>
    </row>
    <row r="811" s="13" customFormat="1">
      <c r="A811" s="13"/>
      <c r="B811" s="227"/>
      <c r="C811" s="228"/>
      <c r="D811" s="220" t="s">
        <v>156</v>
      </c>
      <c r="E811" s="229" t="s">
        <v>28</v>
      </c>
      <c r="F811" s="230" t="s">
        <v>1114</v>
      </c>
      <c r="G811" s="228"/>
      <c r="H811" s="231">
        <v>11</v>
      </c>
      <c r="I811" s="232"/>
      <c r="J811" s="228"/>
      <c r="K811" s="228"/>
      <c r="L811" s="233"/>
      <c r="M811" s="234"/>
      <c r="N811" s="235"/>
      <c r="O811" s="235"/>
      <c r="P811" s="235"/>
      <c r="Q811" s="235"/>
      <c r="R811" s="235"/>
      <c r="S811" s="235"/>
      <c r="T811" s="236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7" t="s">
        <v>156</v>
      </c>
      <c r="AU811" s="237" t="s">
        <v>83</v>
      </c>
      <c r="AV811" s="13" t="s">
        <v>83</v>
      </c>
      <c r="AW811" s="13" t="s">
        <v>35</v>
      </c>
      <c r="AX811" s="13" t="s">
        <v>73</v>
      </c>
      <c r="AY811" s="237" t="s">
        <v>143</v>
      </c>
    </row>
    <row r="812" s="15" customFormat="1">
      <c r="A812" s="15"/>
      <c r="B812" s="248"/>
      <c r="C812" s="249"/>
      <c r="D812" s="220" t="s">
        <v>156</v>
      </c>
      <c r="E812" s="250" t="s">
        <v>28</v>
      </c>
      <c r="F812" s="251" t="s">
        <v>180</v>
      </c>
      <c r="G812" s="249"/>
      <c r="H812" s="252">
        <v>11</v>
      </c>
      <c r="I812" s="253"/>
      <c r="J812" s="249"/>
      <c r="K812" s="249"/>
      <c r="L812" s="254"/>
      <c r="M812" s="255"/>
      <c r="N812" s="256"/>
      <c r="O812" s="256"/>
      <c r="P812" s="256"/>
      <c r="Q812" s="256"/>
      <c r="R812" s="256"/>
      <c r="S812" s="256"/>
      <c r="T812" s="257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58" t="s">
        <v>156</v>
      </c>
      <c r="AU812" s="258" t="s">
        <v>83</v>
      </c>
      <c r="AV812" s="15" t="s">
        <v>150</v>
      </c>
      <c r="AW812" s="15" t="s">
        <v>35</v>
      </c>
      <c r="AX812" s="15" t="s">
        <v>81</v>
      </c>
      <c r="AY812" s="258" t="s">
        <v>143</v>
      </c>
    </row>
    <row r="813" s="2" customFormat="1" ht="24.15" customHeight="1">
      <c r="A813" s="41"/>
      <c r="B813" s="42"/>
      <c r="C813" s="207" t="s">
        <v>1115</v>
      </c>
      <c r="D813" s="207" t="s">
        <v>145</v>
      </c>
      <c r="E813" s="208" t="s">
        <v>1116</v>
      </c>
      <c r="F813" s="209" t="s">
        <v>1117</v>
      </c>
      <c r="G813" s="210" t="s">
        <v>312</v>
      </c>
      <c r="H813" s="211">
        <v>12.9</v>
      </c>
      <c r="I813" s="212"/>
      <c r="J813" s="213">
        <f>ROUND(I813*H813,2)</f>
        <v>0</v>
      </c>
      <c r="K813" s="209" t="s">
        <v>149</v>
      </c>
      <c r="L813" s="47"/>
      <c r="M813" s="214" t="s">
        <v>28</v>
      </c>
      <c r="N813" s="215" t="s">
        <v>44</v>
      </c>
      <c r="O813" s="87"/>
      <c r="P813" s="216">
        <f>O813*H813</f>
        <v>0</v>
      </c>
      <c r="Q813" s="216">
        <v>0.0016000000000000001</v>
      </c>
      <c r="R813" s="216">
        <f>Q813*H813</f>
        <v>0.020640000000000002</v>
      </c>
      <c r="S813" s="216">
        <v>0</v>
      </c>
      <c r="T813" s="217">
        <f>S813*H813</f>
        <v>0</v>
      </c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R813" s="218" t="s">
        <v>150</v>
      </c>
      <c r="AT813" s="218" t="s">
        <v>145</v>
      </c>
      <c r="AU813" s="218" t="s">
        <v>83</v>
      </c>
      <c r="AY813" s="20" t="s">
        <v>143</v>
      </c>
      <c r="BE813" s="219">
        <f>IF(N813="základní",J813,0)</f>
        <v>0</v>
      </c>
      <c r="BF813" s="219">
        <f>IF(N813="snížená",J813,0)</f>
        <v>0</v>
      </c>
      <c r="BG813" s="219">
        <f>IF(N813="zákl. přenesená",J813,0)</f>
        <v>0</v>
      </c>
      <c r="BH813" s="219">
        <f>IF(N813="sníž. přenesená",J813,0)</f>
        <v>0</v>
      </c>
      <c r="BI813" s="219">
        <f>IF(N813="nulová",J813,0)</f>
        <v>0</v>
      </c>
      <c r="BJ813" s="20" t="s">
        <v>81</v>
      </c>
      <c r="BK813" s="219">
        <f>ROUND(I813*H813,2)</f>
        <v>0</v>
      </c>
      <c r="BL813" s="20" t="s">
        <v>150</v>
      </c>
      <c r="BM813" s="218" t="s">
        <v>1118</v>
      </c>
    </row>
    <row r="814" s="2" customFormat="1">
      <c r="A814" s="41"/>
      <c r="B814" s="42"/>
      <c r="C814" s="43"/>
      <c r="D814" s="220" t="s">
        <v>152</v>
      </c>
      <c r="E814" s="43"/>
      <c r="F814" s="221" t="s">
        <v>1119</v>
      </c>
      <c r="G814" s="43"/>
      <c r="H814" s="43"/>
      <c r="I814" s="222"/>
      <c r="J814" s="43"/>
      <c r="K814" s="43"/>
      <c r="L814" s="47"/>
      <c r="M814" s="223"/>
      <c r="N814" s="224"/>
      <c r="O814" s="87"/>
      <c r="P814" s="87"/>
      <c r="Q814" s="87"/>
      <c r="R814" s="87"/>
      <c r="S814" s="87"/>
      <c r="T814" s="88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T814" s="20" t="s">
        <v>152</v>
      </c>
      <c r="AU814" s="20" t="s">
        <v>83</v>
      </c>
    </row>
    <row r="815" s="2" customFormat="1">
      <c r="A815" s="41"/>
      <c r="B815" s="42"/>
      <c r="C815" s="43"/>
      <c r="D815" s="225" t="s">
        <v>154</v>
      </c>
      <c r="E815" s="43"/>
      <c r="F815" s="226" t="s">
        <v>1120</v>
      </c>
      <c r="G815" s="43"/>
      <c r="H815" s="43"/>
      <c r="I815" s="222"/>
      <c r="J815" s="43"/>
      <c r="K815" s="43"/>
      <c r="L815" s="47"/>
      <c r="M815" s="223"/>
      <c r="N815" s="224"/>
      <c r="O815" s="87"/>
      <c r="P815" s="87"/>
      <c r="Q815" s="87"/>
      <c r="R815" s="87"/>
      <c r="S815" s="87"/>
      <c r="T815" s="88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T815" s="20" t="s">
        <v>154</v>
      </c>
      <c r="AU815" s="20" t="s">
        <v>83</v>
      </c>
    </row>
    <row r="816" s="13" customFormat="1">
      <c r="A816" s="13"/>
      <c r="B816" s="227"/>
      <c r="C816" s="228"/>
      <c r="D816" s="220" t="s">
        <v>156</v>
      </c>
      <c r="E816" s="229" t="s">
        <v>28</v>
      </c>
      <c r="F816" s="230" t="s">
        <v>1121</v>
      </c>
      <c r="G816" s="228"/>
      <c r="H816" s="231">
        <v>6</v>
      </c>
      <c r="I816" s="232"/>
      <c r="J816" s="228"/>
      <c r="K816" s="228"/>
      <c r="L816" s="233"/>
      <c r="M816" s="234"/>
      <c r="N816" s="235"/>
      <c r="O816" s="235"/>
      <c r="P816" s="235"/>
      <c r="Q816" s="235"/>
      <c r="R816" s="235"/>
      <c r="S816" s="235"/>
      <c r="T816" s="236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7" t="s">
        <v>156</v>
      </c>
      <c r="AU816" s="237" t="s">
        <v>83</v>
      </c>
      <c r="AV816" s="13" t="s">
        <v>83</v>
      </c>
      <c r="AW816" s="13" t="s">
        <v>35</v>
      </c>
      <c r="AX816" s="13" t="s">
        <v>73</v>
      </c>
      <c r="AY816" s="237" t="s">
        <v>143</v>
      </c>
    </row>
    <row r="817" s="13" customFormat="1">
      <c r="A817" s="13"/>
      <c r="B817" s="227"/>
      <c r="C817" s="228"/>
      <c r="D817" s="220" t="s">
        <v>156</v>
      </c>
      <c r="E817" s="229" t="s">
        <v>28</v>
      </c>
      <c r="F817" s="230" t="s">
        <v>1122</v>
      </c>
      <c r="G817" s="228"/>
      <c r="H817" s="231">
        <v>1.05</v>
      </c>
      <c r="I817" s="232"/>
      <c r="J817" s="228"/>
      <c r="K817" s="228"/>
      <c r="L817" s="233"/>
      <c r="M817" s="234"/>
      <c r="N817" s="235"/>
      <c r="O817" s="235"/>
      <c r="P817" s="235"/>
      <c r="Q817" s="235"/>
      <c r="R817" s="235"/>
      <c r="S817" s="235"/>
      <c r="T817" s="236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7" t="s">
        <v>156</v>
      </c>
      <c r="AU817" s="237" t="s">
        <v>83</v>
      </c>
      <c r="AV817" s="13" t="s">
        <v>83</v>
      </c>
      <c r="AW817" s="13" t="s">
        <v>35</v>
      </c>
      <c r="AX817" s="13" t="s">
        <v>73</v>
      </c>
      <c r="AY817" s="237" t="s">
        <v>143</v>
      </c>
    </row>
    <row r="818" s="13" customFormat="1">
      <c r="A818" s="13"/>
      <c r="B818" s="227"/>
      <c r="C818" s="228"/>
      <c r="D818" s="220" t="s">
        <v>156</v>
      </c>
      <c r="E818" s="229" t="s">
        <v>28</v>
      </c>
      <c r="F818" s="230" t="s">
        <v>1123</v>
      </c>
      <c r="G818" s="228"/>
      <c r="H818" s="231">
        <v>5.8499999999999996</v>
      </c>
      <c r="I818" s="232"/>
      <c r="J818" s="228"/>
      <c r="K818" s="228"/>
      <c r="L818" s="233"/>
      <c r="M818" s="234"/>
      <c r="N818" s="235"/>
      <c r="O818" s="235"/>
      <c r="P818" s="235"/>
      <c r="Q818" s="235"/>
      <c r="R818" s="235"/>
      <c r="S818" s="235"/>
      <c r="T818" s="236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7" t="s">
        <v>156</v>
      </c>
      <c r="AU818" s="237" t="s">
        <v>83</v>
      </c>
      <c r="AV818" s="13" t="s">
        <v>83</v>
      </c>
      <c r="AW818" s="13" t="s">
        <v>35</v>
      </c>
      <c r="AX818" s="13" t="s">
        <v>73</v>
      </c>
      <c r="AY818" s="237" t="s">
        <v>143</v>
      </c>
    </row>
    <row r="819" s="15" customFormat="1">
      <c r="A819" s="15"/>
      <c r="B819" s="248"/>
      <c r="C819" s="249"/>
      <c r="D819" s="220" t="s">
        <v>156</v>
      </c>
      <c r="E819" s="250" t="s">
        <v>28</v>
      </c>
      <c r="F819" s="251" t="s">
        <v>180</v>
      </c>
      <c r="G819" s="249"/>
      <c r="H819" s="252">
        <v>12.9</v>
      </c>
      <c r="I819" s="253"/>
      <c r="J819" s="249"/>
      <c r="K819" s="249"/>
      <c r="L819" s="254"/>
      <c r="M819" s="255"/>
      <c r="N819" s="256"/>
      <c r="O819" s="256"/>
      <c r="P819" s="256"/>
      <c r="Q819" s="256"/>
      <c r="R819" s="256"/>
      <c r="S819" s="256"/>
      <c r="T819" s="257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58" t="s">
        <v>156</v>
      </c>
      <c r="AU819" s="258" t="s">
        <v>83</v>
      </c>
      <c r="AV819" s="15" t="s">
        <v>150</v>
      </c>
      <c r="AW819" s="15" t="s">
        <v>35</v>
      </c>
      <c r="AX819" s="15" t="s">
        <v>81</v>
      </c>
      <c r="AY819" s="258" t="s">
        <v>143</v>
      </c>
    </row>
    <row r="820" s="2" customFormat="1" ht="24.15" customHeight="1">
      <c r="A820" s="41"/>
      <c r="B820" s="42"/>
      <c r="C820" s="207" t="s">
        <v>1124</v>
      </c>
      <c r="D820" s="207" t="s">
        <v>145</v>
      </c>
      <c r="E820" s="208" t="s">
        <v>1125</v>
      </c>
      <c r="F820" s="209" t="s">
        <v>1126</v>
      </c>
      <c r="G820" s="210" t="s">
        <v>406</v>
      </c>
      <c r="H820" s="211">
        <v>11.24</v>
      </c>
      <c r="I820" s="212"/>
      <c r="J820" s="213">
        <f>ROUND(I820*H820,2)</f>
        <v>0</v>
      </c>
      <c r="K820" s="209" t="s">
        <v>149</v>
      </c>
      <c r="L820" s="47"/>
      <c r="M820" s="214" t="s">
        <v>28</v>
      </c>
      <c r="N820" s="215" t="s">
        <v>44</v>
      </c>
      <c r="O820" s="87"/>
      <c r="P820" s="216">
        <f>O820*H820</f>
        <v>0</v>
      </c>
      <c r="Q820" s="216">
        <v>0.00013999999999999999</v>
      </c>
      <c r="R820" s="216">
        <f>Q820*H820</f>
        <v>0.0015735999999999999</v>
      </c>
      <c r="S820" s="216">
        <v>0</v>
      </c>
      <c r="T820" s="217">
        <f>S820*H820</f>
        <v>0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18" t="s">
        <v>150</v>
      </c>
      <c r="AT820" s="218" t="s">
        <v>145</v>
      </c>
      <c r="AU820" s="218" t="s">
        <v>83</v>
      </c>
      <c r="AY820" s="20" t="s">
        <v>143</v>
      </c>
      <c r="BE820" s="219">
        <f>IF(N820="základní",J820,0)</f>
        <v>0</v>
      </c>
      <c r="BF820" s="219">
        <f>IF(N820="snížená",J820,0)</f>
        <v>0</v>
      </c>
      <c r="BG820" s="219">
        <f>IF(N820="zákl. přenesená",J820,0)</f>
        <v>0</v>
      </c>
      <c r="BH820" s="219">
        <f>IF(N820="sníž. přenesená",J820,0)</f>
        <v>0</v>
      </c>
      <c r="BI820" s="219">
        <f>IF(N820="nulová",J820,0)</f>
        <v>0</v>
      </c>
      <c r="BJ820" s="20" t="s">
        <v>81</v>
      </c>
      <c r="BK820" s="219">
        <f>ROUND(I820*H820,2)</f>
        <v>0</v>
      </c>
      <c r="BL820" s="20" t="s">
        <v>150</v>
      </c>
      <c r="BM820" s="218" t="s">
        <v>1127</v>
      </c>
    </row>
    <row r="821" s="2" customFormat="1">
      <c r="A821" s="41"/>
      <c r="B821" s="42"/>
      <c r="C821" s="43"/>
      <c r="D821" s="220" t="s">
        <v>152</v>
      </c>
      <c r="E821" s="43"/>
      <c r="F821" s="221" t="s">
        <v>1128</v>
      </c>
      <c r="G821" s="43"/>
      <c r="H821" s="43"/>
      <c r="I821" s="222"/>
      <c r="J821" s="43"/>
      <c r="K821" s="43"/>
      <c r="L821" s="47"/>
      <c r="M821" s="223"/>
      <c r="N821" s="224"/>
      <c r="O821" s="87"/>
      <c r="P821" s="87"/>
      <c r="Q821" s="87"/>
      <c r="R821" s="87"/>
      <c r="S821" s="87"/>
      <c r="T821" s="88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T821" s="20" t="s">
        <v>152</v>
      </c>
      <c r="AU821" s="20" t="s">
        <v>83</v>
      </c>
    </row>
    <row r="822" s="2" customFormat="1">
      <c r="A822" s="41"/>
      <c r="B822" s="42"/>
      <c r="C822" s="43"/>
      <c r="D822" s="225" t="s">
        <v>154</v>
      </c>
      <c r="E822" s="43"/>
      <c r="F822" s="226" t="s">
        <v>1129</v>
      </c>
      <c r="G822" s="43"/>
      <c r="H822" s="43"/>
      <c r="I822" s="222"/>
      <c r="J822" s="43"/>
      <c r="K822" s="43"/>
      <c r="L822" s="47"/>
      <c r="M822" s="223"/>
      <c r="N822" s="224"/>
      <c r="O822" s="87"/>
      <c r="P822" s="87"/>
      <c r="Q822" s="87"/>
      <c r="R822" s="87"/>
      <c r="S822" s="87"/>
      <c r="T822" s="88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T822" s="20" t="s">
        <v>154</v>
      </c>
      <c r="AU822" s="20" t="s">
        <v>83</v>
      </c>
    </row>
    <row r="823" s="13" customFormat="1">
      <c r="A823" s="13"/>
      <c r="B823" s="227"/>
      <c r="C823" s="228"/>
      <c r="D823" s="220" t="s">
        <v>156</v>
      </c>
      <c r="E823" s="229" t="s">
        <v>28</v>
      </c>
      <c r="F823" s="230" t="s">
        <v>1130</v>
      </c>
      <c r="G823" s="228"/>
      <c r="H823" s="231">
        <v>11.24</v>
      </c>
      <c r="I823" s="232"/>
      <c r="J823" s="228"/>
      <c r="K823" s="228"/>
      <c r="L823" s="233"/>
      <c r="M823" s="234"/>
      <c r="N823" s="235"/>
      <c r="O823" s="235"/>
      <c r="P823" s="235"/>
      <c r="Q823" s="235"/>
      <c r="R823" s="235"/>
      <c r="S823" s="235"/>
      <c r="T823" s="236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7" t="s">
        <v>156</v>
      </c>
      <c r="AU823" s="237" t="s">
        <v>83</v>
      </c>
      <c r="AV823" s="13" t="s">
        <v>83</v>
      </c>
      <c r="AW823" s="13" t="s">
        <v>35</v>
      </c>
      <c r="AX823" s="13" t="s">
        <v>81</v>
      </c>
      <c r="AY823" s="237" t="s">
        <v>143</v>
      </c>
    </row>
    <row r="824" s="2" customFormat="1" ht="33" customHeight="1">
      <c r="A824" s="41"/>
      <c r="B824" s="42"/>
      <c r="C824" s="207" t="s">
        <v>1131</v>
      </c>
      <c r="D824" s="207" t="s">
        <v>145</v>
      </c>
      <c r="E824" s="208" t="s">
        <v>1132</v>
      </c>
      <c r="F824" s="209" t="s">
        <v>1133</v>
      </c>
      <c r="G824" s="210" t="s">
        <v>406</v>
      </c>
      <c r="H824" s="211">
        <v>1968.04</v>
      </c>
      <c r="I824" s="212"/>
      <c r="J824" s="213">
        <f>ROUND(I824*H824,2)</f>
        <v>0</v>
      </c>
      <c r="K824" s="209" t="s">
        <v>149</v>
      </c>
      <c r="L824" s="47"/>
      <c r="M824" s="214" t="s">
        <v>28</v>
      </c>
      <c r="N824" s="215" t="s">
        <v>44</v>
      </c>
      <c r="O824" s="87"/>
      <c r="P824" s="216">
        <f>O824*H824</f>
        <v>0</v>
      </c>
      <c r="Q824" s="216">
        <v>0.15540000000000001</v>
      </c>
      <c r="R824" s="216">
        <f>Q824*H824</f>
        <v>305.833416</v>
      </c>
      <c r="S824" s="216">
        <v>0</v>
      </c>
      <c r="T824" s="217">
        <f>S824*H824</f>
        <v>0</v>
      </c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R824" s="218" t="s">
        <v>150</v>
      </c>
      <c r="AT824" s="218" t="s">
        <v>145</v>
      </c>
      <c r="AU824" s="218" t="s">
        <v>83</v>
      </c>
      <c r="AY824" s="20" t="s">
        <v>143</v>
      </c>
      <c r="BE824" s="219">
        <f>IF(N824="základní",J824,0)</f>
        <v>0</v>
      </c>
      <c r="BF824" s="219">
        <f>IF(N824="snížená",J824,0)</f>
        <v>0</v>
      </c>
      <c r="BG824" s="219">
        <f>IF(N824="zákl. přenesená",J824,0)</f>
        <v>0</v>
      </c>
      <c r="BH824" s="219">
        <f>IF(N824="sníž. přenesená",J824,0)</f>
        <v>0</v>
      </c>
      <c r="BI824" s="219">
        <f>IF(N824="nulová",J824,0)</f>
        <v>0</v>
      </c>
      <c r="BJ824" s="20" t="s">
        <v>81</v>
      </c>
      <c r="BK824" s="219">
        <f>ROUND(I824*H824,2)</f>
        <v>0</v>
      </c>
      <c r="BL824" s="20" t="s">
        <v>150</v>
      </c>
      <c r="BM824" s="218" t="s">
        <v>1134</v>
      </c>
    </row>
    <row r="825" s="2" customFormat="1">
      <c r="A825" s="41"/>
      <c r="B825" s="42"/>
      <c r="C825" s="43"/>
      <c r="D825" s="220" t="s">
        <v>152</v>
      </c>
      <c r="E825" s="43"/>
      <c r="F825" s="221" t="s">
        <v>1135</v>
      </c>
      <c r="G825" s="43"/>
      <c r="H825" s="43"/>
      <c r="I825" s="222"/>
      <c r="J825" s="43"/>
      <c r="K825" s="43"/>
      <c r="L825" s="47"/>
      <c r="M825" s="223"/>
      <c r="N825" s="224"/>
      <c r="O825" s="87"/>
      <c r="P825" s="87"/>
      <c r="Q825" s="87"/>
      <c r="R825" s="87"/>
      <c r="S825" s="87"/>
      <c r="T825" s="88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T825" s="20" t="s">
        <v>152</v>
      </c>
      <c r="AU825" s="20" t="s">
        <v>83</v>
      </c>
    </row>
    <row r="826" s="2" customFormat="1">
      <c r="A826" s="41"/>
      <c r="B826" s="42"/>
      <c r="C826" s="43"/>
      <c r="D826" s="225" t="s">
        <v>154</v>
      </c>
      <c r="E826" s="43"/>
      <c r="F826" s="226" t="s">
        <v>1136</v>
      </c>
      <c r="G826" s="43"/>
      <c r="H826" s="43"/>
      <c r="I826" s="222"/>
      <c r="J826" s="43"/>
      <c r="K826" s="43"/>
      <c r="L826" s="47"/>
      <c r="M826" s="223"/>
      <c r="N826" s="224"/>
      <c r="O826" s="87"/>
      <c r="P826" s="87"/>
      <c r="Q826" s="87"/>
      <c r="R826" s="87"/>
      <c r="S826" s="87"/>
      <c r="T826" s="88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T826" s="20" t="s">
        <v>154</v>
      </c>
      <c r="AU826" s="20" t="s">
        <v>83</v>
      </c>
    </row>
    <row r="827" s="13" customFormat="1">
      <c r="A827" s="13"/>
      <c r="B827" s="227"/>
      <c r="C827" s="228"/>
      <c r="D827" s="220" t="s">
        <v>156</v>
      </c>
      <c r="E827" s="229" t="s">
        <v>28</v>
      </c>
      <c r="F827" s="230" t="s">
        <v>1137</v>
      </c>
      <c r="G827" s="228"/>
      <c r="H827" s="231">
        <v>1968.04</v>
      </c>
      <c r="I827" s="232"/>
      <c r="J827" s="228"/>
      <c r="K827" s="228"/>
      <c r="L827" s="233"/>
      <c r="M827" s="234"/>
      <c r="N827" s="235"/>
      <c r="O827" s="235"/>
      <c r="P827" s="235"/>
      <c r="Q827" s="235"/>
      <c r="R827" s="235"/>
      <c r="S827" s="235"/>
      <c r="T827" s="236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7" t="s">
        <v>156</v>
      </c>
      <c r="AU827" s="237" t="s">
        <v>83</v>
      </c>
      <c r="AV827" s="13" t="s">
        <v>83</v>
      </c>
      <c r="AW827" s="13" t="s">
        <v>35</v>
      </c>
      <c r="AX827" s="13" t="s">
        <v>73</v>
      </c>
      <c r="AY827" s="237" t="s">
        <v>143</v>
      </c>
    </row>
    <row r="828" s="15" customFormat="1">
      <c r="A828" s="15"/>
      <c r="B828" s="248"/>
      <c r="C828" s="249"/>
      <c r="D828" s="220" t="s">
        <v>156</v>
      </c>
      <c r="E828" s="250" t="s">
        <v>28</v>
      </c>
      <c r="F828" s="251" t="s">
        <v>180</v>
      </c>
      <c r="G828" s="249"/>
      <c r="H828" s="252">
        <v>1968.04</v>
      </c>
      <c r="I828" s="253"/>
      <c r="J828" s="249"/>
      <c r="K828" s="249"/>
      <c r="L828" s="254"/>
      <c r="M828" s="255"/>
      <c r="N828" s="256"/>
      <c r="O828" s="256"/>
      <c r="P828" s="256"/>
      <c r="Q828" s="256"/>
      <c r="R828" s="256"/>
      <c r="S828" s="256"/>
      <c r="T828" s="257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58" t="s">
        <v>156</v>
      </c>
      <c r="AU828" s="258" t="s">
        <v>83</v>
      </c>
      <c r="AV828" s="15" t="s">
        <v>150</v>
      </c>
      <c r="AW828" s="15" t="s">
        <v>35</v>
      </c>
      <c r="AX828" s="15" t="s">
        <v>81</v>
      </c>
      <c r="AY828" s="258" t="s">
        <v>143</v>
      </c>
    </row>
    <row r="829" s="2" customFormat="1" ht="24.15" customHeight="1">
      <c r="A829" s="41"/>
      <c r="B829" s="42"/>
      <c r="C829" s="260" t="s">
        <v>1138</v>
      </c>
      <c r="D829" s="260" t="s">
        <v>257</v>
      </c>
      <c r="E829" s="261" t="s">
        <v>1139</v>
      </c>
      <c r="F829" s="262" t="s">
        <v>1140</v>
      </c>
      <c r="G829" s="263" t="s">
        <v>406</v>
      </c>
      <c r="H829" s="264">
        <v>751.74000000000001</v>
      </c>
      <c r="I829" s="265"/>
      <c r="J829" s="266">
        <f>ROUND(I829*H829,2)</f>
        <v>0</v>
      </c>
      <c r="K829" s="262" t="s">
        <v>149</v>
      </c>
      <c r="L829" s="267"/>
      <c r="M829" s="268" t="s">
        <v>28</v>
      </c>
      <c r="N829" s="269" t="s">
        <v>44</v>
      </c>
      <c r="O829" s="87"/>
      <c r="P829" s="216">
        <f>O829*H829</f>
        <v>0</v>
      </c>
      <c r="Q829" s="216">
        <v>0.048300000000000003</v>
      </c>
      <c r="R829" s="216">
        <f>Q829*H829</f>
        <v>36.309042000000005</v>
      </c>
      <c r="S829" s="216">
        <v>0</v>
      </c>
      <c r="T829" s="217">
        <f>S829*H829</f>
        <v>0</v>
      </c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R829" s="218" t="s">
        <v>217</v>
      </c>
      <c r="AT829" s="218" t="s">
        <v>257</v>
      </c>
      <c r="AU829" s="218" t="s">
        <v>83</v>
      </c>
      <c r="AY829" s="20" t="s">
        <v>143</v>
      </c>
      <c r="BE829" s="219">
        <f>IF(N829="základní",J829,0)</f>
        <v>0</v>
      </c>
      <c r="BF829" s="219">
        <f>IF(N829="snížená",J829,0)</f>
        <v>0</v>
      </c>
      <c r="BG829" s="219">
        <f>IF(N829="zákl. přenesená",J829,0)</f>
        <v>0</v>
      </c>
      <c r="BH829" s="219">
        <f>IF(N829="sníž. přenesená",J829,0)</f>
        <v>0</v>
      </c>
      <c r="BI829" s="219">
        <f>IF(N829="nulová",J829,0)</f>
        <v>0</v>
      </c>
      <c r="BJ829" s="20" t="s">
        <v>81</v>
      </c>
      <c r="BK829" s="219">
        <f>ROUND(I829*H829,2)</f>
        <v>0</v>
      </c>
      <c r="BL829" s="20" t="s">
        <v>150</v>
      </c>
      <c r="BM829" s="218" t="s">
        <v>1141</v>
      </c>
    </row>
    <row r="830" s="2" customFormat="1">
      <c r="A830" s="41"/>
      <c r="B830" s="42"/>
      <c r="C830" s="43"/>
      <c r="D830" s="220" t="s">
        <v>152</v>
      </c>
      <c r="E830" s="43"/>
      <c r="F830" s="221" t="s">
        <v>1140</v>
      </c>
      <c r="G830" s="43"/>
      <c r="H830" s="43"/>
      <c r="I830" s="222"/>
      <c r="J830" s="43"/>
      <c r="K830" s="43"/>
      <c r="L830" s="47"/>
      <c r="M830" s="223"/>
      <c r="N830" s="224"/>
      <c r="O830" s="87"/>
      <c r="P830" s="87"/>
      <c r="Q830" s="87"/>
      <c r="R830" s="87"/>
      <c r="S830" s="87"/>
      <c r="T830" s="88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T830" s="20" t="s">
        <v>152</v>
      </c>
      <c r="AU830" s="20" t="s">
        <v>83</v>
      </c>
    </row>
    <row r="831" s="13" customFormat="1">
      <c r="A831" s="13"/>
      <c r="B831" s="227"/>
      <c r="C831" s="228"/>
      <c r="D831" s="220" t="s">
        <v>156</v>
      </c>
      <c r="E831" s="229" t="s">
        <v>28</v>
      </c>
      <c r="F831" s="230" t="s">
        <v>1142</v>
      </c>
      <c r="G831" s="228"/>
      <c r="H831" s="231">
        <v>737</v>
      </c>
      <c r="I831" s="232"/>
      <c r="J831" s="228"/>
      <c r="K831" s="228"/>
      <c r="L831" s="233"/>
      <c r="M831" s="234"/>
      <c r="N831" s="235"/>
      <c r="O831" s="235"/>
      <c r="P831" s="235"/>
      <c r="Q831" s="235"/>
      <c r="R831" s="235"/>
      <c r="S831" s="235"/>
      <c r="T831" s="236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7" t="s">
        <v>156</v>
      </c>
      <c r="AU831" s="237" t="s">
        <v>83</v>
      </c>
      <c r="AV831" s="13" t="s">
        <v>83</v>
      </c>
      <c r="AW831" s="13" t="s">
        <v>35</v>
      </c>
      <c r="AX831" s="13" t="s">
        <v>73</v>
      </c>
      <c r="AY831" s="237" t="s">
        <v>143</v>
      </c>
    </row>
    <row r="832" s="15" customFormat="1">
      <c r="A832" s="15"/>
      <c r="B832" s="248"/>
      <c r="C832" s="249"/>
      <c r="D832" s="220" t="s">
        <v>156</v>
      </c>
      <c r="E832" s="250" t="s">
        <v>28</v>
      </c>
      <c r="F832" s="251" t="s">
        <v>180</v>
      </c>
      <c r="G832" s="249"/>
      <c r="H832" s="252">
        <v>737</v>
      </c>
      <c r="I832" s="253"/>
      <c r="J832" s="249"/>
      <c r="K832" s="249"/>
      <c r="L832" s="254"/>
      <c r="M832" s="255"/>
      <c r="N832" s="256"/>
      <c r="O832" s="256"/>
      <c r="P832" s="256"/>
      <c r="Q832" s="256"/>
      <c r="R832" s="256"/>
      <c r="S832" s="256"/>
      <c r="T832" s="257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58" t="s">
        <v>156</v>
      </c>
      <c r="AU832" s="258" t="s">
        <v>83</v>
      </c>
      <c r="AV832" s="15" t="s">
        <v>150</v>
      </c>
      <c r="AW832" s="15" t="s">
        <v>35</v>
      </c>
      <c r="AX832" s="15" t="s">
        <v>81</v>
      </c>
      <c r="AY832" s="258" t="s">
        <v>143</v>
      </c>
    </row>
    <row r="833" s="13" customFormat="1">
      <c r="A833" s="13"/>
      <c r="B833" s="227"/>
      <c r="C833" s="228"/>
      <c r="D833" s="220" t="s">
        <v>156</v>
      </c>
      <c r="E833" s="228"/>
      <c r="F833" s="230" t="s">
        <v>1143</v>
      </c>
      <c r="G833" s="228"/>
      <c r="H833" s="231">
        <v>751.74000000000001</v>
      </c>
      <c r="I833" s="232"/>
      <c r="J833" s="228"/>
      <c r="K833" s="228"/>
      <c r="L833" s="233"/>
      <c r="M833" s="234"/>
      <c r="N833" s="235"/>
      <c r="O833" s="235"/>
      <c r="P833" s="235"/>
      <c r="Q833" s="235"/>
      <c r="R833" s="235"/>
      <c r="S833" s="235"/>
      <c r="T833" s="236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7" t="s">
        <v>156</v>
      </c>
      <c r="AU833" s="237" t="s">
        <v>83</v>
      </c>
      <c r="AV833" s="13" t="s">
        <v>83</v>
      </c>
      <c r="AW833" s="13" t="s">
        <v>4</v>
      </c>
      <c r="AX833" s="13" t="s">
        <v>81</v>
      </c>
      <c r="AY833" s="237" t="s">
        <v>143</v>
      </c>
    </row>
    <row r="834" s="2" customFormat="1" ht="16.5" customHeight="1">
      <c r="A834" s="41"/>
      <c r="B834" s="42"/>
      <c r="C834" s="260" t="s">
        <v>1144</v>
      </c>
      <c r="D834" s="260" t="s">
        <v>257</v>
      </c>
      <c r="E834" s="261" t="s">
        <v>1145</v>
      </c>
      <c r="F834" s="262" t="s">
        <v>1146</v>
      </c>
      <c r="G834" s="263" t="s">
        <v>406</v>
      </c>
      <c r="H834" s="264">
        <v>1107.8219999999999</v>
      </c>
      <c r="I834" s="265"/>
      <c r="J834" s="266">
        <f>ROUND(I834*H834,2)</f>
        <v>0</v>
      </c>
      <c r="K834" s="262" t="s">
        <v>149</v>
      </c>
      <c r="L834" s="267"/>
      <c r="M834" s="268" t="s">
        <v>28</v>
      </c>
      <c r="N834" s="269" t="s">
        <v>44</v>
      </c>
      <c r="O834" s="87"/>
      <c r="P834" s="216">
        <f>O834*H834</f>
        <v>0</v>
      </c>
      <c r="Q834" s="216">
        <v>0.080000000000000002</v>
      </c>
      <c r="R834" s="216">
        <f>Q834*H834</f>
        <v>88.62576</v>
      </c>
      <c r="S834" s="216">
        <v>0</v>
      </c>
      <c r="T834" s="217">
        <f>S834*H834</f>
        <v>0</v>
      </c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R834" s="218" t="s">
        <v>217</v>
      </c>
      <c r="AT834" s="218" t="s">
        <v>257</v>
      </c>
      <c r="AU834" s="218" t="s">
        <v>83</v>
      </c>
      <c r="AY834" s="20" t="s">
        <v>143</v>
      </c>
      <c r="BE834" s="219">
        <f>IF(N834="základní",J834,0)</f>
        <v>0</v>
      </c>
      <c r="BF834" s="219">
        <f>IF(N834="snížená",J834,0)</f>
        <v>0</v>
      </c>
      <c r="BG834" s="219">
        <f>IF(N834="zákl. přenesená",J834,0)</f>
        <v>0</v>
      </c>
      <c r="BH834" s="219">
        <f>IF(N834="sníž. přenesená",J834,0)</f>
        <v>0</v>
      </c>
      <c r="BI834" s="219">
        <f>IF(N834="nulová",J834,0)</f>
        <v>0</v>
      </c>
      <c r="BJ834" s="20" t="s">
        <v>81</v>
      </c>
      <c r="BK834" s="219">
        <f>ROUND(I834*H834,2)</f>
        <v>0</v>
      </c>
      <c r="BL834" s="20" t="s">
        <v>150</v>
      </c>
      <c r="BM834" s="218" t="s">
        <v>1147</v>
      </c>
    </row>
    <row r="835" s="2" customFormat="1">
      <c r="A835" s="41"/>
      <c r="B835" s="42"/>
      <c r="C835" s="43"/>
      <c r="D835" s="220" t="s">
        <v>152</v>
      </c>
      <c r="E835" s="43"/>
      <c r="F835" s="221" t="s">
        <v>1146</v>
      </c>
      <c r="G835" s="43"/>
      <c r="H835" s="43"/>
      <c r="I835" s="222"/>
      <c r="J835" s="43"/>
      <c r="K835" s="43"/>
      <c r="L835" s="47"/>
      <c r="M835" s="223"/>
      <c r="N835" s="224"/>
      <c r="O835" s="87"/>
      <c r="P835" s="87"/>
      <c r="Q835" s="87"/>
      <c r="R835" s="87"/>
      <c r="S835" s="87"/>
      <c r="T835" s="88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T835" s="20" t="s">
        <v>152</v>
      </c>
      <c r="AU835" s="20" t="s">
        <v>83</v>
      </c>
    </row>
    <row r="836" s="13" customFormat="1">
      <c r="A836" s="13"/>
      <c r="B836" s="227"/>
      <c r="C836" s="228"/>
      <c r="D836" s="220" t="s">
        <v>156</v>
      </c>
      <c r="E836" s="229" t="s">
        <v>28</v>
      </c>
      <c r="F836" s="230" t="s">
        <v>1148</v>
      </c>
      <c r="G836" s="228"/>
      <c r="H836" s="231">
        <v>1086.0999999999999</v>
      </c>
      <c r="I836" s="232"/>
      <c r="J836" s="228"/>
      <c r="K836" s="228"/>
      <c r="L836" s="233"/>
      <c r="M836" s="234"/>
      <c r="N836" s="235"/>
      <c r="O836" s="235"/>
      <c r="P836" s="235"/>
      <c r="Q836" s="235"/>
      <c r="R836" s="235"/>
      <c r="S836" s="235"/>
      <c r="T836" s="236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7" t="s">
        <v>156</v>
      </c>
      <c r="AU836" s="237" t="s">
        <v>83</v>
      </c>
      <c r="AV836" s="13" t="s">
        <v>83</v>
      </c>
      <c r="AW836" s="13" t="s">
        <v>35</v>
      </c>
      <c r="AX836" s="13" t="s">
        <v>73</v>
      </c>
      <c r="AY836" s="237" t="s">
        <v>143</v>
      </c>
    </row>
    <row r="837" s="15" customFormat="1">
      <c r="A837" s="15"/>
      <c r="B837" s="248"/>
      <c r="C837" s="249"/>
      <c r="D837" s="220" t="s">
        <v>156</v>
      </c>
      <c r="E837" s="250" t="s">
        <v>28</v>
      </c>
      <c r="F837" s="251" t="s">
        <v>180</v>
      </c>
      <c r="G837" s="249"/>
      <c r="H837" s="252">
        <v>1086.0999999999999</v>
      </c>
      <c r="I837" s="253"/>
      <c r="J837" s="249"/>
      <c r="K837" s="249"/>
      <c r="L837" s="254"/>
      <c r="M837" s="255"/>
      <c r="N837" s="256"/>
      <c r="O837" s="256"/>
      <c r="P837" s="256"/>
      <c r="Q837" s="256"/>
      <c r="R837" s="256"/>
      <c r="S837" s="256"/>
      <c r="T837" s="257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58" t="s">
        <v>156</v>
      </c>
      <c r="AU837" s="258" t="s">
        <v>83</v>
      </c>
      <c r="AV837" s="15" t="s">
        <v>150</v>
      </c>
      <c r="AW837" s="15" t="s">
        <v>35</v>
      </c>
      <c r="AX837" s="15" t="s">
        <v>81</v>
      </c>
      <c r="AY837" s="258" t="s">
        <v>143</v>
      </c>
    </row>
    <row r="838" s="13" customFormat="1">
      <c r="A838" s="13"/>
      <c r="B838" s="227"/>
      <c r="C838" s="228"/>
      <c r="D838" s="220" t="s">
        <v>156</v>
      </c>
      <c r="E838" s="228"/>
      <c r="F838" s="230" t="s">
        <v>1149</v>
      </c>
      <c r="G838" s="228"/>
      <c r="H838" s="231">
        <v>1107.8219999999999</v>
      </c>
      <c r="I838" s="232"/>
      <c r="J838" s="228"/>
      <c r="K838" s="228"/>
      <c r="L838" s="233"/>
      <c r="M838" s="234"/>
      <c r="N838" s="235"/>
      <c r="O838" s="235"/>
      <c r="P838" s="235"/>
      <c r="Q838" s="235"/>
      <c r="R838" s="235"/>
      <c r="S838" s="235"/>
      <c r="T838" s="236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7" t="s">
        <v>156</v>
      </c>
      <c r="AU838" s="237" t="s">
        <v>83</v>
      </c>
      <c r="AV838" s="13" t="s">
        <v>83</v>
      </c>
      <c r="AW838" s="13" t="s">
        <v>4</v>
      </c>
      <c r="AX838" s="13" t="s">
        <v>81</v>
      </c>
      <c r="AY838" s="237" t="s">
        <v>143</v>
      </c>
    </row>
    <row r="839" s="2" customFormat="1" ht="24.15" customHeight="1">
      <c r="A839" s="41"/>
      <c r="B839" s="42"/>
      <c r="C839" s="260" t="s">
        <v>1150</v>
      </c>
      <c r="D839" s="260" t="s">
        <v>257</v>
      </c>
      <c r="E839" s="261" t="s">
        <v>1151</v>
      </c>
      <c r="F839" s="262" t="s">
        <v>1152</v>
      </c>
      <c r="G839" s="263" t="s">
        <v>406</v>
      </c>
      <c r="H839" s="264">
        <v>39.780000000000001</v>
      </c>
      <c r="I839" s="265"/>
      <c r="J839" s="266">
        <f>ROUND(I839*H839,2)</f>
        <v>0</v>
      </c>
      <c r="K839" s="262" t="s">
        <v>149</v>
      </c>
      <c r="L839" s="267"/>
      <c r="M839" s="268" t="s">
        <v>28</v>
      </c>
      <c r="N839" s="269" t="s">
        <v>44</v>
      </c>
      <c r="O839" s="87"/>
      <c r="P839" s="216">
        <f>O839*H839</f>
        <v>0</v>
      </c>
      <c r="Q839" s="216">
        <v>0.065670000000000006</v>
      </c>
      <c r="R839" s="216">
        <f>Q839*H839</f>
        <v>2.6123526000000004</v>
      </c>
      <c r="S839" s="216">
        <v>0</v>
      </c>
      <c r="T839" s="217">
        <f>S839*H839</f>
        <v>0</v>
      </c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R839" s="218" t="s">
        <v>217</v>
      </c>
      <c r="AT839" s="218" t="s">
        <v>257</v>
      </c>
      <c r="AU839" s="218" t="s">
        <v>83</v>
      </c>
      <c r="AY839" s="20" t="s">
        <v>143</v>
      </c>
      <c r="BE839" s="219">
        <f>IF(N839="základní",J839,0)</f>
        <v>0</v>
      </c>
      <c r="BF839" s="219">
        <f>IF(N839="snížená",J839,0)</f>
        <v>0</v>
      </c>
      <c r="BG839" s="219">
        <f>IF(N839="zákl. přenesená",J839,0)</f>
        <v>0</v>
      </c>
      <c r="BH839" s="219">
        <f>IF(N839="sníž. přenesená",J839,0)</f>
        <v>0</v>
      </c>
      <c r="BI839" s="219">
        <f>IF(N839="nulová",J839,0)</f>
        <v>0</v>
      </c>
      <c r="BJ839" s="20" t="s">
        <v>81</v>
      </c>
      <c r="BK839" s="219">
        <f>ROUND(I839*H839,2)</f>
        <v>0</v>
      </c>
      <c r="BL839" s="20" t="s">
        <v>150</v>
      </c>
      <c r="BM839" s="218" t="s">
        <v>1153</v>
      </c>
    </row>
    <row r="840" s="2" customFormat="1">
      <c r="A840" s="41"/>
      <c r="B840" s="42"/>
      <c r="C840" s="43"/>
      <c r="D840" s="220" t="s">
        <v>152</v>
      </c>
      <c r="E840" s="43"/>
      <c r="F840" s="221" t="s">
        <v>1152</v>
      </c>
      <c r="G840" s="43"/>
      <c r="H840" s="43"/>
      <c r="I840" s="222"/>
      <c r="J840" s="43"/>
      <c r="K840" s="43"/>
      <c r="L840" s="47"/>
      <c r="M840" s="223"/>
      <c r="N840" s="224"/>
      <c r="O840" s="87"/>
      <c r="P840" s="87"/>
      <c r="Q840" s="87"/>
      <c r="R840" s="87"/>
      <c r="S840" s="87"/>
      <c r="T840" s="88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T840" s="20" t="s">
        <v>152</v>
      </c>
      <c r="AU840" s="20" t="s">
        <v>83</v>
      </c>
    </row>
    <row r="841" s="13" customFormat="1">
      <c r="A841" s="13"/>
      <c r="B841" s="227"/>
      <c r="C841" s="228"/>
      <c r="D841" s="220" t="s">
        <v>156</v>
      </c>
      <c r="E841" s="229" t="s">
        <v>28</v>
      </c>
      <c r="F841" s="230" t="s">
        <v>1154</v>
      </c>
      <c r="G841" s="228"/>
      <c r="H841" s="231">
        <v>18</v>
      </c>
      <c r="I841" s="232"/>
      <c r="J841" s="228"/>
      <c r="K841" s="228"/>
      <c r="L841" s="233"/>
      <c r="M841" s="234"/>
      <c r="N841" s="235"/>
      <c r="O841" s="235"/>
      <c r="P841" s="235"/>
      <c r="Q841" s="235"/>
      <c r="R841" s="235"/>
      <c r="S841" s="235"/>
      <c r="T841" s="236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7" t="s">
        <v>156</v>
      </c>
      <c r="AU841" s="237" t="s">
        <v>83</v>
      </c>
      <c r="AV841" s="13" t="s">
        <v>83</v>
      </c>
      <c r="AW841" s="13" t="s">
        <v>35</v>
      </c>
      <c r="AX841" s="13" t="s">
        <v>73</v>
      </c>
      <c r="AY841" s="237" t="s">
        <v>143</v>
      </c>
    </row>
    <row r="842" s="13" customFormat="1">
      <c r="A842" s="13"/>
      <c r="B842" s="227"/>
      <c r="C842" s="228"/>
      <c r="D842" s="220" t="s">
        <v>156</v>
      </c>
      <c r="E842" s="229" t="s">
        <v>28</v>
      </c>
      <c r="F842" s="230" t="s">
        <v>1155</v>
      </c>
      <c r="G842" s="228"/>
      <c r="H842" s="231">
        <v>21</v>
      </c>
      <c r="I842" s="232"/>
      <c r="J842" s="228"/>
      <c r="K842" s="228"/>
      <c r="L842" s="233"/>
      <c r="M842" s="234"/>
      <c r="N842" s="235"/>
      <c r="O842" s="235"/>
      <c r="P842" s="235"/>
      <c r="Q842" s="235"/>
      <c r="R842" s="235"/>
      <c r="S842" s="235"/>
      <c r="T842" s="236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7" t="s">
        <v>156</v>
      </c>
      <c r="AU842" s="237" t="s">
        <v>83</v>
      </c>
      <c r="AV842" s="13" t="s">
        <v>83</v>
      </c>
      <c r="AW842" s="13" t="s">
        <v>35</v>
      </c>
      <c r="AX842" s="13" t="s">
        <v>73</v>
      </c>
      <c r="AY842" s="237" t="s">
        <v>143</v>
      </c>
    </row>
    <row r="843" s="15" customFormat="1">
      <c r="A843" s="15"/>
      <c r="B843" s="248"/>
      <c r="C843" s="249"/>
      <c r="D843" s="220" t="s">
        <v>156</v>
      </c>
      <c r="E843" s="250" t="s">
        <v>28</v>
      </c>
      <c r="F843" s="251" t="s">
        <v>180</v>
      </c>
      <c r="G843" s="249"/>
      <c r="H843" s="252">
        <v>39</v>
      </c>
      <c r="I843" s="253"/>
      <c r="J843" s="249"/>
      <c r="K843" s="249"/>
      <c r="L843" s="254"/>
      <c r="M843" s="255"/>
      <c r="N843" s="256"/>
      <c r="O843" s="256"/>
      <c r="P843" s="256"/>
      <c r="Q843" s="256"/>
      <c r="R843" s="256"/>
      <c r="S843" s="256"/>
      <c r="T843" s="257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58" t="s">
        <v>156</v>
      </c>
      <c r="AU843" s="258" t="s">
        <v>83</v>
      </c>
      <c r="AV843" s="15" t="s">
        <v>150</v>
      </c>
      <c r="AW843" s="15" t="s">
        <v>35</v>
      </c>
      <c r="AX843" s="15" t="s">
        <v>81</v>
      </c>
      <c r="AY843" s="258" t="s">
        <v>143</v>
      </c>
    </row>
    <row r="844" s="13" customFormat="1">
      <c r="A844" s="13"/>
      <c r="B844" s="227"/>
      <c r="C844" s="228"/>
      <c r="D844" s="220" t="s">
        <v>156</v>
      </c>
      <c r="E844" s="228"/>
      <c r="F844" s="230" t="s">
        <v>1156</v>
      </c>
      <c r="G844" s="228"/>
      <c r="H844" s="231">
        <v>39.780000000000001</v>
      </c>
      <c r="I844" s="232"/>
      <c r="J844" s="228"/>
      <c r="K844" s="228"/>
      <c r="L844" s="233"/>
      <c r="M844" s="234"/>
      <c r="N844" s="235"/>
      <c r="O844" s="235"/>
      <c r="P844" s="235"/>
      <c r="Q844" s="235"/>
      <c r="R844" s="235"/>
      <c r="S844" s="235"/>
      <c r="T844" s="236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7" t="s">
        <v>156</v>
      </c>
      <c r="AU844" s="237" t="s">
        <v>83</v>
      </c>
      <c r="AV844" s="13" t="s">
        <v>83</v>
      </c>
      <c r="AW844" s="13" t="s">
        <v>4</v>
      </c>
      <c r="AX844" s="13" t="s">
        <v>81</v>
      </c>
      <c r="AY844" s="237" t="s">
        <v>143</v>
      </c>
    </row>
    <row r="845" s="2" customFormat="1" ht="21.75" customHeight="1">
      <c r="A845" s="41"/>
      <c r="B845" s="42"/>
      <c r="C845" s="260" t="s">
        <v>1157</v>
      </c>
      <c r="D845" s="260" t="s">
        <v>257</v>
      </c>
      <c r="E845" s="261" t="s">
        <v>1158</v>
      </c>
      <c r="F845" s="262" t="s">
        <v>1159</v>
      </c>
      <c r="G845" s="263" t="s">
        <v>406</v>
      </c>
      <c r="H845" s="264">
        <v>81.947000000000003</v>
      </c>
      <c r="I845" s="265"/>
      <c r="J845" s="266">
        <f>ROUND(I845*H845,2)</f>
        <v>0</v>
      </c>
      <c r="K845" s="262" t="s">
        <v>149</v>
      </c>
      <c r="L845" s="267"/>
      <c r="M845" s="268" t="s">
        <v>28</v>
      </c>
      <c r="N845" s="269" t="s">
        <v>44</v>
      </c>
      <c r="O845" s="87"/>
      <c r="P845" s="216">
        <f>O845*H845</f>
        <v>0</v>
      </c>
      <c r="Q845" s="216">
        <v>0.060999999999999999</v>
      </c>
      <c r="R845" s="216">
        <f>Q845*H845</f>
        <v>4.998767</v>
      </c>
      <c r="S845" s="216">
        <v>0</v>
      </c>
      <c r="T845" s="217">
        <f>S845*H845</f>
        <v>0</v>
      </c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R845" s="218" t="s">
        <v>217</v>
      </c>
      <c r="AT845" s="218" t="s">
        <v>257</v>
      </c>
      <c r="AU845" s="218" t="s">
        <v>83</v>
      </c>
      <c r="AY845" s="20" t="s">
        <v>143</v>
      </c>
      <c r="BE845" s="219">
        <f>IF(N845="základní",J845,0)</f>
        <v>0</v>
      </c>
      <c r="BF845" s="219">
        <f>IF(N845="snížená",J845,0)</f>
        <v>0</v>
      </c>
      <c r="BG845" s="219">
        <f>IF(N845="zákl. přenesená",J845,0)</f>
        <v>0</v>
      </c>
      <c r="BH845" s="219">
        <f>IF(N845="sníž. přenesená",J845,0)</f>
        <v>0</v>
      </c>
      <c r="BI845" s="219">
        <f>IF(N845="nulová",J845,0)</f>
        <v>0</v>
      </c>
      <c r="BJ845" s="20" t="s">
        <v>81</v>
      </c>
      <c r="BK845" s="219">
        <f>ROUND(I845*H845,2)</f>
        <v>0</v>
      </c>
      <c r="BL845" s="20" t="s">
        <v>150</v>
      </c>
      <c r="BM845" s="218" t="s">
        <v>1160</v>
      </c>
    </row>
    <row r="846" s="2" customFormat="1">
      <c r="A846" s="41"/>
      <c r="B846" s="42"/>
      <c r="C846" s="43"/>
      <c r="D846" s="220" t="s">
        <v>152</v>
      </c>
      <c r="E846" s="43"/>
      <c r="F846" s="221" t="s">
        <v>1159</v>
      </c>
      <c r="G846" s="43"/>
      <c r="H846" s="43"/>
      <c r="I846" s="222"/>
      <c r="J846" s="43"/>
      <c r="K846" s="43"/>
      <c r="L846" s="47"/>
      <c r="M846" s="223"/>
      <c r="N846" s="224"/>
      <c r="O846" s="87"/>
      <c r="P846" s="87"/>
      <c r="Q846" s="87"/>
      <c r="R846" s="87"/>
      <c r="S846" s="87"/>
      <c r="T846" s="88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T846" s="20" t="s">
        <v>152</v>
      </c>
      <c r="AU846" s="20" t="s">
        <v>83</v>
      </c>
    </row>
    <row r="847" s="13" customFormat="1">
      <c r="A847" s="13"/>
      <c r="B847" s="227"/>
      <c r="C847" s="228"/>
      <c r="D847" s="220" t="s">
        <v>156</v>
      </c>
      <c r="E847" s="229" t="s">
        <v>28</v>
      </c>
      <c r="F847" s="230" t="s">
        <v>1161</v>
      </c>
      <c r="G847" s="228"/>
      <c r="H847" s="231">
        <v>42.899999999999999</v>
      </c>
      <c r="I847" s="232"/>
      <c r="J847" s="228"/>
      <c r="K847" s="228"/>
      <c r="L847" s="233"/>
      <c r="M847" s="234"/>
      <c r="N847" s="235"/>
      <c r="O847" s="235"/>
      <c r="P847" s="235"/>
      <c r="Q847" s="235"/>
      <c r="R847" s="235"/>
      <c r="S847" s="235"/>
      <c r="T847" s="236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7" t="s">
        <v>156</v>
      </c>
      <c r="AU847" s="237" t="s">
        <v>83</v>
      </c>
      <c r="AV847" s="13" t="s">
        <v>83</v>
      </c>
      <c r="AW847" s="13" t="s">
        <v>35</v>
      </c>
      <c r="AX847" s="13" t="s">
        <v>73</v>
      </c>
      <c r="AY847" s="237" t="s">
        <v>143</v>
      </c>
    </row>
    <row r="848" s="13" customFormat="1">
      <c r="A848" s="13"/>
      <c r="B848" s="227"/>
      <c r="C848" s="228"/>
      <c r="D848" s="220" t="s">
        <v>156</v>
      </c>
      <c r="E848" s="229" t="s">
        <v>28</v>
      </c>
      <c r="F848" s="230" t="s">
        <v>1162</v>
      </c>
      <c r="G848" s="228"/>
      <c r="H848" s="231">
        <v>18.719999999999999</v>
      </c>
      <c r="I848" s="232"/>
      <c r="J848" s="228"/>
      <c r="K848" s="228"/>
      <c r="L848" s="233"/>
      <c r="M848" s="234"/>
      <c r="N848" s="235"/>
      <c r="O848" s="235"/>
      <c r="P848" s="235"/>
      <c r="Q848" s="235"/>
      <c r="R848" s="235"/>
      <c r="S848" s="235"/>
      <c r="T848" s="236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7" t="s">
        <v>156</v>
      </c>
      <c r="AU848" s="237" t="s">
        <v>83</v>
      </c>
      <c r="AV848" s="13" t="s">
        <v>83</v>
      </c>
      <c r="AW848" s="13" t="s">
        <v>35</v>
      </c>
      <c r="AX848" s="13" t="s">
        <v>73</v>
      </c>
      <c r="AY848" s="237" t="s">
        <v>143</v>
      </c>
    </row>
    <row r="849" s="13" customFormat="1">
      <c r="A849" s="13"/>
      <c r="B849" s="227"/>
      <c r="C849" s="228"/>
      <c r="D849" s="220" t="s">
        <v>156</v>
      </c>
      <c r="E849" s="229" t="s">
        <v>28</v>
      </c>
      <c r="F849" s="230" t="s">
        <v>1163</v>
      </c>
      <c r="G849" s="228"/>
      <c r="H849" s="231">
        <v>18.719999999999999</v>
      </c>
      <c r="I849" s="232"/>
      <c r="J849" s="228"/>
      <c r="K849" s="228"/>
      <c r="L849" s="233"/>
      <c r="M849" s="234"/>
      <c r="N849" s="235"/>
      <c r="O849" s="235"/>
      <c r="P849" s="235"/>
      <c r="Q849" s="235"/>
      <c r="R849" s="235"/>
      <c r="S849" s="235"/>
      <c r="T849" s="236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7" t="s">
        <v>156</v>
      </c>
      <c r="AU849" s="237" t="s">
        <v>83</v>
      </c>
      <c r="AV849" s="13" t="s">
        <v>83</v>
      </c>
      <c r="AW849" s="13" t="s">
        <v>35</v>
      </c>
      <c r="AX849" s="13" t="s">
        <v>73</v>
      </c>
      <c r="AY849" s="237" t="s">
        <v>143</v>
      </c>
    </row>
    <row r="850" s="15" customFormat="1">
      <c r="A850" s="15"/>
      <c r="B850" s="248"/>
      <c r="C850" s="249"/>
      <c r="D850" s="220" t="s">
        <v>156</v>
      </c>
      <c r="E850" s="250" t="s">
        <v>28</v>
      </c>
      <c r="F850" s="251" t="s">
        <v>180</v>
      </c>
      <c r="G850" s="249"/>
      <c r="H850" s="252">
        <v>80.340000000000003</v>
      </c>
      <c r="I850" s="253"/>
      <c r="J850" s="249"/>
      <c r="K850" s="249"/>
      <c r="L850" s="254"/>
      <c r="M850" s="255"/>
      <c r="N850" s="256"/>
      <c r="O850" s="256"/>
      <c r="P850" s="256"/>
      <c r="Q850" s="256"/>
      <c r="R850" s="256"/>
      <c r="S850" s="256"/>
      <c r="T850" s="257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58" t="s">
        <v>156</v>
      </c>
      <c r="AU850" s="258" t="s">
        <v>83</v>
      </c>
      <c r="AV850" s="15" t="s">
        <v>150</v>
      </c>
      <c r="AW850" s="15" t="s">
        <v>35</v>
      </c>
      <c r="AX850" s="15" t="s">
        <v>81</v>
      </c>
      <c r="AY850" s="258" t="s">
        <v>143</v>
      </c>
    </row>
    <row r="851" s="13" customFormat="1">
      <c r="A851" s="13"/>
      <c r="B851" s="227"/>
      <c r="C851" s="228"/>
      <c r="D851" s="220" t="s">
        <v>156</v>
      </c>
      <c r="E851" s="228"/>
      <c r="F851" s="230" t="s">
        <v>1164</v>
      </c>
      <c r="G851" s="228"/>
      <c r="H851" s="231">
        <v>81.947000000000003</v>
      </c>
      <c r="I851" s="232"/>
      <c r="J851" s="228"/>
      <c r="K851" s="228"/>
      <c r="L851" s="233"/>
      <c r="M851" s="234"/>
      <c r="N851" s="235"/>
      <c r="O851" s="235"/>
      <c r="P851" s="235"/>
      <c r="Q851" s="235"/>
      <c r="R851" s="235"/>
      <c r="S851" s="235"/>
      <c r="T851" s="236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7" t="s">
        <v>156</v>
      </c>
      <c r="AU851" s="237" t="s">
        <v>83</v>
      </c>
      <c r="AV851" s="13" t="s">
        <v>83</v>
      </c>
      <c r="AW851" s="13" t="s">
        <v>4</v>
      </c>
      <c r="AX851" s="13" t="s">
        <v>81</v>
      </c>
      <c r="AY851" s="237" t="s">
        <v>143</v>
      </c>
    </row>
    <row r="852" s="2" customFormat="1" ht="24.15" customHeight="1">
      <c r="A852" s="41"/>
      <c r="B852" s="42"/>
      <c r="C852" s="260" t="s">
        <v>1165</v>
      </c>
      <c r="D852" s="260" t="s">
        <v>257</v>
      </c>
      <c r="E852" s="261" t="s">
        <v>1166</v>
      </c>
      <c r="F852" s="262" t="s">
        <v>1167</v>
      </c>
      <c r="G852" s="263" t="s">
        <v>414</v>
      </c>
      <c r="H852" s="264">
        <v>32</v>
      </c>
      <c r="I852" s="265"/>
      <c r="J852" s="266">
        <f>ROUND(I852*H852,2)</f>
        <v>0</v>
      </c>
      <c r="K852" s="262" t="s">
        <v>28</v>
      </c>
      <c r="L852" s="267"/>
      <c r="M852" s="268" t="s">
        <v>28</v>
      </c>
      <c r="N852" s="269" t="s">
        <v>44</v>
      </c>
      <c r="O852" s="87"/>
      <c r="P852" s="216">
        <f>O852*H852</f>
        <v>0</v>
      </c>
      <c r="Q852" s="216">
        <v>0.052499999999999998</v>
      </c>
      <c r="R852" s="216">
        <f>Q852*H852</f>
        <v>1.6799999999999999</v>
      </c>
      <c r="S852" s="216">
        <v>0</v>
      </c>
      <c r="T852" s="217">
        <f>S852*H852</f>
        <v>0</v>
      </c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R852" s="218" t="s">
        <v>217</v>
      </c>
      <c r="AT852" s="218" t="s">
        <v>257</v>
      </c>
      <c r="AU852" s="218" t="s">
        <v>83</v>
      </c>
      <c r="AY852" s="20" t="s">
        <v>143</v>
      </c>
      <c r="BE852" s="219">
        <f>IF(N852="základní",J852,0)</f>
        <v>0</v>
      </c>
      <c r="BF852" s="219">
        <f>IF(N852="snížená",J852,0)</f>
        <v>0</v>
      </c>
      <c r="BG852" s="219">
        <f>IF(N852="zákl. přenesená",J852,0)</f>
        <v>0</v>
      </c>
      <c r="BH852" s="219">
        <f>IF(N852="sníž. přenesená",J852,0)</f>
        <v>0</v>
      </c>
      <c r="BI852" s="219">
        <f>IF(N852="nulová",J852,0)</f>
        <v>0</v>
      </c>
      <c r="BJ852" s="20" t="s">
        <v>81</v>
      </c>
      <c r="BK852" s="219">
        <f>ROUND(I852*H852,2)</f>
        <v>0</v>
      </c>
      <c r="BL852" s="20" t="s">
        <v>150</v>
      </c>
      <c r="BM852" s="218" t="s">
        <v>1168</v>
      </c>
    </row>
    <row r="853" s="2" customFormat="1">
      <c r="A853" s="41"/>
      <c r="B853" s="42"/>
      <c r="C853" s="43"/>
      <c r="D853" s="220" t="s">
        <v>152</v>
      </c>
      <c r="E853" s="43"/>
      <c r="F853" s="221" t="s">
        <v>1167</v>
      </c>
      <c r="G853" s="43"/>
      <c r="H853" s="43"/>
      <c r="I853" s="222"/>
      <c r="J853" s="43"/>
      <c r="K853" s="43"/>
      <c r="L853" s="47"/>
      <c r="M853" s="223"/>
      <c r="N853" s="224"/>
      <c r="O853" s="87"/>
      <c r="P853" s="87"/>
      <c r="Q853" s="87"/>
      <c r="R853" s="87"/>
      <c r="S853" s="87"/>
      <c r="T853" s="88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T853" s="20" t="s">
        <v>152</v>
      </c>
      <c r="AU853" s="20" t="s">
        <v>83</v>
      </c>
    </row>
    <row r="854" s="2" customFormat="1">
      <c r="A854" s="41"/>
      <c r="B854" s="42"/>
      <c r="C854" s="43"/>
      <c r="D854" s="220" t="s">
        <v>231</v>
      </c>
      <c r="E854" s="43"/>
      <c r="F854" s="259" t="s">
        <v>1169</v>
      </c>
      <c r="G854" s="43"/>
      <c r="H854" s="43"/>
      <c r="I854" s="222"/>
      <c r="J854" s="43"/>
      <c r="K854" s="43"/>
      <c r="L854" s="47"/>
      <c r="M854" s="223"/>
      <c r="N854" s="224"/>
      <c r="O854" s="87"/>
      <c r="P854" s="87"/>
      <c r="Q854" s="87"/>
      <c r="R854" s="87"/>
      <c r="S854" s="87"/>
      <c r="T854" s="88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20" t="s">
        <v>231</v>
      </c>
      <c r="AU854" s="20" t="s">
        <v>83</v>
      </c>
    </row>
    <row r="855" s="13" customFormat="1">
      <c r="A855" s="13"/>
      <c r="B855" s="227"/>
      <c r="C855" s="228"/>
      <c r="D855" s="220" t="s">
        <v>156</v>
      </c>
      <c r="E855" s="229" t="s">
        <v>28</v>
      </c>
      <c r="F855" s="230" t="s">
        <v>397</v>
      </c>
      <c r="G855" s="228"/>
      <c r="H855" s="231">
        <v>32</v>
      </c>
      <c r="I855" s="232"/>
      <c r="J855" s="228"/>
      <c r="K855" s="228"/>
      <c r="L855" s="233"/>
      <c r="M855" s="234"/>
      <c r="N855" s="235"/>
      <c r="O855" s="235"/>
      <c r="P855" s="235"/>
      <c r="Q855" s="235"/>
      <c r="R855" s="235"/>
      <c r="S855" s="235"/>
      <c r="T855" s="236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7" t="s">
        <v>156</v>
      </c>
      <c r="AU855" s="237" t="s">
        <v>83</v>
      </c>
      <c r="AV855" s="13" t="s">
        <v>83</v>
      </c>
      <c r="AW855" s="13" t="s">
        <v>35</v>
      </c>
      <c r="AX855" s="13" t="s">
        <v>81</v>
      </c>
      <c r="AY855" s="237" t="s">
        <v>143</v>
      </c>
    </row>
    <row r="856" s="2" customFormat="1" ht="33" customHeight="1">
      <c r="A856" s="41"/>
      <c r="B856" s="42"/>
      <c r="C856" s="207" t="s">
        <v>1170</v>
      </c>
      <c r="D856" s="207" t="s">
        <v>145</v>
      </c>
      <c r="E856" s="208" t="s">
        <v>1171</v>
      </c>
      <c r="F856" s="209" t="s">
        <v>1172</v>
      </c>
      <c r="G856" s="210" t="s">
        <v>406</v>
      </c>
      <c r="H856" s="211">
        <v>80.799999999999997</v>
      </c>
      <c r="I856" s="212"/>
      <c r="J856" s="213">
        <f>ROUND(I856*H856,2)</f>
        <v>0</v>
      </c>
      <c r="K856" s="209" t="s">
        <v>149</v>
      </c>
      <c r="L856" s="47"/>
      <c r="M856" s="214" t="s">
        <v>28</v>
      </c>
      <c r="N856" s="215" t="s">
        <v>44</v>
      </c>
      <c r="O856" s="87"/>
      <c r="P856" s="216">
        <f>O856*H856</f>
        <v>0</v>
      </c>
      <c r="Q856" s="216">
        <v>0.31935999999999998</v>
      </c>
      <c r="R856" s="216">
        <f>Q856*H856</f>
        <v>25.804287999999996</v>
      </c>
      <c r="S856" s="216">
        <v>0</v>
      </c>
      <c r="T856" s="217">
        <f>S856*H856</f>
        <v>0</v>
      </c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R856" s="218" t="s">
        <v>150</v>
      </c>
      <c r="AT856" s="218" t="s">
        <v>145</v>
      </c>
      <c r="AU856" s="218" t="s">
        <v>83</v>
      </c>
      <c r="AY856" s="20" t="s">
        <v>143</v>
      </c>
      <c r="BE856" s="219">
        <f>IF(N856="základní",J856,0)</f>
        <v>0</v>
      </c>
      <c r="BF856" s="219">
        <f>IF(N856="snížená",J856,0)</f>
        <v>0</v>
      </c>
      <c r="BG856" s="219">
        <f>IF(N856="zákl. přenesená",J856,0)</f>
        <v>0</v>
      </c>
      <c r="BH856" s="219">
        <f>IF(N856="sníž. přenesená",J856,0)</f>
        <v>0</v>
      </c>
      <c r="BI856" s="219">
        <f>IF(N856="nulová",J856,0)</f>
        <v>0</v>
      </c>
      <c r="BJ856" s="20" t="s">
        <v>81</v>
      </c>
      <c r="BK856" s="219">
        <f>ROUND(I856*H856,2)</f>
        <v>0</v>
      </c>
      <c r="BL856" s="20" t="s">
        <v>150</v>
      </c>
      <c r="BM856" s="218" t="s">
        <v>1173</v>
      </c>
    </row>
    <row r="857" s="2" customFormat="1">
      <c r="A857" s="41"/>
      <c r="B857" s="42"/>
      <c r="C857" s="43"/>
      <c r="D857" s="220" t="s">
        <v>152</v>
      </c>
      <c r="E857" s="43"/>
      <c r="F857" s="221" t="s">
        <v>1174</v>
      </c>
      <c r="G857" s="43"/>
      <c r="H857" s="43"/>
      <c r="I857" s="222"/>
      <c r="J857" s="43"/>
      <c r="K857" s="43"/>
      <c r="L857" s="47"/>
      <c r="M857" s="223"/>
      <c r="N857" s="224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152</v>
      </c>
      <c r="AU857" s="20" t="s">
        <v>83</v>
      </c>
    </row>
    <row r="858" s="2" customFormat="1">
      <c r="A858" s="41"/>
      <c r="B858" s="42"/>
      <c r="C858" s="43"/>
      <c r="D858" s="225" t="s">
        <v>154</v>
      </c>
      <c r="E858" s="43"/>
      <c r="F858" s="226" t="s">
        <v>1175</v>
      </c>
      <c r="G858" s="43"/>
      <c r="H858" s="43"/>
      <c r="I858" s="222"/>
      <c r="J858" s="43"/>
      <c r="K858" s="43"/>
      <c r="L858" s="47"/>
      <c r="M858" s="223"/>
      <c r="N858" s="224"/>
      <c r="O858" s="87"/>
      <c r="P858" s="87"/>
      <c r="Q858" s="87"/>
      <c r="R858" s="87"/>
      <c r="S858" s="87"/>
      <c r="T858" s="88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T858" s="20" t="s">
        <v>154</v>
      </c>
      <c r="AU858" s="20" t="s">
        <v>83</v>
      </c>
    </row>
    <row r="859" s="2" customFormat="1">
      <c r="A859" s="41"/>
      <c r="B859" s="42"/>
      <c r="C859" s="43"/>
      <c r="D859" s="220" t="s">
        <v>231</v>
      </c>
      <c r="E859" s="43"/>
      <c r="F859" s="259" t="s">
        <v>1176</v>
      </c>
      <c r="G859" s="43"/>
      <c r="H859" s="43"/>
      <c r="I859" s="222"/>
      <c r="J859" s="43"/>
      <c r="K859" s="43"/>
      <c r="L859" s="47"/>
      <c r="M859" s="223"/>
      <c r="N859" s="224"/>
      <c r="O859" s="87"/>
      <c r="P859" s="87"/>
      <c r="Q859" s="87"/>
      <c r="R859" s="87"/>
      <c r="S859" s="87"/>
      <c r="T859" s="88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T859" s="20" t="s">
        <v>231</v>
      </c>
      <c r="AU859" s="20" t="s">
        <v>83</v>
      </c>
    </row>
    <row r="860" s="13" customFormat="1">
      <c r="A860" s="13"/>
      <c r="B860" s="227"/>
      <c r="C860" s="228"/>
      <c r="D860" s="220" t="s">
        <v>156</v>
      </c>
      <c r="E860" s="229" t="s">
        <v>28</v>
      </c>
      <c r="F860" s="230" t="s">
        <v>1177</v>
      </c>
      <c r="G860" s="228"/>
      <c r="H860" s="231">
        <v>80.799999999999997</v>
      </c>
      <c r="I860" s="232"/>
      <c r="J860" s="228"/>
      <c r="K860" s="228"/>
      <c r="L860" s="233"/>
      <c r="M860" s="234"/>
      <c r="N860" s="235"/>
      <c r="O860" s="235"/>
      <c r="P860" s="235"/>
      <c r="Q860" s="235"/>
      <c r="R860" s="235"/>
      <c r="S860" s="235"/>
      <c r="T860" s="236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7" t="s">
        <v>156</v>
      </c>
      <c r="AU860" s="237" t="s">
        <v>83</v>
      </c>
      <c r="AV860" s="13" t="s">
        <v>83</v>
      </c>
      <c r="AW860" s="13" t="s">
        <v>35</v>
      </c>
      <c r="AX860" s="13" t="s">
        <v>73</v>
      </c>
      <c r="AY860" s="237" t="s">
        <v>143</v>
      </c>
    </row>
    <row r="861" s="15" customFormat="1">
      <c r="A861" s="15"/>
      <c r="B861" s="248"/>
      <c r="C861" s="249"/>
      <c r="D861" s="220" t="s">
        <v>156</v>
      </c>
      <c r="E861" s="250" t="s">
        <v>28</v>
      </c>
      <c r="F861" s="251" t="s">
        <v>180</v>
      </c>
      <c r="G861" s="249"/>
      <c r="H861" s="252">
        <v>80.799999999999997</v>
      </c>
      <c r="I861" s="253"/>
      <c r="J861" s="249"/>
      <c r="K861" s="249"/>
      <c r="L861" s="254"/>
      <c r="M861" s="255"/>
      <c r="N861" s="256"/>
      <c r="O861" s="256"/>
      <c r="P861" s="256"/>
      <c r="Q861" s="256"/>
      <c r="R861" s="256"/>
      <c r="S861" s="256"/>
      <c r="T861" s="257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58" t="s">
        <v>156</v>
      </c>
      <c r="AU861" s="258" t="s">
        <v>83</v>
      </c>
      <c r="AV861" s="15" t="s">
        <v>150</v>
      </c>
      <c r="AW861" s="15" t="s">
        <v>35</v>
      </c>
      <c r="AX861" s="15" t="s">
        <v>81</v>
      </c>
      <c r="AY861" s="258" t="s">
        <v>143</v>
      </c>
    </row>
    <row r="862" s="2" customFormat="1" ht="24.15" customHeight="1">
      <c r="A862" s="41"/>
      <c r="B862" s="42"/>
      <c r="C862" s="260" t="s">
        <v>1178</v>
      </c>
      <c r="D862" s="260" t="s">
        <v>257</v>
      </c>
      <c r="E862" s="261" t="s">
        <v>1179</v>
      </c>
      <c r="F862" s="262" t="s">
        <v>1180</v>
      </c>
      <c r="G862" s="263" t="s">
        <v>406</v>
      </c>
      <c r="H862" s="264">
        <v>12.24</v>
      </c>
      <c r="I862" s="265"/>
      <c r="J862" s="266">
        <f>ROUND(I862*H862,2)</f>
        <v>0</v>
      </c>
      <c r="K862" s="262" t="s">
        <v>149</v>
      </c>
      <c r="L862" s="267"/>
      <c r="M862" s="268" t="s">
        <v>28</v>
      </c>
      <c r="N862" s="269" t="s">
        <v>44</v>
      </c>
      <c r="O862" s="87"/>
      <c r="P862" s="216">
        <f>O862*H862</f>
        <v>0</v>
      </c>
      <c r="Q862" s="216">
        <v>0.105</v>
      </c>
      <c r="R862" s="216">
        <f>Q862*H862</f>
        <v>1.2851999999999999</v>
      </c>
      <c r="S862" s="216">
        <v>0</v>
      </c>
      <c r="T862" s="217">
        <f>S862*H862</f>
        <v>0</v>
      </c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R862" s="218" t="s">
        <v>217</v>
      </c>
      <c r="AT862" s="218" t="s">
        <v>257</v>
      </c>
      <c r="AU862" s="218" t="s">
        <v>83</v>
      </c>
      <c r="AY862" s="20" t="s">
        <v>143</v>
      </c>
      <c r="BE862" s="219">
        <f>IF(N862="základní",J862,0)</f>
        <v>0</v>
      </c>
      <c r="BF862" s="219">
        <f>IF(N862="snížená",J862,0)</f>
        <v>0</v>
      </c>
      <c r="BG862" s="219">
        <f>IF(N862="zákl. přenesená",J862,0)</f>
        <v>0</v>
      </c>
      <c r="BH862" s="219">
        <f>IF(N862="sníž. přenesená",J862,0)</f>
        <v>0</v>
      </c>
      <c r="BI862" s="219">
        <f>IF(N862="nulová",J862,0)</f>
        <v>0</v>
      </c>
      <c r="BJ862" s="20" t="s">
        <v>81</v>
      </c>
      <c r="BK862" s="219">
        <f>ROUND(I862*H862,2)</f>
        <v>0</v>
      </c>
      <c r="BL862" s="20" t="s">
        <v>150</v>
      </c>
      <c r="BM862" s="218" t="s">
        <v>1181</v>
      </c>
    </row>
    <row r="863" s="2" customFormat="1">
      <c r="A863" s="41"/>
      <c r="B863" s="42"/>
      <c r="C863" s="43"/>
      <c r="D863" s="220" t="s">
        <v>152</v>
      </c>
      <c r="E863" s="43"/>
      <c r="F863" s="221" t="s">
        <v>1180</v>
      </c>
      <c r="G863" s="43"/>
      <c r="H863" s="43"/>
      <c r="I863" s="222"/>
      <c r="J863" s="43"/>
      <c r="K863" s="43"/>
      <c r="L863" s="47"/>
      <c r="M863" s="223"/>
      <c r="N863" s="224"/>
      <c r="O863" s="87"/>
      <c r="P863" s="87"/>
      <c r="Q863" s="87"/>
      <c r="R863" s="87"/>
      <c r="S863" s="87"/>
      <c r="T863" s="88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T863" s="20" t="s">
        <v>152</v>
      </c>
      <c r="AU863" s="20" t="s">
        <v>83</v>
      </c>
    </row>
    <row r="864" s="13" customFormat="1">
      <c r="A864" s="13"/>
      <c r="B864" s="227"/>
      <c r="C864" s="228"/>
      <c r="D864" s="220" t="s">
        <v>156</v>
      </c>
      <c r="E864" s="229" t="s">
        <v>28</v>
      </c>
      <c r="F864" s="230" t="s">
        <v>1182</v>
      </c>
      <c r="G864" s="228"/>
      <c r="H864" s="231">
        <v>6</v>
      </c>
      <c r="I864" s="232"/>
      <c r="J864" s="228"/>
      <c r="K864" s="228"/>
      <c r="L864" s="233"/>
      <c r="M864" s="234"/>
      <c r="N864" s="235"/>
      <c r="O864" s="235"/>
      <c r="P864" s="235"/>
      <c r="Q864" s="235"/>
      <c r="R864" s="235"/>
      <c r="S864" s="235"/>
      <c r="T864" s="236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7" t="s">
        <v>156</v>
      </c>
      <c r="AU864" s="237" t="s">
        <v>83</v>
      </c>
      <c r="AV864" s="13" t="s">
        <v>83</v>
      </c>
      <c r="AW864" s="13" t="s">
        <v>35</v>
      </c>
      <c r="AX864" s="13" t="s">
        <v>73</v>
      </c>
      <c r="AY864" s="237" t="s">
        <v>143</v>
      </c>
    </row>
    <row r="865" s="13" customFormat="1">
      <c r="A865" s="13"/>
      <c r="B865" s="227"/>
      <c r="C865" s="228"/>
      <c r="D865" s="220" t="s">
        <v>156</v>
      </c>
      <c r="E865" s="229" t="s">
        <v>28</v>
      </c>
      <c r="F865" s="230" t="s">
        <v>1183</v>
      </c>
      <c r="G865" s="228"/>
      <c r="H865" s="231">
        <v>6</v>
      </c>
      <c r="I865" s="232"/>
      <c r="J865" s="228"/>
      <c r="K865" s="228"/>
      <c r="L865" s="233"/>
      <c r="M865" s="234"/>
      <c r="N865" s="235"/>
      <c r="O865" s="235"/>
      <c r="P865" s="235"/>
      <c r="Q865" s="235"/>
      <c r="R865" s="235"/>
      <c r="S865" s="235"/>
      <c r="T865" s="236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7" t="s">
        <v>156</v>
      </c>
      <c r="AU865" s="237" t="s">
        <v>83</v>
      </c>
      <c r="AV865" s="13" t="s">
        <v>83</v>
      </c>
      <c r="AW865" s="13" t="s">
        <v>35</v>
      </c>
      <c r="AX865" s="13" t="s">
        <v>73</v>
      </c>
      <c r="AY865" s="237" t="s">
        <v>143</v>
      </c>
    </row>
    <row r="866" s="15" customFormat="1">
      <c r="A866" s="15"/>
      <c r="B866" s="248"/>
      <c r="C866" s="249"/>
      <c r="D866" s="220" t="s">
        <v>156</v>
      </c>
      <c r="E866" s="250" t="s">
        <v>28</v>
      </c>
      <c r="F866" s="251" t="s">
        <v>180</v>
      </c>
      <c r="G866" s="249"/>
      <c r="H866" s="252">
        <v>12</v>
      </c>
      <c r="I866" s="253"/>
      <c r="J866" s="249"/>
      <c r="K866" s="249"/>
      <c r="L866" s="254"/>
      <c r="M866" s="255"/>
      <c r="N866" s="256"/>
      <c r="O866" s="256"/>
      <c r="P866" s="256"/>
      <c r="Q866" s="256"/>
      <c r="R866" s="256"/>
      <c r="S866" s="256"/>
      <c r="T866" s="257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58" t="s">
        <v>156</v>
      </c>
      <c r="AU866" s="258" t="s">
        <v>83</v>
      </c>
      <c r="AV866" s="15" t="s">
        <v>150</v>
      </c>
      <c r="AW866" s="15" t="s">
        <v>35</v>
      </c>
      <c r="AX866" s="15" t="s">
        <v>81</v>
      </c>
      <c r="AY866" s="258" t="s">
        <v>143</v>
      </c>
    </row>
    <row r="867" s="13" customFormat="1">
      <c r="A867" s="13"/>
      <c r="B867" s="227"/>
      <c r="C867" s="228"/>
      <c r="D867" s="220" t="s">
        <v>156</v>
      </c>
      <c r="E867" s="228"/>
      <c r="F867" s="230" t="s">
        <v>1184</v>
      </c>
      <c r="G867" s="228"/>
      <c r="H867" s="231">
        <v>12.24</v>
      </c>
      <c r="I867" s="232"/>
      <c r="J867" s="228"/>
      <c r="K867" s="228"/>
      <c r="L867" s="233"/>
      <c r="M867" s="234"/>
      <c r="N867" s="235"/>
      <c r="O867" s="235"/>
      <c r="P867" s="235"/>
      <c r="Q867" s="235"/>
      <c r="R867" s="235"/>
      <c r="S867" s="235"/>
      <c r="T867" s="236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7" t="s">
        <v>156</v>
      </c>
      <c r="AU867" s="237" t="s">
        <v>83</v>
      </c>
      <c r="AV867" s="13" t="s">
        <v>83</v>
      </c>
      <c r="AW867" s="13" t="s">
        <v>4</v>
      </c>
      <c r="AX867" s="13" t="s">
        <v>81</v>
      </c>
      <c r="AY867" s="237" t="s">
        <v>143</v>
      </c>
    </row>
    <row r="868" s="2" customFormat="1" ht="24.15" customHeight="1">
      <c r="A868" s="41"/>
      <c r="B868" s="42"/>
      <c r="C868" s="260" t="s">
        <v>1185</v>
      </c>
      <c r="D868" s="260" t="s">
        <v>257</v>
      </c>
      <c r="E868" s="261" t="s">
        <v>1186</v>
      </c>
      <c r="F868" s="262" t="s">
        <v>1187</v>
      </c>
      <c r="G868" s="263" t="s">
        <v>406</v>
      </c>
      <c r="H868" s="264">
        <v>70.176000000000002</v>
      </c>
      <c r="I868" s="265"/>
      <c r="J868" s="266">
        <f>ROUND(I868*H868,2)</f>
        <v>0</v>
      </c>
      <c r="K868" s="262" t="s">
        <v>149</v>
      </c>
      <c r="L868" s="267"/>
      <c r="M868" s="268" t="s">
        <v>28</v>
      </c>
      <c r="N868" s="269" t="s">
        <v>44</v>
      </c>
      <c r="O868" s="87"/>
      <c r="P868" s="216">
        <f>O868*H868</f>
        <v>0</v>
      </c>
      <c r="Q868" s="216">
        <v>0.11167000000000001</v>
      </c>
      <c r="R868" s="216">
        <f>Q868*H868</f>
        <v>7.836553920000001</v>
      </c>
      <c r="S868" s="216">
        <v>0</v>
      </c>
      <c r="T868" s="217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18" t="s">
        <v>217</v>
      </c>
      <c r="AT868" s="218" t="s">
        <v>257</v>
      </c>
      <c r="AU868" s="218" t="s">
        <v>83</v>
      </c>
      <c r="AY868" s="20" t="s">
        <v>143</v>
      </c>
      <c r="BE868" s="219">
        <f>IF(N868="základní",J868,0)</f>
        <v>0</v>
      </c>
      <c r="BF868" s="219">
        <f>IF(N868="snížená",J868,0)</f>
        <v>0</v>
      </c>
      <c r="BG868" s="219">
        <f>IF(N868="zákl. přenesená",J868,0)</f>
        <v>0</v>
      </c>
      <c r="BH868" s="219">
        <f>IF(N868="sníž. přenesená",J868,0)</f>
        <v>0</v>
      </c>
      <c r="BI868" s="219">
        <f>IF(N868="nulová",J868,0)</f>
        <v>0</v>
      </c>
      <c r="BJ868" s="20" t="s">
        <v>81</v>
      </c>
      <c r="BK868" s="219">
        <f>ROUND(I868*H868,2)</f>
        <v>0</v>
      </c>
      <c r="BL868" s="20" t="s">
        <v>150</v>
      </c>
      <c r="BM868" s="218" t="s">
        <v>1188</v>
      </c>
    </row>
    <row r="869" s="2" customFormat="1">
      <c r="A869" s="41"/>
      <c r="B869" s="42"/>
      <c r="C869" s="43"/>
      <c r="D869" s="220" t="s">
        <v>152</v>
      </c>
      <c r="E869" s="43"/>
      <c r="F869" s="221" t="s">
        <v>1187</v>
      </c>
      <c r="G869" s="43"/>
      <c r="H869" s="43"/>
      <c r="I869" s="222"/>
      <c r="J869" s="43"/>
      <c r="K869" s="43"/>
      <c r="L869" s="47"/>
      <c r="M869" s="223"/>
      <c r="N869" s="224"/>
      <c r="O869" s="87"/>
      <c r="P869" s="87"/>
      <c r="Q869" s="87"/>
      <c r="R869" s="87"/>
      <c r="S869" s="87"/>
      <c r="T869" s="88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T869" s="20" t="s">
        <v>152</v>
      </c>
      <c r="AU869" s="20" t="s">
        <v>83</v>
      </c>
    </row>
    <row r="870" s="13" customFormat="1">
      <c r="A870" s="13"/>
      <c r="B870" s="227"/>
      <c r="C870" s="228"/>
      <c r="D870" s="220" t="s">
        <v>156</v>
      </c>
      <c r="E870" s="229" t="s">
        <v>28</v>
      </c>
      <c r="F870" s="230" t="s">
        <v>1189</v>
      </c>
      <c r="G870" s="228"/>
      <c r="H870" s="231">
        <v>68.799999999999997</v>
      </c>
      <c r="I870" s="232"/>
      <c r="J870" s="228"/>
      <c r="K870" s="228"/>
      <c r="L870" s="233"/>
      <c r="M870" s="234"/>
      <c r="N870" s="235"/>
      <c r="O870" s="235"/>
      <c r="P870" s="235"/>
      <c r="Q870" s="235"/>
      <c r="R870" s="235"/>
      <c r="S870" s="235"/>
      <c r="T870" s="236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7" t="s">
        <v>156</v>
      </c>
      <c r="AU870" s="237" t="s">
        <v>83</v>
      </c>
      <c r="AV870" s="13" t="s">
        <v>83</v>
      </c>
      <c r="AW870" s="13" t="s">
        <v>35</v>
      </c>
      <c r="AX870" s="13" t="s">
        <v>81</v>
      </c>
      <c r="AY870" s="237" t="s">
        <v>143</v>
      </c>
    </row>
    <row r="871" s="13" customFormat="1">
      <c r="A871" s="13"/>
      <c r="B871" s="227"/>
      <c r="C871" s="228"/>
      <c r="D871" s="220" t="s">
        <v>156</v>
      </c>
      <c r="E871" s="228"/>
      <c r="F871" s="230" t="s">
        <v>1190</v>
      </c>
      <c r="G871" s="228"/>
      <c r="H871" s="231">
        <v>70.176000000000002</v>
      </c>
      <c r="I871" s="232"/>
      <c r="J871" s="228"/>
      <c r="K871" s="228"/>
      <c r="L871" s="233"/>
      <c r="M871" s="234"/>
      <c r="N871" s="235"/>
      <c r="O871" s="235"/>
      <c r="P871" s="235"/>
      <c r="Q871" s="235"/>
      <c r="R871" s="235"/>
      <c r="S871" s="235"/>
      <c r="T871" s="236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7" t="s">
        <v>156</v>
      </c>
      <c r="AU871" s="237" t="s">
        <v>83</v>
      </c>
      <c r="AV871" s="13" t="s">
        <v>83</v>
      </c>
      <c r="AW871" s="13" t="s">
        <v>4</v>
      </c>
      <c r="AX871" s="13" t="s">
        <v>81</v>
      </c>
      <c r="AY871" s="237" t="s">
        <v>143</v>
      </c>
    </row>
    <row r="872" s="2" customFormat="1" ht="33" customHeight="1">
      <c r="A872" s="41"/>
      <c r="B872" s="42"/>
      <c r="C872" s="207" t="s">
        <v>410</v>
      </c>
      <c r="D872" s="207" t="s">
        <v>145</v>
      </c>
      <c r="E872" s="208" t="s">
        <v>1191</v>
      </c>
      <c r="F872" s="209" t="s">
        <v>1192</v>
      </c>
      <c r="G872" s="210" t="s">
        <v>406</v>
      </c>
      <c r="H872" s="211">
        <v>1197.5799999999999</v>
      </c>
      <c r="I872" s="212"/>
      <c r="J872" s="213">
        <f>ROUND(I872*H872,2)</f>
        <v>0</v>
      </c>
      <c r="K872" s="209" t="s">
        <v>149</v>
      </c>
      <c r="L872" s="47"/>
      <c r="M872" s="214" t="s">
        <v>28</v>
      </c>
      <c r="N872" s="215" t="s">
        <v>44</v>
      </c>
      <c r="O872" s="87"/>
      <c r="P872" s="216">
        <f>O872*H872</f>
        <v>0</v>
      </c>
      <c r="Q872" s="216">
        <v>0.1295</v>
      </c>
      <c r="R872" s="216">
        <f>Q872*H872</f>
        <v>155.08661000000001</v>
      </c>
      <c r="S872" s="216">
        <v>0</v>
      </c>
      <c r="T872" s="217">
        <f>S872*H872</f>
        <v>0</v>
      </c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R872" s="218" t="s">
        <v>150</v>
      </c>
      <c r="AT872" s="218" t="s">
        <v>145</v>
      </c>
      <c r="AU872" s="218" t="s">
        <v>83</v>
      </c>
      <c r="AY872" s="20" t="s">
        <v>143</v>
      </c>
      <c r="BE872" s="219">
        <f>IF(N872="základní",J872,0)</f>
        <v>0</v>
      </c>
      <c r="BF872" s="219">
        <f>IF(N872="snížená",J872,0)</f>
        <v>0</v>
      </c>
      <c r="BG872" s="219">
        <f>IF(N872="zákl. přenesená",J872,0)</f>
        <v>0</v>
      </c>
      <c r="BH872" s="219">
        <f>IF(N872="sníž. přenesená",J872,0)</f>
        <v>0</v>
      </c>
      <c r="BI872" s="219">
        <f>IF(N872="nulová",J872,0)</f>
        <v>0</v>
      </c>
      <c r="BJ872" s="20" t="s">
        <v>81</v>
      </c>
      <c r="BK872" s="219">
        <f>ROUND(I872*H872,2)</f>
        <v>0</v>
      </c>
      <c r="BL872" s="20" t="s">
        <v>150</v>
      </c>
      <c r="BM872" s="218" t="s">
        <v>1193</v>
      </c>
    </row>
    <row r="873" s="2" customFormat="1">
      <c r="A873" s="41"/>
      <c r="B873" s="42"/>
      <c r="C873" s="43"/>
      <c r="D873" s="220" t="s">
        <v>152</v>
      </c>
      <c r="E873" s="43"/>
      <c r="F873" s="221" t="s">
        <v>1194</v>
      </c>
      <c r="G873" s="43"/>
      <c r="H873" s="43"/>
      <c r="I873" s="222"/>
      <c r="J873" s="43"/>
      <c r="K873" s="43"/>
      <c r="L873" s="47"/>
      <c r="M873" s="223"/>
      <c r="N873" s="224"/>
      <c r="O873" s="87"/>
      <c r="P873" s="87"/>
      <c r="Q873" s="87"/>
      <c r="R873" s="87"/>
      <c r="S873" s="87"/>
      <c r="T873" s="88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T873" s="20" t="s">
        <v>152</v>
      </c>
      <c r="AU873" s="20" t="s">
        <v>83</v>
      </c>
    </row>
    <row r="874" s="2" customFormat="1">
      <c r="A874" s="41"/>
      <c r="B874" s="42"/>
      <c r="C874" s="43"/>
      <c r="D874" s="225" t="s">
        <v>154</v>
      </c>
      <c r="E874" s="43"/>
      <c r="F874" s="226" t="s">
        <v>1195</v>
      </c>
      <c r="G874" s="43"/>
      <c r="H874" s="43"/>
      <c r="I874" s="222"/>
      <c r="J874" s="43"/>
      <c r="K874" s="43"/>
      <c r="L874" s="47"/>
      <c r="M874" s="223"/>
      <c r="N874" s="224"/>
      <c r="O874" s="87"/>
      <c r="P874" s="87"/>
      <c r="Q874" s="87"/>
      <c r="R874" s="87"/>
      <c r="S874" s="87"/>
      <c r="T874" s="88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T874" s="20" t="s">
        <v>154</v>
      </c>
      <c r="AU874" s="20" t="s">
        <v>83</v>
      </c>
    </row>
    <row r="875" s="13" customFormat="1">
      <c r="A875" s="13"/>
      <c r="B875" s="227"/>
      <c r="C875" s="228"/>
      <c r="D875" s="220" t="s">
        <v>156</v>
      </c>
      <c r="E875" s="229" t="s">
        <v>28</v>
      </c>
      <c r="F875" s="230" t="s">
        <v>1196</v>
      </c>
      <c r="G875" s="228"/>
      <c r="H875" s="231">
        <v>1197.5799999999999</v>
      </c>
      <c r="I875" s="232"/>
      <c r="J875" s="228"/>
      <c r="K875" s="228"/>
      <c r="L875" s="233"/>
      <c r="M875" s="234"/>
      <c r="N875" s="235"/>
      <c r="O875" s="235"/>
      <c r="P875" s="235"/>
      <c r="Q875" s="235"/>
      <c r="R875" s="235"/>
      <c r="S875" s="235"/>
      <c r="T875" s="236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7" t="s">
        <v>156</v>
      </c>
      <c r="AU875" s="237" t="s">
        <v>83</v>
      </c>
      <c r="AV875" s="13" t="s">
        <v>83</v>
      </c>
      <c r="AW875" s="13" t="s">
        <v>35</v>
      </c>
      <c r="AX875" s="13" t="s">
        <v>73</v>
      </c>
      <c r="AY875" s="237" t="s">
        <v>143</v>
      </c>
    </row>
    <row r="876" s="15" customFormat="1">
      <c r="A876" s="15"/>
      <c r="B876" s="248"/>
      <c r="C876" s="249"/>
      <c r="D876" s="220" t="s">
        <v>156</v>
      </c>
      <c r="E876" s="250" t="s">
        <v>28</v>
      </c>
      <c r="F876" s="251" t="s">
        <v>180</v>
      </c>
      <c r="G876" s="249"/>
      <c r="H876" s="252">
        <v>1197.5799999999999</v>
      </c>
      <c r="I876" s="253"/>
      <c r="J876" s="249"/>
      <c r="K876" s="249"/>
      <c r="L876" s="254"/>
      <c r="M876" s="255"/>
      <c r="N876" s="256"/>
      <c r="O876" s="256"/>
      <c r="P876" s="256"/>
      <c r="Q876" s="256"/>
      <c r="R876" s="256"/>
      <c r="S876" s="256"/>
      <c r="T876" s="257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58" t="s">
        <v>156</v>
      </c>
      <c r="AU876" s="258" t="s">
        <v>83</v>
      </c>
      <c r="AV876" s="15" t="s">
        <v>150</v>
      </c>
      <c r="AW876" s="15" t="s">
        <v>35</v>
      </c>
      <c r="AX876" s="15" t="s">
        <v>81</v>
      </c>
      <c r="AY876" s="258" t="s">
        <v>143</v>
      </c>
    </row>
    <row r="877" s="2" customFormat="1" ht="16.5" customHeight="1">
      <c r="A877" s="41"/>
      <c r="B877" s="42"/>
      <c r="C877" s="260" t="s">
        <v>1197</v>
      </c>
      <c r="D877" s="260" t="s">
        <v>257</v>
      </c>
      <c r="E877" s="261" t="s">
        <v>1198</v>
      </c>
      <c r="F877" s="262" t="s">
        <v>1199</v>
      </c>
      <c r="G877" s="263" t="s">
        <v>406</v>
      </c>
      <c r="H877" s="264">
        <v>1155.3130000000001</v>
      </c>
      <c r="I877" s="265"/>
      <c r="J877" s="266">
        <f>ROUND(I877*H877,2)</f>
        <v>0</v>
      </c>
      <c r="K877" s="262" t="s">
        <v>149</v>
      </c>
      <c r="L877" s="267"/>
      <c r="M877" s="268" t="s">
        <v>28</v>
      </c>
      <c r="N877" s="269" t="s">
        <v>44</v>
      </c>
      <c r="O877" s="87"/>
      <c r="P877" s="216">
        <f>O877*H877</f>
        <v>0</v>
      </c>
      <c r="Q877" s="216">
        <v>0.044999999999999998</v>
      </c>
      <c r="R877" s="216">
        <f>Q877*H877</f>
        <v>51.989085000000003</v>
      </c>
      <c r="S877" s="216">
        <v>0</v>
      </c>
      <c r="T877" s="217">
        <f>S877*H877</f>
        <v>0</v>
      </c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R877" s="218" t="s">
        <v>217</v>
      </c>
      <c r="AT877" s="218" t="s">
        <v>257</v>
      </c>
      <c r="AU877" s="218" t="s">
        <v>83</v>
      </c>
      <c r="AY877" s="20" t="s">
        <v>143</v>
      </c>
      <c r="BE877" s="219">
        <f>IF(N877="základní",J877,0)</f>
        <v>0</v>
      </c>
      <c r="BF877" s="219">
        <f>IF(N877="snížená",J877,0)</f>
        <v>0</v>
      </c>
      <c r="BG877" s="219">
        <f>IF(N877="zákl. přenesená",J877,0)</f>
        <v>0</v>
      </c>
      <c r="BH877" s="219">
        <f>IF(N877="sníž. přenesená",J877,0)</f>
        <v>0</v>
      </c>
      <c r="BI877" s="219">
        <f>IF(N877="nulová",J877,0)</f>
        <v>0</v>
      </c>
      <c r="BJ877" s="20" t="s">
        <v>81</v>
      </c>
      <c r="BK877" s="219">
        <f>ROUND(I877*H877,2)</f>
        <v>0</v>
      </c>
      <c r="BL877" s="20" t="s">
        <v>150</v>
      </c>
      <c r="BM877" s="218" t="s">
        <v>1200</v>
      </c>
    </row>
    <row r="878" s="2" customFormat="1">
      <c r="A878" s="41"/>
      <c r="B878" s="42"/>
      <c r="C878" s="43"/>
      <c r="D878" s="220" t="s">
        <v>152</v>
      </c>
      <c r="E878" s="43"/>
      <c r="F878" s="221" t="s">
        <v>1199</v>
      </c>
      <c r="G878" s="43"/>
      <c r="H878" s="43"/>
      <c r="I878" s="222"/>
      <c r="J878" s="43"/>
      <c r="K878" s="43"/>
      <c r="L878" s="47"/>
      <c r="M878" s="223"/>
      <c r="N878" s="224"/>
      <c r="O878" s="87"/>
      <c r="P878" s="87"/>
      <c r="Q878" s="87"/>
      <c r="R878" s="87"/>
      <c r="S878" s="87"/>
      <c r="T878" s="88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T878" s="20" t="s">
        <v>152</v>
      </c>
      <c r="AU878" s="20" t="s">
        <v>83</v>
      </c>
    </row>
    <row r="879" s="13" customFormat="1">
      <c r="A879" s="13"/>
      <c r="B879" s="227"/>
      <c r="C879" s="228"/>
      <c r="D879" s="220" t="s">
        <v>156</v>
      </c>
      <c r="E879" s="229" t="s">
        <v>28</v>
      </c>
      <c r="F879" s="230" t="s">
        <v>1201</v>
      </c>
      <c r="G879" s="228"/>
      <c r="H879" s="231">
        <v>1132.6600000000001</v>
      </c>
      <c r="I879" s="232"/>
      <c r="J879" s="228"/>
      <c r="K879" s="228"/>
      <c r="L879" s="233"/>
      <c r="M879" s="234"/>
      <c r="N879" s="235"/>
      <c r="O879" s="235"/>
      <c r="P879" s="235"/>
      <c r="Q879" s="235"/>
      <c r="R879" s="235"/>
      <c r="S879" s="235"/>
      <c r="T879" s="236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7" t="s">
        <v>156</v>
      </c>
      <c r="AU879" s="237" t="s">
        <v>83</v>
      </c>
      <c r="AV879" s="13" t="s">
        <v>83</v>
      </c>
      <c r="AW879" s="13" t="s">
        <v>35</v>
      </c>
      <c r="AX879" s="13" t="s">
        <v>73</v>
      </c>
      <c r="AY879" s="237" t="s">
        <v>143</v>
      </c>
    </row>
    <row r="880" s="15" customFormat="1">
      <c r="A880" s="15"/>
      <c r="B880" s="248"/>
      <c r="C880" s="249"/>
      <c r="D880" s="220" t="s">
        <v>156</v>
      </c>
      <c r="E880" s="250" t="s">
        <v>28</v>
      </c>
      <c r="F880" s="251" t="s">
        <v>180</v>
      </c>
      <c r="G880" s="249"/>
      <c r="H880" s="252">
        <v>1132.6600000000001</v>
      </c>
      <c r="I880" s="253"/>
      <c r="J880" s="249"/>
      <c r="K880" s="249"/>
      <c r="L880" s="254"/>
      <c r="M880" s="255"/>
      <c r="N880" s="256"/>
      <c r="O880" s="256"/>
      <c r="P880" s="256"/>
      <c r="Q880" s="256"/>
      <c r="R880" s="256"/>
      <c r="S880" s="256"/>
      <c r="T880" s="257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58" t="s">
        <v>156</v>
      </c>
      <c r="AU880" s="258" t="s">
        <v>83</v>
      </c>
      <c r="AV880" s="15" t="s">
        <v>150</v>
      </c>
      <c r="AW880" s="15" t="s">
        <v>35</v>
      </c>
      <c r="AX880" s="15" t="s">
        <v>81</v>
      </c>
      <c r="AY880" s="258" t="s">
        <v>143</v>
      </c>
    </row>
    <row r="881" s="13" customFormat="1">
      <c r="A881" s="13"/>
      <c r="B881" s="227"/>
      <c r="C881" s="228"/>
      <c r="D881" s="220" t="s">
        <v>156</v>
      </c>
      <c r="E881" s="228"/>
      <c r="F881" s="230" t="s">
        <v>1202</v>
      </c>
      <c r="G881" s="228"/>
      <c r="H881" s="231">
        <v>1155.3130000000001</v>
      </c>
      <c r="I881" s="232"/>
      <c r="J881" s="228"/>
      <c r="K881" s="228"/>
      <c r="L881" s="233"/>
      <c r="M881" s="234"/>
      <c r="N881" s="235"/>
      <c r="O881" s="235"/>
      <c r="P881" s="235"/>
      <c r="Q881" s="235"/>
      <c r="R881" s="235"/>
      <c r="S881" s="235"/>
      <c r="T881" s="236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7" t="s">
        <v>156</v>
      </c>
      <c r="AU881" s="237" t="s">
        <v>83</v>
      </c>
      <c r="AV881" s="13" t="s">
        <v>83</v>
      </c>
      <c r="AW881" s="13" t="s">
        <v>4</v>
      </c>
      <c r="AX881" s="13" t="s">
        <v>81</v>
      </c>
      <c r="AY881" s="237" t="s">
        <v>143</v>
      </c>
    </row>
    <row r="882" s="2" customFormat="1" ht="16.5" customHeight="1">
      <c r="A882" s="41"/>
      <c r="B882" s="42"/>
      <c r="C882" s="260" t="s">
        <v>1203</v>
      </c>
      <c r="D882" s="260" t="s">
        <v>257</v>
      </c>
      <c r="E882" s="261" t="s">
        <v>1204</v>
      </c>
      <c r="F882" s="262" t="s">
        <v>1205</v>
      </c>
      <c r="G882" s="263" t="s">
        <v>406</v>
      </c>
      <c r="H882" s="264">
        <v>55.079999999999998</v>
      </c>
      <c r="I882" s="265"/>
      <c r="J882" s="266">
        <f>ROUND(I882*H882,2)</f>
        <v>0</v>
      </c>
      <c r="K882" s="262" t="s">
        <v>149</v>
      </c>
      <c r="L882" s="267"/>
      <c r="M882" s="268" t="s">
        <v>28</v>
      </c>
      <c r="N882" s="269" t="s">
        <v>44</v>
      </c>
      <c r="O882" s="87"/>
      <c r="P882" s="216">
        <f>O882*H882</f>
        <v>0</v>
      </c>
      <c r="Q882" s="216">
        <v>0.056120000000000003</v>
      </c>
      <c r="R882" s="216">
        <f>Q882*H882</f>
        <v>3.0910896000000001</v>
      </c>
      <c r="S882" s="216">
        <v>0</v>
      </c>
      <c r="T882" s="217">
        <f>S882*H882</f>
        <v>0</v>
      </c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R882" s="218" t="s">
        <v>217</v>
      </c>
      <c r="AT882" s="218" t="s">
        <v>257</v>
      </c>
      <c r="AU882" s="218" t="s">
        <v>83</v>
      </c>
      <c r="AY882" s="20" t="s">
        <v>143</v>
      </c>
      <c r="BE882" s="219">
        <f>IF(N882="základní",J882,0)</f>
        <v>0</v>
      </c>
      <c r="BF882" s="219">
        <f>IF(N882="snížená",J882,0)</f>
        <v>0</v>
      </c>
      <c r="BG882" s="219">
        <f>IF(N882="zákl. přenesená",J882,0)</f>
        <v>0</v>
      </c>
      <c r="BH882" s="219">
        <f>IF(N882="sníž. přenesená",J882,0)</f>
        <v>0</v>
      </c>
      <c r="BI882" s="219">
        <f>IF(N882="nulová",J882,0)</f>
        <v>0</v>
      </c>
      <c r="BJ882" s="20" t="s">
        <v>81</v>
      </c>
      <c r="BK882" s="219">
        <f>ROUND(I882*H882,2)</f>
        <v>0</v>
      </c>
      <c r="BL882" s="20" t="s">
        <v>150</v>
      </c>
      <c r="BM882" s="218" t="s">
        <v>1206</v>
      </c>
    </row>
    <row r="883" s="2" customFormat="1">
      <c r="A883" s="41"/>
      <c r="B883" s="42"/>
      <c r="C883" s="43"/>
      <c r="D883" s="220" t="s">
        <v>152</v>
      </c>
      <c r="E883" s="43"/>
      <c r="F883" s="221" t="s">
        <v>1205</v>
      </c>
      <c r="G883" s="43"/>
      <c r="H883" s="43"/>
      <c r="I883" s="222"/>
      <c r="J883" s="43"/>
      <c r="K883" s="43"/>
      <c r="L883" s="47"/>
      <c r="M883" s="223"/>
      <c r="N883" s="224"/>
      <c r="O883" s="87"/>
      <c r="P883" s="87"/>
      <c r="Q883" s="87"/>
      <c r="R883" s="87"/>
      <c r="S883" s="87"/>
      <c r="T883" s="88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T883" s="20" t="s">
        <v>152</v>
      </c>
      <c r="AU883" s="20" t="s">
        <v>83</v>
      </c>
    </row>
    <row r="884" s="13" customFormat="1">
      <c r="A884" s="13"/>
      <c r="B884" s="227"/>
      <c r="C884" s="228"/>
      <c r="D884" s="220" t="s">
        <v>156</v>
      </c>
      <c r="E884" s="229" t="s">
        <v>28</v>
      </c>
      <c r="F884" s="230" t="s">
        <v>543</v>
      </c>
      <c r="G884" s="228"/>
      <c r="H884" s="231">
        <v>54</v>
      </c>
      <c r="I884" s="232"/>
      <c r="J884" s="228"/>
      <c r="K884" s="228"/>
      <c r="L884" s="233"/>
      <c r="M884" s="234"/>
      <c r="N884" s="235"/>
      <c r="O884" s="235"/>
      <c r="P884" s="235"/>
      <c r="Q884" s="235"/>
      <c r="R884" s="235"/>
      <c r="S884" s="235"/>
      <c r="T884" s="236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7" t="s">
        <v>156</v>
      </c>
      <c r="AU884" s="237" t="s">
        <v>83</v>
      </c>
      <c r="AV884" s="13" t="s">
        <v>83</v>
      </c>
      <c r="AW884" s="13" t="s">
        <v>35</v>
      </c>
      <c r="AX884" s="13" t="s">
        <v>73</v>
      </c>
      <c r="AY884" s="237" t="s">
        <v>143</v>
      </c>
    </row>
    <row r="885" s="15" customFormat="1">
      <c r="A885" s="15"/>
      <c r="B885" s="248"/>
      <c r="C885" s="249"/>
      <c r="D885" s="220" t="s">
        <v>156</v>
      </c>
      <c r="E885" s="250" t="s">
        <v>28</v>
      </c>
      <c r="F885" s="251" t="s">
        <v>180</v>
      </c>
      <c r="G885" s="249"/>
      <c r="H885" s="252">
        <v>54</v>
      </c>
      <c r="I885" s="253"/>
      <c r="J885" s="249"/>
      <c r="K885" s="249"/>
      <c r="L885" s="254"/>
      <c r="M885" s="255"/>
      <c r="N885" s="256"/>
      <c r="O885" s="256"/>
      <c r="P885" s="256"/>
      <c r="Q885" s="256"/>
      <c r="R885" s="256"/>
      <c r="S885" s="256"/>
      <c r="T885" s="257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58" t="s">
        <v>156</v>
      </c>
      <c r="AU885" s="258" t="s">
        <v>83</v>
      </c>
      <c r="AV885" s="15" t="s">
        <v>150</v>
      </c>
      <c r="AW885" s="15" t="s">
        <v>35</v>
      </c>
      <c r="AX885" s="15" t="s">
        <v>81</v>
      </c>
      <c r="AY885" s="258" t="s">
        <v>143</v>
      </c>
    </row>
    <row r="886" s="13" customFormat="1">
      <c r="A886" s="13"/>
      <c r="B886" s="227"/>
      <c r="C886" s="228"/>
      <c r="D886" s="220" t="s">
        <v>156</v>
      </c>
      <c r="E886" s="228"/>
      <c r="F886" s="230" t="s">
        <v>1207</v>
      </c>
      <c r="G886" s="228"/>
      <c r="H886" s="231">
        <v>55.079999999999998</v>
      </c>
      <c r="I886" s="232"/>
      <c r="J886" s="228"/>
      <c r="K886" s="228"/>
      <c r="L886" s="233"/>
      <c r="M886" s="234"/>
      <c r="N886" s="235"/>
      <c r="O886" s="235"/>
      <c r="P886" s="235"/>
      <c r="Q886" s="235"/>
      <c r="R886" s="235"/>
      <c r="S886" s="235"/>
      <c r="T886" s="236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37" t="s">
        <v>156</v>
      </c>
      <c r="AU886" s="237" t="s">
        <v>83</v>
      </c>
      <c r="AV886" s="13" t="s">
        <v>83</v>
      </c>
      <c r="AW886" s="13" t="s">
        <v>4</v>
      </c>
      <c r="AX886" s="13" t="s">
        <v>81</v>
      </c>
      <c r="AY886" s="237" t="s">
        <v>143</v>
      </c>
    </row>
    <row r="887" s="2" customFormat="1" ht="21.75" customHeight="1">
      <c r="A887" s="41"/>
      <c r="B887" s="42"/>
      <c r="C887" s="260" t="s">
        <v>1208</v>
      </c>
      <c r="D887" s="260" t="s">
        <v>257</v>
      </c>
      <c r="E887" s="261" t="s">
        <v>1209</v>
      </c>
      <c r="F887" s="262" t="s">
        <v>1210</v>
      </c>
      <c r="G887" s="263" t="s">
        <v>414</v>
      </c>
      <c r="H887" s="264">
        <v>14</v>
      </c>
      <c r="I887" s="265"/>
      <c r="J887" s="266">
        <f>ROUND(I887*H887,2)</f>
        <v>0</v>
      </c>
      <c r="K887" s="262" t="s">
        <v>28</v>
      </c>
      <c r="L887" s="267"/>
      <c r="M887" s="268" t="s">
        <v>28</v>
      </c>
      <c r="N887" s="269" t="s">
        <v>44</v>
      </c>
      <c r="O887" s="87"/>
      <c r="P887" s="216">
        <f>O887*H887</f>
        <v>0</v>
      </c>
      <c r="Q887" s="216">
        <v>0.037999999999999999</v>
      </c>
      <c r="R887" s="216">
        <f>Q887*H887</f>
        <v>0.53200000000000003</v>
      </c>
      <c r="S887" s="216">
        <v>0</v>
      </c>
      <c r="T887" s="217">
        <f>S887*H887</f>
        <v>0</v>
      </c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R887" s="218" t="s">
        <v>217</v>
      </c>
      <c r="AT887" s="218" t="s">
        <v>257</v>
      </c>
      <c r="AU887" s="218" t="s">
        <v>83</v>
      </c>
      <c r="AY887" s="20" t="s">
        <v>143</v>
      </c>
      <c r="BE887" s="219">
        <f>IF(N887="základní",J887,0)</f>
        <v>0</v>
      </c>
      <c r="BF887" s="219">
        <f>IF(N887="snížená",J887,0)</f>
        <v>0</v>
      </c>
      <c r="BG887" s="219">
        <f>IF(N887="zákl. přenesená",J887,0)</f>
        <v>0</v>
      </c>
      <c r="BH887" s="219">
        <f>IF(N887="sníž. přenesená",J887,0)</f>
        <v>0</v>
      </c>
      <c r="BI887" s="219">
        <f>IF(N887="nulová",J887,0)</f>
        <v>0</v>
      </c>
      <c r="BJ887" s="20" t="s">
        <v>81</v>
      </c>
      <c r="BK887" s="219">
        <f>ROUND(I887*H887,2)</f>
        <v>0</v>
      </c>
      <c r="BL887" s="20" t="s">
        <v>150</v>
      </c>
      <c r="BM887" s="218" t="s">
        <v>1211</v>
      </c>
    </row>
    <row r="888" s="2" customFormat="1">
      <c r="A888" s="41"/>
      <c r="B888" s="42"/>
      <c r="C888" s="43"/>
      <c r="D888" s="220" t="s">
        <v>152</v>
      </c>
      <c r="E888" s="43"/>
      <c r="F888" s="221" t="s">
        <v>1212</v>
      </c>
      <c r="G888" s="43"/>
      <c r="H888" s="43"/>
      <c r="I888" s="222"/>
      <c r="J888" s="43"/>
      <c r="K888" s="43"/>
      <c r="L888" s="47"/>
      <c r="M888" s="223"/>
      <c r="N888" s="224"/>
      <c r="O888" s="87"/>
      <c r="P888" s="87"/>
      <c r="Q888" s="87"/>
      <c r="R888" s="87"/>
      <c r="S888" s="87"/>
      <c r="T888" s="88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T888" s="20" t="s">
        <v>152</v>
      </c>
      <c r="AU888" s="20" t="s">
        <v>83</v>
      </c>
    </row>
    <row r="889" s="13" customFormat="1">
      <c r="A889" s="13"/>
      <c r="B889" s="227"/>
      <c r="C889" s="228"/>
      <c r="D889" s="220" t="s">
        <v>156</v>
      </c>
      <c r="E889" s="229" t="s">
        <v>28</v>
      </c>
      <c r="F889" s="230" t="s">
        <v>1213</v>
      </c>
      <c r="G889" s="228"/>
      <c r="H889" s="231">
        <v>6</v>
      </c>
      <c r="I889" s="232"/>
      <c r="J889" s="228"/>
      <c r="K889" s="228"/>
      <c r="L889" s="233"/>
      <c r="M889" s="234"/>
      <c r="N889" s="235"/>
      <c r="O889" s="235"/>
      <c r="P889" s="235"/>
      <c r="Q889" s="235"/>
      <c r="R889" s="235"/>
      <c r="S889" s="235"/>
      <c r="T889" s="236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7" t="s">
        <v>156</v>
      </c>
      <c r="AU889" s="237" t="s">
        <v>83</v>
      </c>
      <c r="AV889" s="13" t="s">
        <v>83</v>
      </c>
      <c r="AW889" s="13" t="s">
        <v>35</v>
      </c>
      <c r="AX889" s="13" t="s">
        <v>73</v>
      </c>
      <c r="AY889" s="237" t="s">
        <v>143</v>
      </c>
    </row>
    <row r="890" s="13" customFormat="1">
      <c r="A890" s="13"/>
      <c r="B890" s="227"/>
      <c r="C890" s="228"/>
      <c r="D890" s="220" t="s">
        <v>156</v>
      </c>
      <c r="E890" s="229" t="s">
        <v>28</v>
      </c>
      <c r="F890" s="230" t="s">
        <v>1214</v>
      </c>
      <c r="G890" s="228"/>
      <c r="H890" s="231">
        <v>8</v>
      </c>
      <c r="I890" s="232"/>
      <c r="J890" s="228"/>
      <c r="K890" s="228"/>
      <c r="L890" s="233"/>
      <c r="M890" s="234"/>
      <c r="N890" s="235"/>
      <c r="O890" s="235"/>
      <c r="P890" s="235"/>
      <c r="Q890" s="235"/>
      <c r="R890" s="235"/>
      <c r="S890" s="235"/>
      <c r="T890" s="236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7" t="s">
        <v>156</v>
      </c>
      <c r="AU890" s="237" t="s">
        <v>83</v>
      </c>
      <c r="AV890" s="13" t="s">
        <v>83</v>
      </c>
      <c r="AW890" s="13" t="s">
        <v>35</v>
      </c>
      <c r="AX890" s="13" t="s">
        <v>73</v>
      </c>
      <c r="AY890" s="237" t="s">
        <v>143</v>
      </c>
    </row>
    <row r="891" s="15" customFormat="1">
      <c r="A891" s="15"/>
      <c r="B891" s="248"/>
      <c r="C891" s="249"/>
      <c r="D891" s="220" t="s">
        <v>156</v>
      </c>
      <c r="E891" s="250" t="s">
        <v>28</v>
      </c>
      <c r="F891" s="251" t="s">
        <v>180</v>
      </c>
      <c r="G891" s="249"/>
      <c r="H891" s="252">
        <v>14</v>
      </c>
      <c r="I891" s="253"/>
      <c r="J891" s="249"/>
      <c r="K891" s="249"/>
      <c r="L891" s="254"/>
      <c r="M891" s="255"/>
      <c r="N891" s="256"/>
      <c r="O891" s="256"/>
      <c r="P891" s="256"/>
      <c r="Q891" s="256"/>
      <c r="R891" s="256"/>
      <c r="S891" s="256"/>
      <c r="T891" s="257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58" t="s">
        <v>156</v>
      </c>
      <c r="AU891" s="258" t="s">
        <v>83</v>
      </c>
      <c r="AV891" s="15" t="s">
        <v>150</v>
      </c>
      <c r="AW891" s="15" t="s">
        <v>35</v>
      </c>
      <c r="AX891" s="15" t="s">
        <v>81</v>
      </c>
      <c r="AY891" s="258" t="s">
        <v>143</v>
      </c>
    </row>
    <row r="892" s="2" customFormat="1" ht="24.15" customHeight="1">
      <c r="A892" s="41"/>
      <c r="B892" s="42"/>
      <c r="C892" s="207" t="s">
        <v>1215</v>
      </c>
      <c r="D892" s="207" t="s">
        <v>145</v>
      </c>
      <c r="E892" s="208" t="s">
        <v>1216</v>
      </c>
      <c r="F892" s="209" t="s">
        <v>1217</v>
      </c>
      <c r="G892" s="210" t="s">
        <v>406</v>
      </c>
      <c r="H892" s="211">
        <v>160</v>
      </c>
      <c r="I892" s="212"/>
      <c r="J892" s="213">
        <f>ROUND(I892*H892,2)</f>
        <v>0</v>
      </c>
      <c r="K892" s="209" t="s">
        <v>28</v>
      </c>
      <c r="L892" s="47"/>
      <c r="M892" s="214" t="s">
        <v>28</v>
      </c>
      <c r="N892" s="215" t="s">
        <v>44</v>
      </c>
      <c r="O892" s="87"/>
      <c r="P892" s="216">
        <f>O892*H892</f>
        <v>0</v>
      </c>
      <c r="Q892" s="216">
        <v>0</v>
      </c>
      <c r="R892" s="216">
        <f>Q892*H892</f>
        <v>0</v>
      </c>
      <c r="S892" s="216">
        <v>0</v>
      </c>
      <c r="T892" s="217">
        <f>S892*H892</f>
        <v>0</v>
      </c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R892" s="218" t="s">
        <v>150</v>
      </c>
      <c r="AT892" s="218" t="s">
        <v>145</v>
      </c>
      <c r="AU892" s="218" t="s">
        <v>83</v>
      </c>
      <c r="AY892" s="20" t="s">
        <v>143</v>
      </c>
      <c r="BE892" s="219">
        <f>IF(N892="základní",J892,0)</f>
        <v>0</v>
      </c>
      <c r="BF892" s="219">
        <f>IF(N892="snížená",J892,0)</f>
        <v>0</v>
      </c>
      <c r="BG892" s="219">
        <f>IF(N892="zákl. přenesená",J892,0)</f>
        <v>0</v>
      </c>
      <c r="BH892" s="219">
        <f>IF(N892="sníž. přenesená",J892,0)</f>
        <v>0</v>
      </c>
      <c r="BI892" s="219">
        <f>IF(N892="nulová",J892,0)</f>
        <v>0</v>
      </c>
      <c r="BJ892" s="20" t="s">
        <v>81</v>
      </c>
      <c r="BK892" s="219">
        <f>ROUND(I892*H892,2)</f>
        <v>0</v>
      </c>
      <c r="BL892" s="20" t="s">
        <v>150</v>
      </c>
      <c r="BM892" s="218" t="s">
        <v>1218</v>
      </c>
    </row>
    <row r="893" s="2" customFormat="1">
      <c r="A893" s="41"/>
      <c r="B893" s="42"/>
      <c r="C893" s="43"/>
      <c r="D893" s="220" t="s">
        <v>152</v>
      </c>
      <c r="E893" s="43"/>
      <c r="F893" s="221" t="s">
        <v>1217</v>
      </c>
      <c r="G893" s="43"/>
      <c r="H893" s="43"/>
      <c r="I893" s="222"/>
      <c r="J893" s="43"/>
      <c r="K893" s="43"/>
      <c r="L893" s="47"/>
      <c r="M893" s="223"/>
      <c r="N893" s="224"/>
      <c r="O893" s="87"/>
      <c r="P893" s="87"/>
      <c r="Q893" s="87"/>
      <c r="R893" s="87"/>
      <c r="S893" s="87"/>
      <c r="T893" s="88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T893" s="20" t="s">
        <v>152</v>
      </c>
      <c r="AU893" s="20" t="s">
        <v>83</v>
      </c>
    </row>
    <row r="894" s="2" customFormat="1">
      <c r="A894" s="41"/>
      <c r="B894" s="42"/>
      <c r="C894" s="43"/>
      <c r="D894" s="220" t="s">
        <v>231</v>
      </c>
      <c r="E894" s="43"/>
      <c r="F894" s="259" t="s">
        <v>1219</v>
      </c>
      <c r="G894" s="43"/>
      <c r="H894" s="43"/>
      <c r="I894" s="222"/>
      <c r="J894" s="43"/>
      <c r="K894" s="43"/>
      <c r="L894" s="47"/>
      <c r="M894" s="223"/>
      <c r="N894" s="224"/>
      <c r="O894" s="87"/>
      <c r="P894" s="87"/>
      <c r="Q894" s="87"/>
      <c r="R894" s="87"/>
      <c r="S894" s="87"/>
      <c r="T894" s="88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T894" s="20" t="s">
        <v>231</v>
      </c>
      <c r="AU894" s="20" t="s">
        <v>83</v>
      </c>
    </row>
    <row r="895" s="13" customFormat="1">
      <c r="A895" s="13"/>
      <c r="B895" s="227"/>
      <c r="C895" s="228"/>
      <c r="D895" s="220" t="s">
        <v>156</v>
      </c>
      <c r="E895" s="229" t="s">
        <v>28</v>
      </c>
      <c r="F895" s="230" t="s">
        <v>1220</v>
      </c>
      <c r="G895" s="228"/>
      <c r="H895" s="231">
        <v>160</v>
      </c>
      <c r="I895" s="232"/>
      <c r="J895" s="228"/>
      <c r="K895" s="228"/>
      <c r="L895" s="233"/>
      <c r="M895" s="234"/>
      <c r="N895" s="235"/>
      <c r="O895" s="235"/>
      <c r="P895" s="235"/>
      <c r="Q895" s="235"/>
      <c r="R895" s="235"/>
      <c r="S895" s="235"/>
      <c r="T895" s="236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7" t="s">
        <v>156</v>
      </c>
      <c r="AU895" s="237" t="s">
        <v>83</v>
      </c>
      <c r="AV895" s="13" t="s">
        <v>83</v>
      </c>
      <c r="AW895" s="13" t="s">
        <v>35</v>
      </c>
      <c r="AX895" s="13" t="s">
        <v>81</v>
      </c>
      <c r="AY895" s="237" t="s">
        <v>143</v>
      </c>
    </row>
    <row r="896" s="2" customFormat="1" ht="33" customHeight="1">
      <c r="A896" s="41"/>
      <c r="B896" s="42"/>
      <c r="C896" s="207" t="s">
        <v>1221</v>
      </c>
      <c r="D896" s="207" t="s">
        <v>145</v>
      </c>
      <c r="E896" s="208" t="s">
        <v>1222</v>
      </c>
      <c r="F896" s="209" t="s">
        <v>1223</v>
      </c>
      <c r="G896" s="210" t="s">
        <v>406</v>
      </c>
      <c r="H896" s="211">
        <v>181</v>
      </c>
      <c r="I896" s="212"/>
      <c r="J896" s="213">
        <f>ROUND(I896*H896,2)</f>
        <v>0</v>
      </c>
      <c r="K896" s="209" t="s">
        <v>149</v>
      </c>
      <c r="L896" s="47"/>
      <c r="M896" s="214" t="s">
        <v>28</v>
      </c>
      <c r="N896" s="215" t="s">
        <v>44</v>
      </c>
      <c r="O896" s="87"/>
      <c r="P896" s="216">
        <f>O896*H896</f>
        <v>0</v>
      </c>
      <c r="Q896" s="216">
        <v>0.00060999999999999997</v>
      </c>
      <c r="R896" s="216">
        <f>Q896*H896</f>
        <v>0.11040999999999999</v>
      </c>
      <c r="S896" s="216">
        <v>0</v>
      </c>
      <c r="T896" s="217">
        <f>S896*H896</f>
        <v>0</v>
      </c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R896" s="218" t="s">
        <v>150</v>
      </c>
      <c r="AT896" s="218" t="s">
        <v>145</v>
      </c>
      <c r="AU896" s="218" t="s">
        <v>83</v>
      </c>
      <c r="AY896" s="20" t="s">
        <v>143</v>
      </c>
      <c r="BE896" s="219">
        <f>IF(N896="základní",J896,0)</f>
        <v>0</v>
      </c>
      <c r="BF896" s="219">
        <f>IF(N896="snížená",J896,0)</f>
        <v>0</v>
      </c>
      <c r="BG896" s="219">
        <f>IF(N896="zákl. přenesená",J896,0)</f>
        <v>0</v>
      </c>
      <c r="BH896" s="219">
        <f>IF(N896="sníž. přenesená",J896,0)</f>
        <v>0</v>
      </c>
      <c r="BI896" s="219">
        <f>IF(N896="nulová",J896,0)</f>
        <v>0</v>
      </c>
      <c r="BJ896" s="20" t="s">
        <v>81</v>
      </c>
      <c r="BK896" s="219">
        <f>ROUND(I896*H896,2)</f>
        <v>0</v>
      </c>
      <c r="BL896" s="20" t="s">
        <v>150</v>
      </c>
      <c r="BM896" s="218" t="s">
        <v>1224</v>
      </c>
    </row>
    <row r="897" s="2" customFormat="1">
      <c r="A897" s="41"/>
      <c r="B897" s="42"/>
      <c r="C897" s="43"/>
      <c r="D897" s="220" t="s">
        <v>152</v>
      </c>
      <c r="E897" s="43"/>
      <c r="F897" s="221" t="s">
        <v>1225</v>
      </c>
      <c r="G897" s="43"/>
      <c r="H897" s="43"/>
      <c r="I897" s="222"/>
      <c r="J897" s="43"/>
      <c r="K897" s="43"/>
      <c r="L897" s="47"/>
      <c r="M897" s="223"/>
      <c r="N897" s="224"/>
      <c r="O897" s="87"/>
      <c r="P897" s="87"/>
      <c r="Q897" s="87"/>
      <c r="R897" s="87"/>
      <c r="S897" s="87"/>
      <c r="T897" s="88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T897" s="20" t="s">
        <v>152</v>
      </c>
      <c r="AU897" s="20" t="s">
        <v>83</v>
      </c>
    </row>
    <row r="898" s="2" customFormat="1">
      <c r="A898" s="41"/>
      <c r="B898" s="42"/>
      <c r="C898" s="43"/>
      <c r="D898" s="225" t="s">
        <v>154</v>
      </c>
      <c r="E898" s="43"/>
      <c r="F898" s="226" t="s">
        <v>1226</v>
      </c>
      <c r="G898" s="43"/>
      <c r="H898" s="43"/>
      <c r="I898" s="222"/>
      <c r="J898" s="43"/>
      <c r="K898" s="43"/>
      <c r="L898" s="47"/>
      <c r="M898" s="223"/>
      <c r="N898" s="224"/>
      <c r="O898" s="87"/>
      <c r="P898" s="87"/>
      <c r="Q898" s="87"/>
      <c r="R898" s="87"/>
      <c r="S898" s="87"/>
      <c r="T898" s="88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T898" s="20" t="s">
        <v>154</v>
      </c>
      <c r="AU898" s="20" t="s">
        <v>83</v>
      </c>
    </row>
    <row r="899" s="13" customFormat="1">
      <c r="A899" s="13"/>
      <c r="B899" s="227"/>
      <c r="C899" s="228"/>
      <c r="D899" s="220" t="s">
        <v>156</v>
      </c>
      <c r="E899" s="229" t="s">
        <v>28</v>
      </c>
      <c r="F899" s="230" t="s">
        <v>1227</v>
      </c>
      <c r="G899" s="228"/>
      <c r="H899" s="231">
        <v>181</v>
      </c>
      <c r="I899" s="232"/>
      <c r="J899" s="228"/>
      <c r="K899" s="228"/>
      <c r="L899" s="233"/>
      <c r="M899" s="234"/>
      <c r="N899" s="235"/>
      <c r="O899" s="235"/>
      <c r="P899" s="235"/>
      <c r="Q899" s="235"/>
      <c r="R899" s="235"/>
      <c r="S899" s="235"/>
      <c r="T899" s="236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7" t="s">
        <v>156</v>
      </c>
      <c r="AU899" s="237" t="s">
        <v>83</v>
      </c>
      <c r="AV899" s="13" t="s">
        <v>83</v>
      </c>
      <c r="AW899" s="13" t="s">
        <v>35</v>
      </c>
      <c r="AX899" s="13" t="s">
        <v>73</v>
      </c>
      <c r="AY899" s="237" t="s">
        <v>143</v>
      </c>
    </row>
    <row r="900" s="15" customFormat="1">
      <c r="A900" s="15"/>
      <c r="B900" s="248"/>
      <c r="C900" s="249"/>
      <c r="D900" s="220" t="s">
        <v>156</v>
      </c>
      <c r="E900" s="250" t="s">
        <v>28</v>
      </c>
      <c r="F900" s="251" t="s">
        <v>180</v>
      </c>
      <c r="G900" s="249"/>
      <c r="H900" s="252">
        <v>181</v>
      </c>
      <c r="I900" s="253"/>
      <c r="J900" s="249"/>
      <c r="K900" s="249"/>
      <c r="L900" s="254"/>
      <c r="M900" s="255"/>
      <c r="N900" s="256"/>
      <c r="O900" s="256"/>
      <c r="P900" s="256"/>
      <c r="Q900" s="256"/>
      <c r="R900" s="256"/>
      <c r="S900" s="256"/>
      <c r="T900" s="257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58" t="s">
        <v>156</v>
      </c>
      <c r="AU900" s="258" t="s">
        <v>83</v>
      </c>
      <c r="AV900" s="15" t="s">
        <v>150</v>
      </c>
      <c r="AW900" s="15" t="s">
        <v>35</v>
      </c>
      <c r="AX900" s="15" t="s">
        <v>81</v>
      </c>
      <c r="AY900" s="258" t="s">
        <v>143</v>
      </c>
    </row>
    <row r="901" s="2" customFormat="1" ht="24.15" customHeight="1">
      <c r="A901" s="41"/>
      <c r="B901" s="42"/>
      <c r="C901" s="207" t="s">
        <v>1228</v>
      </c>
      <c r="D901" s="207" t="s">
        <v>145</v>
      </c>
      <c r="E901" s="208" t="s">
        <v>1229</v>
      </c>
      <c r="F901" s="209" t="s">
        <v>1230</v>
      </c>
      <c r="G901" s="210" t="s">
        <v>406</v>
      </c>
      <c r="H901" s="211">
        <v>200.40000000000001</v>
      </c>
      <c r="I901" s="212"/>
      <c r="J901" s="213">
        <f>ROUND(I901*H901,2)</f>
        <v>0</v>
      </c>
      <c r="K901" s="209" t="s">
        <v>149</v>
      </c>
      <c r="L901" s="47"/>
      <c r="M901" s="214" t="s">
        <v>28</v>
      </c>
      <c r="N901" s="215" t="s">
        <v>44</v>
      </c>
      <c r="O901" s="87"/>
      <c r="P901" s="216">
        <f>O901*H901</f>
        <v>0</v>
      </c>
      <c r="Q901" s="216">
        <v>0</v>
      </c>
      <c r="R901" s="216">
        <f>Q901*H901</f>
        <v>0</v>
      </c>
      <c r="S901" s="216">
        <v>0</v>
      </c>
      <c r="T901" s="217">
        <f>S901*H901</f>
        <v>0</v>
      </c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R901" s="218" t="s">
        <v>150</v>
      </c>
      <c r="AT901" s="218" t="s">
        <v>145</v>
      </c>
      <c r="AU901" s="218" t="s">
        <v>83</v>
      </c>
      <c r="AY901" s="20" t="s">
        <v>143</v>
      </c>
      <c r="BE901" s="219">
        <f>IF(N901="základní",J901,0)</f>
        <v>0</v>
      </c>
      <c r="BF901" s="219">
        <f>IF(N901="snížená",J901,0)</f>
        <v>0</v>
      </c>
      <c r="BG901" s="219">
        <f>IF(N901="zákl. přenesená",J901,0)</f>
        <v>0</v>
      </c>
      <c r="BH901" s="219">
        <f>IF(N901="sníž. přenesená",J901,0)</f>
        <v>0</v>
      </c>
      <c r="BI901" s="219">
        <f>IF(N901="nulová",J901,0)</f>
        <v>0</v>
      </c>
      <c r="BJ901" s="20" t="s">
        <v>81</v>
      </c>
      <c r="BK901" s="219">
        <f>ROUND(I901*H901,2)</f>
        <v>0</v>
      </c>
      <c r="BL901" s="20" t="s">
        <v>150</v>
      </c>
      <c r="BM901" s="218" t="s">
        <v>1231</v>
      </c>
    </row>
    <row r="902" s="2" customFormat="1">
      <c r="A902" s="41"/>
      <c r="B902" s="42"/>
      <c r="C902" s="43"/>
      <c r="D902" s="220" t="s">
        <v>152</v>
      </c>
      <c r="E902" s="43"/>
      <c r="F902" s="221" t="s">
        <v>1232</v>
      </c>
      <c r="G902" s="43"/>
      <c r="H902" s="43"/>
      <c r="I902" s="222"/>
      <c r="J902" s="43"/>
      <c r="K902" s="43"/>
      <c r="L902" s="47"/>
      <c r="M902" s="223"/>
      <c r="N902" s="224"/>
      <c r="O902" s="87"/>
      <c r="P902" s="87"/>
      <c r="Q902" s="87"/>
      <c r="R902" s="87"/>
      <c r="S902" s="87"/>
      <c r="T902" s="88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T902" s="20" t="s">
        <v>152</v>
      </c>
      <c r="AU902" s="20" t="s">
        <v>83</v>
      </c>
    </row>
    <row r="903" s="2" customFormat="1">
      <c r="A903" s="41"/>
      <c r="B903" s="42"/>
      <c r="C903" s="43"/>
      <c r="D903" s="225" t="s">
        <v>154</v>
      </c>
      <c r="E903" s="43"/>
      <c r="F903" s="226" t="s">
        <v>1233</v>
      </c>
      <c r="G903" s="43"/>
      <c r="H903" s="43"/>
      <c r="I903" s="222"/>
      <c r="J903" s="43"/>
      <c r="K903" s="43"/>
      <c r="L903" s="47"/>
      <c r="M903" s="223"/>
      <c r="N903" s="224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154</v>
      </c>
      <c r="AU903" s="20" t="s">
        <v>83</v>
      </c>
    </row>
    <row r="904" s="13" customFormat="1">
      <c r="A904" s="13"/>
      <c r="B904" s="227"/>
      <c r="C904" s="228"/>
      <c r="D904" s="220" t="s">
        <v>156</v>
      </c>
      <c r="E904" s="229" t="s">
        <v>28</v>
      </c>
      <c r="F904" s="230" t="s">
        <v>1234</v>
      </c>
      <c r="G904" s="228"/>
      <c r="H904" s="231">
        <v>200.40000000000001</v>
      </c>
      <c r="I904" s="232"/>
      <c r="J904" s="228"/>
      <c r="K904" s="228"/>
      <c r="L904" s="233"/>
      <c r="M904" s="234"/>
      <c r="N904" s="235"/>
      <c r="O904" s="235"/>
      <c r="P904" s="235"/>
      <c r="Q904" s="235"/>
      <c r="R904" s="235"/>
      <c r="S904" s="235"/>
      <c r="T904" s="236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7" t="s">
        <v>156</v>
      </c>
      <c r="AU904" s="237" t="s">
        <v>83</v>
      </c>
      <c r="AV904" s="13" t="s">
        <v>83</v>
      </c>
      <c r="AW904" s="13" t="s">
        <v>35</v>
      </c>
      <c r="AX904" s="13" t="s">
        <v>81</v>
      </c>
      <c r="AY904" s="237" t="s">
        <v>143</v>
      </c>
    </row>
    <row r="905" s="2" customFormat="1" ht="24.15" customHeight="1">
      <c r="A905" s="41"/>
      <c r="B905" s="42"/>
      <c r="C905" s="207" t="s">
        <v>1235</v>
      </c>
      <c r="D905" s="207" t="s">
        <v>145</v>
      </c>
      <c r="E905" s="208" t="s">
        <v>1236</v>
      </c>
      <c r="F905" s="209" t="s">
        <v>1237</v>
      </c>
      <c r="G905" s="210" t="s">
        <v>406</v>
      </c>
      <c r="H905" s="211">
        <v>242.5</v>
      </c>
      <c r="I905" s="212"/>
      <c r="J905" s="213">
        <f>ROUND(I905*H905,2)</f>
        <v>0</v>
      </c>
      <c r="K905" s="209" t="s">
        <v>149</v>
      </c>
      <c r="L905" s="47"/>
      <c r="M905" s="214" t="s">
        <v>28</v>
      </c>
      <c r="N905" s="215" t="s">
        <v>44</v>
      </c>
      <c r="O905" s="87"/>
      <c r="P905" s="216">
        <f>O905*H905</f>
        <v>0</v>
      </c>
      <c r="Q905" s="216">
        <v>3.0000000000000001E-05</v>
      </c>
      <c r="R905" s="216">
        <f>Q905*H905</f>
        <v>0.0072750000000000002</v>
      </c>
      <c r="S905" s="216">
        <v>0</v>
      </c>
      <c r="T905" s="217">
        <f>S905*H905</f>
        <v>0</v>
      </c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R905" s="218" t="s">
        <v>150</v>
      </c>
      <c r="AT905" s="218" t="s">
        <v>145</v>
      </c>
      <c r="AU905" s="218" t="s">
        <v>83</v>
      </c>
      <c r="AY905" s="20" t="s">
        <v>143</v>
      </c>
      <c r="BE905" s="219">
        <f>IF(N905="základní",J905,0)</f>
        <v>0</v>
      </c>
      <c r="BF905" s="219">
        <f>IF(N905="snížená",J905,0)</f>
        <v>0</v>
      </c>
      <c r="BG905" s="219">
        <f>IF(N905="zákl. přenesená",J905,0)</f>
        <v>0</v>
      </c>
      <c r="BH905" s="219">
        <f>IF(N905="sníž. přenesená",J905,0)</f>
        <v>0</v>
      </c>
      <c r="BI905" s="219">
        <f>IF(N905="nulová",J905,0)</f>
        <v>0</v>
      </c>
      <c r="BJ905" s="20" t="s">
        <v>81</v>
      </c>
      <c r="BK905" s="219">
        <f>ROUND(I905*H905,2)</f>
        <v>0</v>
      </c>
      <c r="BL905" s="20" t="s">
        <v>150</v>
      </c>
      <c r="BM905" s="218" t="s">
        <v>1238</v>
      </c>
    </row>
    <row r="906" s="2" customFormat="1">
      <c r="A906" s="41"/>
      <c r="B906" s="42"/>
      <c r="C906" s="43"/>
      <c r="D906" s="220" t="s">
        <v>152</v>
      </c>
      <c r="E906" s="43"/>
      <c r="F906" s="221" t="s">
        <v>1239</v>
      </c>
      <c r="G906" s="43"/>
      <c r="H906" s="43"/>
      <c r="I906" s="222"/>
      <c r="J906" s="43"/>
      <c r="K906" s="43"/>
      <c r="L906" s="47"/>
      <c r="M906" s="223"/>
      <c r="N906" s="224"/>
      <c r="O906" s="87"/>
      <c r="P906" s="87"/>
      <c r="Q906" s="87"/>
      <c r="R906" s="87"/>
      <c r="S906" s="87"/>
      <c r="T906" s="88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T906" s="20" t="s">
        <v>152</v>
      </c>
      <c r="AU906" s="20" t="s">
        <v>83</v>
      </c>
    </row>
    <row r="907" s="2" customFormat="1">
      <c r="A907" s="41"/>
      <c r="B907" s="42"/>
      <c r="C907" s="43"/>
      <c r="D907" s="225" t="s">
        <v>154</v>
      </c>
      <c r="E907" s="43"/>
      <c r="F907" s="226" t="s">
        <v>1240</v>
      </c>
      <c r="G907" s="43"/>
      <c r="H907" s="43"/>
      <c r="I907" s="222"/>
      <c r="J907" s="43"/>
      <c r="K907" s="43"/>
      <c r="L907" s="47"/>
      <c r="M907" s="223"/>
      <c r="N907" s="224"/>
      <c r="O907" s="87"/>
      <c r="P907" s="87"/>
      <c r="Q907" s="87"/>
      <c r="R907" s="87"/>
      <c r="S907" s="87"/>
      <c r="T907" s="88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T907" s="20" t="s">
        <v>154</v>
      </c>
      <c r="AU907" s="20" t="s">
        <v>83</v>
      </c>
    </row>
    <row r="908" s="13" customFormat="1">
      <c r="A908" s="13"/>
      <c r="B908" s="227"/>
      <c r="C908" s="228"/>
      <c r="D908" s="220" t="s">
        <v>156</v>
      </c>
      <c r="E908" s="229" t="s">
        <v>28</v>
      </c>
      <c r="F908" s="230" t="s">
        <v>1241</v>
      </c>
      <c r="G908" s="228"/>
      <c r="H908" s="231">
        <v>242.5</v>
      </c>
      <c r="I908" s="232"/>
      <c r="J908" s="228"/>
      <c r="K908" s="228"/>
      <c r="L908" s="233"/>
      <c r="M908" s="234"/>
      <c r="N908" s="235"/>
      <c r="O908" s="235"/>
      <c r="P908" s="235"/>
      <c r="Q908" s="235"/>
      <c r="R908" s="235"/>
      <c r="S908" s="235"/>
      <c r="T908" s="236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7" t="s">
        <v>156</v>
      </c>
      <c r="AU908" s="237" t="s">
        <v>83</v>
      </c>
      <c r="AV908" s="13" t="s">
        <v>83</v>
      </c>
      <c r="AW908" s="13" t="s">
        <v>35</v>
      </c>
      <c r="AX908" s="13" t="s">
        <v>81</v>
      </c>
      <c r="AY908" s="237" t="s">
        <v>143</v>
      </c>
    </row>
    <row r="909" s="2" customFormat="1" ht="24.15" customHeight="1">
      <c r="A909" s="41"/>
      <c r="B909" s="42"/>
      <c r="C909" s="207" t="s">
        <v>1220</v>
      </c>
      <c r="D909" s="207" t="s">
        <v>145</v>
      </c>
      <c r="E909" s="208" t="s">
        <v>1242</v>
      </c>
      <c r="F909" s="209" t="s">
        <v>1243</v>
      </c>
      <c r="G909" s="210" t="s">
        <v>406</v>
      </c>
      <c r="H909" s="211">
        <v>64.5</v>
      </c>
      <c r="I909" s="212"/>
      <c r="J909" s="213">
        <f>ROUND(I909*H909,2)</f>
        <v>0</v>
      </c>
      <c r="K909" s="209" t="s">
        <v>149</v>
      </c>
      <c r="L909" s="47"/>
      <c r="M909" s="214" t="s">
        <v>28</v>
      </c>
      <c r="N909" s="215" t="s">
        <v>44</v>
      </c>
      <c r="O909" s="87"/>
      <c r="P909" s="216">
        <f>O909*H909</f>
        <v>0</v>
      </c>
      <c r="Q909" s="216">
        <v>0.13095999999999999</v>
      </c>
      <c r="R909" s="216">
        <f>Q909*H909</f>
        <v>8.4469200000000004</v>
      </c>
      <c r="S909" s="216">
        <v>0</v>
      </c>
      <c r="T909" s="217">
        <f>S909*H909</f>
        <v>0</v>
      </c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R909" s="218" t="s">
        <v>150</v>
      </c>
      <c r="AT909" s="218" t="s">
        <v>145</v>
      </c>
      <c r="AU909" s="218" t="s">
        <v>83</v>
      </c>
      <c r="AY909" s="20" t="s">
        <v>143</v>
      </c>
      <c r="BE909" s="219">
        <f>IF(N909="základní",J909,0)</f>
        <v>0</v>
      </c>
      <c r="BF909" s="219">
        <f>IF(N909="snížená",J909,0)</f>
        <v>0</v>
      </c>
      <c r="BG909" s="219">
        <f>IF(N909="zákl. přenesená",J909,0)</f>
        <v>0</v>
      </c>
      <c r="BH909" s="219">
        <f>IF(N909="sníž. přenesená",J909,0)</f>
        <v>0</v>
      </c>
      <c r="BI909" s="219">
        <f>IF(N909="nulová",J909,0)</f>
        <v>0</v>
      </c>
      <c r="BJ909" s="20" t="s">
        <v>81</v>
      </c>
      <c r="BK909" s="219">
        <f>ROUND(I909*H909,2)</f>
        <v>0</v>
      </c>
      <c r="BL909" s="20" t="s">
        <v>150</v>
      </c>
      <c r="BM909" s="218" t="s">
        <v>1244</v>
      </c>
    </row>
    <row r="910" s="2" customFormat="1">
      <c r="A910" s="41"/>
      <c r="B910" s="42"/>
      <c r="C910" s="43"/>
      <c r="D910" s="220" t="s">
        <v>152</v>
      </c>
      <c r="E910" s="43"/>
      <c r="F910" s="221" t="s">
        <v>1245</v>
      </c>
      <c r="G910" s="43"/>
      <c r="H910" s="43"/>
      <c r="I910" s="222"/>
      <c r="J910" s="43"/>
      <c r="K910" s="43"/>
      <c r="L910" s="47"/>
      <c r="M910" s="223"/>
      <c r="N910" s="224"/>
      <c r="O910" s="87"/>
      <c r="P910" s="87"/>
      <c r="Q910" s="87"/>
      <c r="R910" s="87"/>
      <c r="S910" s="87"/>
      <c r="T910" s="88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T910" s="20" t="s">
        <v>152</v>
      </c>
      <c r="AU910" s="20" t="s">
        <v>83</v>
      </c>
    </row>
    <row r="911" s="2" customFormat="1">
      <c r="A911" s="41"/>
      <c r="B911" s="42"/>
      <c r="C911" s="43"/>
      <c r="D911" s="225" t="s">
        <v>154</v>
      </c>
      <c r="E911" s="43"/>
      <c r="F911" s="226" t="s">
        <v>1246</v>
      </c>
      <c r="G911" s="43"/>
      <c r="H911" s="43"/>
      <c r="I911" s="222"/>
      <c r="J911" s="43"/>
      <c r="K911" s="43"/>
      <c r="L911" s="47"/>
      <c r="M911" s="223"/>
      <c r="N911" s="224"/>
      <c r="O911" s="87"/>
      <c r="P911" s="87"/>
      <c r="Q911" s="87"/>
      <c r="R911" s="87"/>
      <c r="S911" s="87"/>
      <c r="T911" s="88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T911" s="20" t="s">
        <v>154</v>
      </c>
      <c r="AU911" s="20" t="s">
        <v>83</v>
      </c>
    </row>
    <row r="912" s="13" customFormat="1">
      <c r="A912" s="13"/>
      <c r="B912" s="227"/>
      <c r="C912" s="228"/>
      <c r="D912" s="220" t="s">
        <v>156</v>
      </c>
      <c r="E912" s="229" t="s">
        <v>28</v>
      </c>
      <c r="F912" s="230" t="s">
        <v>1247</v>
      </c>
      <c r="G912" s="228"/>
      <c r="H912" s="231">
        <v>64.5</v>
      </c>
      <c r="I912" s="232"/>
      <c r="J912" s="228"/>
      <c r="K912" s="228"/>
      <c r="L912" s="233"/>
      <c r="M912" s="234"/>
      <c r="N912" s="235"/>
      <c r="O912" s="235"/>
      <c r="P912" s="235"/>
      <c r="Q912" s="235"/>
      <c r="R912" s="235"/>
      <c r="S912" s="235"/>
      <c r="T912" s="236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7" t="s">
        <v>156</v>
      </c>
      <c r="AU912" s="237" t="s">
        <v>83</v>
      </c>
      <c r="AV912" s="13" t="s">
        <v>83</v>
      </c>
      <c r="AW912" s="13" t="s">
        <v>35</v>
      </c>
      <c r="AX912" s="13" t="s">
        <v>81</v>
      </c>
      <c r="AY912" s="237" t="s">
        <v>143</v>
      </c>
    </row>
    <row r="913" s="2" customFormat="1" ht="16.5" customHeight="1">
      <c r="A913" s="41"/>
      <c r="B913" s="42"/>
      <c r="C913" s="260" t="s">
        <v>1248</v>
      </c>
      <c r="D913" s="260" t="s">
        <v>257</v>
      </c>
      <c r="E913" s="261" t="s">
        <v>1249</v>
      </c>
      <c r="F913" s="262" t="s">
        <v>1250</v>
      </c>
      <c r="G913" s="263" t="s">
        <v>406</v>
      </c>
      <c r="H913" s="264">
        <v>263.16000000000003</v>
      </c>
      <c r="I913" s="265"/>
      <c r="J913" s="266">
        <f>ROUND(I913*H913,2)</f>
        <v>0</v>
      </c>
      <c r="K913" s="262" t="s">
        <v>149</v>
      </c>
      <c r="L913" s="267"/>
      <c r="M913" s="268" t="s">
        <v>28</v>
      </c>
      <c r="N913" s="269" t="s">
        <v>44</v>
      </c>
      <c r="O913" s="87"/>
      <c r="P913" s="216">
        <f>O913*H913</f>
        <v>0</v>
      </c>
      <c r="Q913" s="216">
        <v>0.0356</v>
      </c>
      <c r="R913" s="216">
        <f>Q913*H913</f>
        <v>9.3684960000000004</v>
      </c>
      <c r="S913" s="216">
        <v>0</v>
      </c>
      <c r="T913" s="217">
        <f>S913*H913</f>
        <v>0</v>
      </c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R913" s="218" t="s">
        <v>217</v>
      </c>
      <c r="AT913" s="218" t="s">
        <v>257</v>
      </c>
      <c r="AU913" s="218" t="s">
        <v>83</v>
      </c>
      <c r="AY913" s="20" t="s">
        <v>143</v>
      </c>
      <c r="BE913" s="219">
        <f>IF(N913="základní",J913,0)</f>
        <v>0</v>
      </c>
      <c r="BF913" s="219">
        <f>IF(N913="snížená",J913,0)</f>
        <v>0</v>
      </c>
      <c r="BG913" s="219">
        <f>IF(N913="zákl. přenesená",J913,0)</f>
        <v>0</v>
      </c>
      <c r="BH913" s="219">
        <f>IF(N913="sníž. přenesená",J913,0)</f>
        <v>0</v>
      </c>
      <c r="BI913" s="219">
        <f>IF(N913="nulová",J913,0)</f>
        <v>0</v>
      </c>
      <c r="BJ913" s="20" t="s">
        <v>81</v>
      </c>
      <c r="BK913" s="219">
        <f>ROUND(I913*H913,2)</f>
        <v>0</v>
      </c>
      <c r="BL913" s="20" t="s">
        <v>150</v>
      </c>
      <c r="BM913" s="218" t="s">
        <v>1251</v>
      </c>
    </row>
    <row r="914" s="2" customFormat="1">
      <c r="A914" s="41"/>
      <c r="B914" s="42"/>
      <c r="C914" s="43"/>
      <c r="D914" s="220" t="s">
        <v>152</v>
      </c>
      <c r="E914" s="43"/>
      <c r="F914" s="221" t="s">
        <v>1250</v>
      </c>
      <c r="G914" s="43"/>
      <c r="H914" s="43"/>
      <c r="I914" s="222"/>
      <c r="J914" s="43"/>
      <c r="K914" s="43"/>
      <c r="L914" s="47"/>
      <c r="M914" s="223"/>
      <c r="N914" s="224"/>
      <c r="O914" s="87"/>
      <c r="P914" s="87"/>
      <c r="Q914" s="87"/>
      <c r="R914" s="87"/>
      <c r="S914" s="87"/>
      <c r="T914" s="88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T914" s="20" t="s">
        <v>152</v>
      </c>
      <c r="AU914" s="20" t="s">
        <v>83</v>
      </c>
    </row>
    <row r="915" s="13" customFormat="1">
      <c r="A915" s="13"/>
      <c r="B915" s="227"/>
      <c r="C915" s="228"/>
      <c r="D915" s="220" t="s">
        <v>156</v>
      </c>
      <c r="E915" s="229" t="s">
        <v>28</v>
      </c>
      <c r="F915" s="230" t="s">
        <v>1252</v>
      </c>
      <c r="G915" s="228"/>
      <c r="H915" s="231">
        <v>258</v>
      </c>
      <c r="I915" s="232"/>
      <c r="J915" s="228"/>
      <c r="K915" s="228"/>
      <c r="L915" s="233"/>
      <c r="M915" s="234"/>
      <c r="N915" s="235"/>
      <c r="O915" s="235"/>
      <c r="P915" s="235"/>
      <c r="Q915" s="235"/>
      <c r="R915" s="235"/>
      <c r="S915" s="235"/>
      <c r="T915" s="236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7" t="s">
        <v>156</v>
      </c>
      <c r="AU915" s="237" t="s">
        <v>83</v>
      </c>
      <c r="AV915" s="13" t="s">
        <v>83</v>
      </c>
      <c r="AW915" s="13" t="s">
        <v>35</v>
      </c>
      <c r="AX915" s="13" t="s">
        <v>81</v>
      </c>
      <c r="AY915" s="237" t="s">
        <v>143</v>
      </c>
    </row>
    <row r="916" s="13" customFormat="1">
      <c r="A916" s="13"/>
      <c r="B916" s="227"/>
      <c r="C916" s="228"/>
      <c r="D916" s="220" t="s">
        <v>156</v>
      </c>
      <c r="E916" s="228"/>
      <c r="F916" s="230" t="s">
        <v>1253</v>
      </c>
      <c r="G916" s="228"/>
      <c r="H916" s="231">
        <v>263.16000000000003</v>
      </c>
      <c r="I916" s="232"/>
      <c r="J916" s="228"/>
      <c r="K916" s="228"/>
      <c r="L916" s="233"/>
      <c r="M916" s="234"/>
      <c r="N916" s="235"/>
      <c r="O916" s="235"/>
      <c r="P916" s="235"/>
      <c r="Q916" s="235"/>
      <c r="R916" s="235"/>
      <c r="S916" s="235"/>
      <c r="T916" s="236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7" t="s">
        <v>156</v>
      </c>
      <c r="AU916" s="237" t="s">
        <v>83</v>
      </c>
      <c r="AV916" s="13" t="s">
        <v>83</v>
      </c>
      <c r="AW916" s="13" t="s">
        <v>4</v>
      </c>
      <c r="AX916" s="13" t="s">
        <v>81</v>
      </c>
      <c r="AY916" s="237" t="s">
        <v>143</v>
      </c>
    </row>
    <row r="917" s="2" customFormat="1" ht="24.15" customHeight="1">
      <c r="A917" s="41"/>
      <c r="B917" s="42"/>
      <c r="C917" s="207" t="s">
        <v>1254</v>
      </c>
      <c r="D917" s="207" t="s">
        <v>145</v>
      </c>
      <c r="E917" s="208" t="s">
        <v>1255</v>
      </c>
      <c r="F917" s="209" t="s">
        <v>1256</v>
      </c>
      <c r="G917" s="210" t="s">
        <v>406</v>
      </c>
      <c r="H917" s="211">
        <v>43.5</v>
      </c>
      <c r="I917" s="212"/>
      <c r="J917" s="213">
        <f>ROUND(I917*H917,2)</f>
        <v>0</v>
      </c>
      <c r="K917" s="209" t="s">
        <v>149</v>
      </c>
      <c r="L917" s="47"/>
      <c r="M917" s="214" t="s">
        <v>28</v>
      </c>
      <c r="N917" s="215" t="s">
        <v>44</v>
      </c>
      <c r="O917" s="87"/>
      <c r="P917" s="216">
        <f>O917*H917</f>
        <v>0</v>
      </c>
      <c r="Q917" s="216">
        <v>0.29221000000000003</v>
      </c>
      <c r="R917" s="216">
        <f>Q917*H917</f>
        <v>12.711135000000001</v>
      </c>
      <c r="S917" s="216">
        <v>0</v>
      </c>
      <c r="T917" s="217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18" t="s">
        <v>150</v>
      </c>
      <c r="AT917" s="218" t="s">
        <v>145</v>
      </c>
      <c r="AU917" s="218" t="s">
        <v>83</v>
      </c>
      <c r="AY917" s="20" t="s">
        <v>143</v>
      </c>
      <c r="BE917" s="219">
        <f>IF(N917="základní",J917,0)</f>
        <v>0</v>
      </c>
      <c r="BF917" s="219">
        <f>IF(N917="snížená",J917,0)</f>
        <v>0</v>
      </c>
      <c r="BG917" s="219">
        <f>IF(N917="zákl. přenesená",J917,0)</f>
        <v>0</v>
      </c>
      <c r="BH917" s="219">
        <f>IF(N917="sníž. přenesená",J917,0)</f>
        <v>0</v>
      </c>
      <c r="BI917" s="219">
        <f>IF(N917="nulová",J917,0)</f>
        <v>0</v>
      </c>
      <c r="BJ917" s="20" t="s">
        <v>81</v>
      </c>
      <c r="BK917" s="219">
        <f>ROUND(I917*H917,2)</f>
        <v>0</v>
      </c>
      <c r="BL917" s="20" t="s">
        <v>150</v>
      </c>
      <c r="BM917" s="218" t="s">
        <v>1257</v>
      </c>
    </row>
    <row r="918" s="2" customFormat="1">
      <c r="A918" s="41"/>
      <c r="B918" s="42"/>
      <c r="C918" s="43"/>
      <c r="D918" s="220" t="s">
        <v>152</v>
      </c>
      <c r="E918" s="43"/>
      <c r="F918" s="221" t="s">
        <v>1258</v>
      </c>
      <c r="G918" s="43"/>
      <c r="H918" s="43"/>
      <c r="I918" s="222"/>
      <c r="J918" s="43"/>
      <c r="K918" s="43"/>
      <c r="L918" s="47"/>
      <c r="M918" s="223"/>
      <c r="N918" s="224"/>
      <c r="O918" s="87"/>
      <c r="P918" s="87"/>
      <c r="Q918" s="87"/>
      <c r="R918" s="87"/>
      <c r="S918" s="87"/>
      <c r="T918" s="88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T918" s="20" t="s">
        <v>152</v>
      </c>
      <c r="AU918" s="20" t="s">
        <v>83</v>
      </c>
    </row>
    <row r="919" s="2" customFormat="1">
      <c r="A919" s="41"/>
      <c r="B919" s="42"/>
      <c r="C919" s="43"/>
      <c r="D919" s="225" t="s">
        <v>154</v>
      </c>
      <c r="E919" s="43"/>
      <c r="F919" s="226" t="s">
        <v>1259</v>
      </c>
      <c r="G919" s="43"/>
      <c r="H919" s="43"/>
      <c r="I919" s="222"/>
      <c r="J919" s="43"/>
      <c r="K919" s="43"/>
      <c r="L919" s="47"/>
      <c r="M919" s="223"/>
      <c r="N919" s="224"/>
      <c r="O919" s="87"/>
      <c r="P919" s="87"/>
      <c r="Q919" s="87"/>
      <c r="R919" s="87"/>
      <c r="S919" s="87"/>
      <c r="T919" s="88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T919" s="20" t="s">
        <v>154</v>
      </c>
      <c r="AU919" s="20" t="s">
        <v>83</v>
      </c>
    </row>
    <row r="920" s="13" customFormat="1">
      <c r="A920" s="13"/>
      <c r="B920" s="227"/>
      <c r="C920" s="228"/>
      <c r="D920" s="220" t="s">
        <v>156</v>
      </c>
      <c r="E920" s="229" t="s">
        <v>28</v>
      </c>
      <c r="F920" s="230" t="s">
        <v>1260</v>
      </c>
      <c r="G920" s="228"/>
      <c r="H920" s="231">
        <v>43.5</v>
      </c>
      <c r="I920" s="232"/>
      <c r="J920" s="228"/>
      <c r="K920" s="228"/>
      <c r="L920" s="233"/>
      <c r="M920" s="234"/>
      <c r="N920" s="235"/>
      <c r="O920" s="235"/>
      <c r="P920" s="235"/>
      <c r="Q920" s="235"/>
      <c r="R920" s="235"/>
      <c r="S920" s="235"/>
      <c r="T920" s="236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7" t="s">
        <v>156</v>
      </c>
      <c r="AU920" s="237" t="s">
        <v>83</v>
      </c>
      <c r="AV920" s="13" t="s">
        <v>83</v>
      </c>
      <c r="AW920" s="13" t="s">
        <v>35</v>
      </c>
      <c r="AX920" s="13" t="s">
        <v>81</v>
      </c>
      <c r="AY920" s="237" t="s">
        <v>143</v>
      </c>
    </row>
    <row r="921" s="2" customFormat="1" ht="33" customHeight="1">
      <c r="A921" s="41"/>
      <c r="B921" s="42"/>
      <c r="C921" s="260" t="s">
        <v>1261</v>
      </c>
      <c r="D921" s="260" t="s">
        <v>257</v>
      </c>
      <c r="E921" s="261" t="s">
        <v>1262</v>
      </c>
      <c r="F921" s="262" t="s">
        <v>1263</v>
      </c>
      <c r="G921" s="263" t="s">
        <v>414</v>
      </c>
      <c r="H921" s="264">
        <v>40</v>
      </c>
      <c r="I921" s="265"/>
      <c r="J921" s="266">
        <f>ROUND(I921*H921,2)</f>
        <v>0</v>
      </c>
      <c r="K921" s="262" t="s">
        <v>28</v>
      </c>
      <c r="L921" s="267"/>
      <c r="M921" s="268" t="s">
        <v>28</v>
      </c>
      <c r="N921" s="269" t="s">
        <v>44</v>
      </c>
      <c r="O921" s="87"/>
      <c r="P921" s="216">
        <f>O921*H921</f>
        <v>0</v>
      </c>
      <c r="Q921" s="216">
        <v>0.032960000000000003</v>
      </c>
      <c r="R921" s="216">
        <f>Q921*H921</f>
        <v>1.3184</v>
      </c>
      <c r="S921" s="216">
        <v>0</v>
      </c>
      <c r="T921" s="217">
        <f>S921*H921</f>
        <v>0</v>
      </c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R921" s="218" t="s">
        <v>217</v>
      </c>
      <c r="AT921" s="218" t="s">
        <v>257</v>
      </c>
      <c r="AU921" s="218" t="s">
        <v>83</v>
      </c>
      <c r="AY921" s="20" t="s">
        <v>143</v>
      </c>
      <c r="BE921" s="219">
        <f>IF(N921="základní",J921,0)</f>
        <v>0</v>
      </c>
      <c r="BF921" s="219">
        <f>IF(N921="snížená",J921,0)</f>
        <v>0</v>
      </c>
      <c r="BG921" s="219">
        <f>IF(N921="zákl. přenesená",J921,0)</f>
        <v>0</v>
      </c>
      <c r="BH921" s="219">
        <f>IF(N921="sníž. přenesená",J921,0)</f>
        <v>0</v>
      </c>
      <c r="BI921" s="219">
        <f>IF(N921="nulová",J921,0)</f>
        <v>0</v>
      </c>
      <c r="BJ921" s="20" t="s">
        <v>81</v>
      </c>
      <c r="BK921" s="219">
        <f>ROUND(I921*H921,2)</f>
        <v>0</v>
      </c>
      <c r="BL921" s="20" t="s">
        <v>150</v>
      </c>
      <c r="BM921" s="218" t="s">
        <v>1264</v>
      </c>
    </row>
    <row r="922" s="2" customFormat="1">
      <c r="A922" s="41"/>
      <c r="B922" s="42"/>
      <c r="C922" s="43"/>
      <c r="D922" s="220" t="s">
        <v>152</v>
      </c>
      <c r="E922" s="43"/>
      <c r="F922" s="221" t="s">
        <v>1265</v>
      </c>
      <c r="G922" s="43"/>
      <c r="H922" s="43"/>
      <c r="I922" s="222"/>
      <c r="J922" s="43"/>
      <c r="K922" s="43"/>
      <c r="L922" s="47"/>
      <c r="M922" s="223"/>
      <c r="N922" s="224"/>
      <c r="O922" s="87"/>
      <c r="P922" s="87"/>
      <c r="Q922" s="87"/>
      <c r="R922" s="87"/>
      <c r="S922" s="87"/>
      <c r="T922" s="88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T922" s="20" t="s">
        <v>152</v>
      </c>
      <c r="AU922" s="20" t="s">
        <v>83</v>
      </c>
    </row>
    <row r="923" s="13" customFormat="1">
      <c r="A923" s="13"/>
      <c r="B923" s="227"/>
      <c r="C923" s="228"/>
      <c r="D923" s="220" t="s">
        <v>156</v>
      </c>
      <c r="E923" s="229" t="s">
        <v>28</v>
      </c>
      <c r="F923" s="230" t="s">
        <v>1266</v>
      </c>
      <c r="G923" s="228"/>
      <c r="H923" s="231">
        <v>40</v>
      </c>
      <c r="I923" s="232"/>
      <c r="J923" s="228"/>
      <c r="K923" s="228"/>
      <c r="L923" s="233"/>
      <c r="M923" s="234"/>
      <c r="N923" s="235"/>
      <c r="O923" s="235"/>
      <c r="P923" s="235"/>
      <c r="Q923" s="235"/>
      <c r="R923" s="235"/>
      <c r="S923" s="235"/>
      <c r="T923" s="236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7" t="s">
        <v>156</v>
      </c>
      <c r="AU923" s="237" t="s">
        <v>83</v>
      </c>
      <c r="AV923" s="13" t="s">
        <v>83</v>
      </c>
      <c r="AW923" s="13" t="s">
        <v>35</v>
      </c>
      <c r="AX923" s="13" t="s">
        <v>81</v>
      </c>
      <c r="AY923" s="237" t="s">
        <v>143</v>
      </c>
    </row>
    <row r="924" s="2" customFormat="1" ht="33" customHeight="1">
      <c r="A924" s="41"/>
      <c r="B924" s="42"/>
      <c r="C924" s="260" t="s">
        <v>1267</v>
      </c>
      <c r="D924" s="260" t="s">
        <v>257</v>
      </c>
      <c r="E924" s="261" t="s">
        <v>1268</v>
      </c>
      <c r="F924" s="262" t="s">
        <v>1263</v>
      </c>
      <c r="G924" s="263" t="s">
        <v>414</v>
      </c>
      <c r="H924" s="264">
        <v>3</v>
      </c>
      <c r="I924" s="265"/>
      <c r="J924" s="266">
        <f>ROUND(I924*H924,2)</f>
        <v>0</v>
      </c>
      <c r="K924" s="262" t="s">
        <v>28</v>
      </c>
      <c r="L924" s="267"/>
      <c r="M924" s="268" t="s">
        <v>28</v>
      </c>
      <c r="N924" s="269" t="s">
        <v>44</v>
      </c>
      <c r="O924" s="87"/>
      <c r="P924" s="216">
        <f>O924*H924</f>
        <v>0</v>
      </c>
      <c r="Q924" s="216">
        <v>0.040210000000000003</v>
      </c>
      <c r="R924" s="216">
        <f>Q924*H924</f>
        <v>0.12063000000000002</v>
      </c>
      <c r="S924" s="216">
        <v>0</v>
      </c>
      <c r="T924" s="217">
        <f>S924*H924</f>
        <v>0</v>
      </c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R924" s="218" t="s">
        <v>217</v>
      </c>
      <c r="AT924" s="218" t="s">
        <v>257</v>
      </c>
      <c r="AU924" s="218" t="s">
        <v>83</v>
      </c>
      <c r="AY924" s="20" t="s">
        <v>143</v>
      </c>
      <c r="BE924" s="219">
        <f>IF(N924="základní",J924,0)</f>
        <v>0</v>
      </c>
      <c r="BF924" s="219">
        <f>IF(N924="snížená",J924,0)</f>
        <v>0</v>
      </c>
      <c r="BG924" s="219">
        <f>IF(N924="zákl. přenesená",J924,0)</f>
        <v>0</v>
      </c>
      <c r="BH924" s="219">
        <f>IF(N924="sníž. přenesená",J924,0)</f>
        <v>0</v>
      </c>
      <c r="BI924" s="219">
        <f>IF(N924="nulová",J924,0)</f>
        <v>0</v>
      </c>
      <c r="BJ924" s="20" t="s">
        <v>81</v>
      </c>
      <c r="BK924" s="219">
        <f>ROUND(I924*H924,2)</f>
        <v>0</v>
      </c>
      <c r="BL924" s="20" t="s">
        <v>150</v>
      </c>
      <c r="BM924" s="218" t="s">
        <v>1269</v>
      </c>
    </row>
    <row r="925" s="2" customFormat="1">
      <c r="A925" s="41"/>
      <c r="B925" s="42"/>
      <c r="C925" s="43"/>
      <c r="D925" s="220" t="s">
        <v>152</v>
      </c>
      <c r="E925" s="43"/>
      <c r="F925" s="221" t="s">
        <v>1270</v>
      </c>
      <c r="G925" s="43"/>
      <c r="H925" s="43"/>
      <c r="I925" s="222"/>
      <c r="J925" s="43"/>
      <c r="K925" s="43"/>
      <c r="L925" s="47"/>
      <c r="M925" s="223"/>
      <c r="N925" s="224"/>
      <c r="O925" s="87"/>
      <c r="P925" s="87"/>
      <c r="Q925" s="87"/>
      <c r="R925" s="87"/>
      <c r="S925" s="87"/>
      <c r="T925" s="88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T925" s="20" t="s">
        <v>152</v>
      </c>
      <c r="AU925" s="20" t="s">
        <v>83</v>
      </c>
    </row>
    <row r="926" s="13" customFormat="1">
      <c r="A926" s="13"/>
      <c r="B926" s="227"/>
      <c r="C926" s="228"/>
      <c r="D926" s="220" t="s">
        <v>156</v>
      </c>
      <c r="E926" s="229" t="s">
        <v>28</v>
      </c>
      <c r="F926" s="230" t="s">
        <v>181</v>
      </c>
      <c r="G926" s="228"/>
      <c r="H926" s="231">
        <v>3</v>
      </c>
      <c r="I926" s="232"/>
      <c r="J926" s="228"/>
      <c r="K926" s="228"/>
      <c r="L926" s="233"/>
      <c r="M926" s="234"/>
      <c r="N926" s="235"/>
      <c r="O926" s="235"/>
      <c r="P926" s="235"/>
      <c r="Q926" s="235"/>
      <c r="R926" s="235"/>
      <c r="S926" s="235"/>
      <c r="T926" s="236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7" t="s">
        <v>156</v>
      </c>
      <c r="AU926" s="237" t="s">
        <v>83</v>
      </c>
      <c r="AV926" s="13" t="s">
        <v>83</v>
      </c>
      <c r="AW926" s="13" t="s">
        <v>35</v>
      </c>
      <c r="AX926" s="13" t="s">
        <v>81</v>
      </c>
      <c r="AY926" s="237" t="s">
        <v>143</v>
      </c>
    </row>
    <row r="927" s="2" customFormat="1" ht="33" customHeight="1">
      <c r="A927" s="41"/>
      <c r="B927" s="42"/>
      <c r="C927" s="260" t="s">
        <v>1271</v>
      </c>
      <c r="D927" s="260" t="s">
        <v>257</v>
      </c>
      <c r="E927" s="261" t="s">
        <v>1272</v>
      </c>
      <c r="F927" s="262" t="s">
        <v>1273</v>
      </c>
      <c r="G927" s="263" t="s">
        <v>414</v>
      </c>
      <c r="H927" s="264">
        <v>1</v>
      </c>
      <c r="I927" s="265"/>
      <c r="J927" s="266">
        <f>ROUND(I927*H927,2)</f>
        <v>0</v>
      </c>
      <c r="K927" s="262" t="s">
        <v>28</v>
      </c>
      <c r="L927" s="267"/>
      <c r="M927" s="268" t="s">
        <v>28</v>
      </c>
      <c r="N927" s="269" t="s">
        <v>44</v>
      </c>
      <c r="O927" s="87"/>
      <c r="P927" s="216">
        <f>O927*H927</f>
        <v>0</v>
      </c>
      <c r="Q927" s="216">
        <v>0.01651</v>
      </c>
      <c r="R927" s="216">
        <f>Q927*H927</f>
        <v>0.01651</v>
      </c>
      <c r="S927" s="216">
        <v>0</v>
      </c>
      <c r="T927" s="217">
        <f>S927*H927</f>
        <v>0</v>
      </c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R927" s="218" t="s">
        <v>217</v>
      </c>
      <c r="AT927" s="218" t="s">
        <v>257</v>
      </c>
      <c r="AU927" s="218" t="s">
        <v>83</v>
      </c>
      <c r="AY927" s="20" t="s">
        <v>143</v>
      </c>
      <c r="BE927" s="219">
        <f>IF(N927="základní",J927,0)</f>
        <v>0</v>
      </c>
      <c r="BF927" s="219">
        <f>IF(N927="snížená",J927,0)</f>
        <v>0</v>
      </c>
      <c r="BG927" s="219">
        <f>IF(N927="zákl. přenesená",J927,0)</f>
        <v>0</v>
      </c>
      <c r="BH927" s="219">
        <f>IF(N927="sníž. přenesená",J927,0)</f>
        <v>0</v>
      </c>
      <c r="BI927" s="219">
        <f>IF(N927="nulová",J927,0)</f>
        <v>0</v>
      </c>
      <c r="BJ927" s="20" t="s">
        <v>81</v>
      </c>
      <c r="BK927" s="219">
        <f>ROUND(I927*H927,2)</f>
        <v>0</v>
      </c>
      <c r="BL927" s="20" t="s">
        <v>150</v>
      </c>
      <c r="BM927" s="218" t="s">
        <v>1274</v>
      </c>
    </row>
    <row r="928" s="2" customFormat="1">
      <c r="A928" s="41"/>
      <c r="B928" s="42"/>
      <c r="C928" s="43"/>
      <c r="D928" s="220" t="s">
        <v>152</v>
      </c>
      <c r="E928" s="43"/>
      <c r="F928" s="221" t="s">
        <v>1275</v>
      </c>
      <c r="G928" s="43"/>
      <c r="H928" s="43"/>
      <c r="I928" s="222"/>
      <c r="J928" s="43"/>
      <c r="K928" s="43"/>
      <c r="L928" s="47"/>
      <c r="M928" s="223"/>
      <c r="N928" s="224"/>
      <c r="O928" s="87"/>
      <c r="P928" s="87"/>
      <c r="Q928" s="87"/>
      <c r="R928" s="87"/>
      <c r="S928" s="87"/>
      <c r="T928" s="88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T928" s="20" t="s">
        <v>152</v>
      </c>
      <c r="AU928" s="20" t="s">
        <v>83</v>
      </c>
    </row>
    <row r="929" s="13" customFormat="1">
      <c r="A929" s="13"/>
      <c r="B929" s="227"/>
      <c r="C929" s="228"/>
      <c r="D929" s="220" t="s">
        <v>156</v>
      </c>
      <c r="E929" s="229" t="s">
        <v>28</v>
      </c>
      <c r="F929" s="230" t="s">
        <v>81</v>
      </c>
      <c r="G929" s="228"/>
      <c r="H929" s="231">
        <v>1</v>
      </c>
      <c r="I929" s="232"/>
      <c r="J929" s="228"/>
      <c r="K929" s="228"/>
      <c r="L929" s="233"/>
      <c r="M929" s="234"/>
      <c r="N929" s="235"/>
      <c r="O929" s="235"/>
      <c r="P929" s="235"/>
      <c r="Q929" s="235"/>
      <c r="R929" s="235"/>
      <c r="S929" s="235"/>
      <c r="T929" s="236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37" t="s">
        <v>156</v>
      </c>
      <c r="AU929" s="237" t="s">
        <v>83</v>
      </c>
      <c r="AV929" s="13" t="s">
        <v>83</v>
      </c>
      <c r="AW929" s="13" t="s">
        <v>35</v>
      </c>
      <c r="AX929" s="13" t="s">
        <v>81</v>
      </c>
      <c r="AY929" s="237" t="s">
        <v>143</v>
      </c>
    </row>
    <row r="930" s="2" customFormat="1" ht="33" customHeight="1">
      <c r="A930" s="41"/>
      <c r="B930" s="42"/>
      <c r="C930" s="260" t="s">
        <v>1276</v>
      </c>
      <c r="D930" s="260" t="s">
        <v>257</v>
      </c>
      <c r="E930" s="261" t="s">
        <v>1277</v>
      </c>
      <c r="F930" s="262" t="s">
        <v>1273</v>
      </c>
      <c r="G930" s="263" t="s">
        <v>414</v>
      </c>
      <c r="H930" s="264">
        <v>1</v>
      </c>
      <c r="I930" s="265"/>
      <c r="J930" s="266">
        <f>ROUND(I930*H930,2)</f>
        <v>0</v>
      </c>
      <c r="K930" s="262" t="s">
        <v>28</v>
      </c>
      <c r="L930" s="267"/>
      <c r="M930" s="268" t="s">
        <v>28</v>
      </c>
      <c r="N930" s="269" t="s">
        <v>44</v>
      </c>
      <c r="O930" s="87"/>
      <c r="P930" s="216">
        <f>O930*H930</f>
        <v>0</v>
      </c>
      <c r="Q930" s="216">
        <v>0.021499999999999998</v>
      </c>
      <c r="R930" s="216">
        <f>Q930*H930</f>
        <v>0.021499999999999998</v>
      </c>
      <c r="S930" s="216">
        <v>0</v>
      </c>
      <c r="T930" s="217">
        <f>S930*H930</f>
        <v>0</v>
      </c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R930" s="218" t="s">
        <v>217</v>
      </c>
      <c r="AT930" s="218" t="s">
        <v>257</v>
      </c>
      <c r="AU930" s="218" t="s">
        <v>83</v>
      </c>
      <c r="AY930" s="20" t="s">
        <v>143</v>
      </c>
      <c r="BE930" s="219">
        <f>IF(N930="základní",J930,0)</f>
        <v>0</v>
      </c>
      <c r="BF930" s="219">
        <f>IF(N930="snížená",J930,0)</f>
        <v>0</v>
      </c>
      <c r="BG930" s="219">
        <f>IF(N930="zákl. přenesená",J930,0)</f>
        <v>0</v>
      </c>
      <c r="BH930" s="219">
        <f>IF(N930="sníž. přenesená",J930,0)</f>
        <v>0</v>
      </c>
      <c r="BI930" s="219">
        <f>IF(N930="nulová",J930,0)</f>
        <v>0</v>
      </c>
      <c r="BJ930" s="20" t="s">
        <v>81</v>
      </c>
      <c r="BK930" s="219">
        <f>ROUND(I930*H930,2)</f>
        <v>0</v>
      </c>
      <c r="BL930" s="20" t="s">
        <v>150</v>
      </c>
      <c r="BM930" s="218" t="s">
        <v>1278</v>
      </c>
    </row>
    <row r="931" s="2" customFormat="1">
      <c r="A931" s="41"/>
      <c r="B931" s="42"/>
      <c r="C931" s="43"/>
      <c r="D931" s="220" t="s">
        <v>152</v>
      </c>
      <c r="E931" s="43"/>
      <c r="F931" s="221" t="s">
        <v>1279</v>
      </c>
      <c r="G931" s="43"/>
      <c r="H931" s="43"/>
      <c r="I931" s="222"/>
      <c r="J931" s="43"/>
      <c r="K931" s="43"/>
      <c r="L931" s="47"/>
      <c r="M931" s="223"/>
      <c r="N931" s="224"/>
      <c r="O931" s="87"/>
      <c r="P931" s="87"/>
      <c r="Q931" s="87"/>
      <c r="R931" s="87"/>
      <c r="S931" s="87"/>
      <c r="T931" s="88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T931" s="20" t="s">
        <v>152</v>
      </c>
      <c r="AU931" s="20" t="s">
        <v>83</v>
      </c>
    </row>
    <row r="932" s="13" customFormat="1">
      <c r="A932" s="13"/>
      <c r="B932" s="227"/>
      <c r="C932" s="228"/>
      <c r="D932" s="220" t="s">
        <v>156</v>
      </c>
      <c r="E932" s="229" t="s">
        <v>28</v>
      </c>
      <c r="F932" s="230" t="s">
        <v>81</v>
      </c>
      <c r="G932" s="228"/>
      <c r="H932" s="231">
        <v>1</v>
      </c>
      <c r="I932" s="232"/>
      <c r="J932" s="228"/>
      <c r="K932" s="228"/>
      <c r="L932" s="233"/>
      <c r="M932" s="234"/>
      <c r="N932" s="235"/>
      <c r="O932" s="235"/>
      <c r="P932" s="235"/>
      <c r="Q932" s="235"/>
      <c r="R932" s="235"/>
      <c r="S932" s="235"/>
      <c r="T932" s="236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7" t="s">
        <v>156</v>
      </c>
      <c r="AU932" s="237" t="s">
        <v>83</v>
      </c>
      <c r="AV932" s="13" t="s">
        <v>83</v>
      </c>
      <c r="AW932" s="13" t="s">
        <v>35</v>
      </c>
      <c r="AX932" s="13" t="s">
        <v>81</v>
      </c>
      <c r="AY932" s="237" t="s">
        <v>143</v>
      </c>
    </row>
    <row r="933" s="2" customFormat="1" ht="24.15" customHeight="1">
      <c r="A933" s="41"/>
      <c r="B933" s="42"/>
      <c r="C933" s="260" t="s">
        <v>1280</v>
      </c>
      <c r="D933" s="260" t="s">
        <v>257</v>
      </c>
      <c r="E933" s="261" t="s">
        <v>1281</v>
      </c>
      <c r="F933" s="262" t="s">
        <v>1282</v>
      </c>
      <c r="G933" s="263" t="s">
        <v>414</v>
      </c>
      <c r="H933" s="264">
        <v>6</v>
      </c>
      <c r="I933" s="265"/>
      <c r="J933" s="266">
        <f>ROUND(I933*H933,2)</f>
        <v>0</v>
      </c>
      <c r="K933" s="262" t="s">
        <v>28</v>
      </c>
      <c r="L933" s="267"/>
      <c r="M933" s="268" t="s">
        <v>28</v>
      </c>
      <c r="N933" s="269" t="s">
        <v>44</v>
      </c>
      <c r="O933" s="87"/>
      <c r="P933" s="216">
        <f>O933*H933</f>
        <v>0</v>
      </c>
      <c r="Q933" s="216">
        <v>0.00036999999999999999</v>
      </c>
      <c r="R933" s="216">
        <f>Q933*H933</f>
        <v>0.0022199999999999998</v>
      </c>
      <c r="S933" s="216">
        <v>0</v>
      </c>
      <c r="T933" s="217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18" t="s">
        <v>217</v>
      </c>
      <c r="AT933" s="218" t="s">
        <v>257</v>
      </c>
      <c r="AU933" s="218" t="s">
        <v>83</v>
      </c>
      <c r="AY933" s="20" t="s">
        <v>143</v>
      </c>
      <c r="BE933" s="219">
        <f>IF(N933="základní",J933,0)</f>
        <v>0</v>
      </c>
      <c r="BF933" s="219">
        <f>IF(N933="snížená",J933,0)</f>
        <v>0</v>
      </c>
      <c r="BG933" s="219">
        <f>IF(N933="zákl. přenesená",J933,0)</f>
        <v>0</v>
      </c>
      <c r="BH933" s="219">
        <f>IF(N933="sníž. přenesená",J933,0)</f>
        <v>0</v>
      </c>
      <c r="BI933" s="219">
        <f>IF(N933="nulová",J933,0)</f>
        <v>0</v>
      </c>
      <c r="BJ933" s="20" t="s">
        <v>81</v>
      </c>
      <c r="BK933" s="219">
        <f>ROUND(I933*H933,2)</f>
        <v>0</v>
      </c>
      <c r="BL933" s="20" t="s">
        <v>150</v>
      </c>
      <c r="BM933" s="218" t="s">
        <v>1283</v>
      </c>
    </row>
    <row r="934" s="2" customFormat="1">
      <c r="A934" s="41"/>
      <c r="B934" s="42"/>
      <c r="C934" s="43"/>
      <c r="D934" s="220" t="s">
        <v>152</v>
      </c>
      <c r="E934" s="43"/>
      <c r="F934" s="221" t="s">
        <v>1284</v>
      </c>
      <c r="G934" s="43"/>
      <c r="H934" s="43"/>
      <c r="I934" s="222"/>
      <c r="J934" s="43"/>
      <c r="K934" s="43"/>
      <c r="L934" s="47"/>
      <c r="M934" s="223"/>
      <c r="N934" s="224"/>
      <c r="O934" s="87"/>
      <c r="P934" s="87"/>
      <c r="Q934" s="87"/>
      <c r="R934" s="87"/>
      <c r="S934" s="87"/>
      <c r="T934" s="88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T934" s="20" t="s">
        <v>152</v>
      </c>
      <c r="AU934" s="20" t="s">
        <v>83</v>
      </c>
    </row>
    <row r="935" s="13" customFormat="1">
      <c r="A935" s="13"/>
      <c r="B935" s="227"/>
      <c r="C935" s="228"/>
      <c r="D935" s="220" t="s">
        <v>156</v>
      </c>
      <c r="E935" s="229" t="s">
        <v>28</v>
      </c>
      <c r="F935" s="230" t="s">
        <v>1285</v>
      </c>
      <c r="G935" s="228"/>
      <c r="H935" s="231">
        <v>6</v>
      </c>
      <c r="I935" s="232"/>
      <c r="J935" s="228"/>
      <c r="K935" s="228"/>
      <c r="L935" s="233"/>
      <c r="M935" s="234"/>
      <c r="N935" s="235"/>
      <c r="O935" s="235"/>
      <c r="P935" s="235"/>
      <c r="Q935" s="235"/>
      <c r="R935" s="235"/>
      <c r="S935" s="235"/>
      <c r="T935" s="236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7" t="s">
        <v>156</v>
      </c>
      <c r="AU935" s="237" t="s">
        <v>83</v>
      </c>
      <c r="AV935" s="13" t="s">
        <v>83</v>
      </c>
      <c r="AW935" s="13" t="s">
        <v>35</v>
      </c>
      <c r="AX935" s="13" t="s">
        <v>81</v>
      </c>
      <c r="AY935" s="237" t="s">
        <v>143</v>
      </c>
    </row>
    <row r="936" s="2" customFormat="1" ht="24.15" customHeight="1">
      <c r="A936" s="41"/>
      <c r="B936" s="42"/>
      <c r="C936" s="260" t="s">
        <v>1286</v>
      </c>
      <c r="D936" s="260" t="s">
        <v>257</v>
      </c>
      <c r="E936" s="261" t="s">
        <v>1287</v>
      </c>
      <c r="F936" s="262" t="s">
        <v>1288</v>
      </c>
      <c r="G936" s="263" t="s">
        <v>414</v>
      </c>
      <c r="H936" s="264">
        <v>2</v>
      </c>
      <c r="I936" s="265"/>
      <c r="J936" s="266">
        <f>ROUND(I936*H936,2)</f>
        <v>0</v>
      </c>
      <c r="K936" s="262" t="s">
        <v>28</v>
      </c>
      <c r="L936" s="267"/>
      <c r="M936" s="268" t="s">
        <v>28</v>
      </c>
      <c r="N936" s="269" t="s">
        <v>44</v>
      </c>
      <c r="O936" s="87"/>
      <c r="P936" s="216">
        <f>O936*H936</f>
        <v>0</v>
      </c>
      <c r="Q936" s="216">
        <v>0.00036999999999999999</v>
      </c>
      <c r="R936" s="216">
        <f>Q936*H936</f>
        <v>0.00073999999999999999</v>
      </c>
      <c r="S936" s="216">
        <v>0</v>
      </c>
      <c r="T936" s="217">
        <f>S936*H936</f>
        <v>0</v>
      </c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R936" s="218" t="s">
        <v>217</v>
      </c>
      <c r="AT936" s="218" t="s">
        <v>257</v>
      </c>
      <c r="AU936" s="218" t="s">
        <v>83</v>
      </c>
      <c r="AY936" s="20" t="s">
        <v>143</v>
      </c>
      <c r="BE936" s="219">
        <f>IF(N936="základní",J936,0)</f>
        <v>0</v>
      </c>
      <c r="BF936" s="219">
        <f>IF(N936="snížená",J936,0)</f>
        <v>0</v>
      </c>
      <c r="BG936" s="219">
        <f>IF(N936="zákl. přenesená",J936,0)</f>
        <v>0</v>
      </c>
      <c r="BH936" s="219">
        <f>IF(N936="sníž. přenesená",J936,0)</f>
        <v>0</v>
      </c>
      <c r="BI936" s="219">
        <f>IF(N936="nulová",J936,0)</f>
        <v>0</v>
      </c>
      <c r="BJ936" s="20" t="s">
        <v>81</v>
      </c>
      <c r="BK936" s="219">
        <f>ROUND(I936*H936,2)</f>
        <v>0</v>
      </c>
      <c r="BL936" s="20" t="s">
        <v>150</v>
      </c>
      <c r="BM936" s="218" t="s">
        <v>1289</v>
      </c>
    </row>
    <row r="937" s="2" customFormat="1">
      <c r="A937" s="41"/>
      <c r="B937" s="42"/>
      <c r="C937" s="43"/>
      <c r="D937" s="220" t="s">
        <v>152</v>
      </c>
      <c r="E937" s="43"/>
      <c r="F937" s="221" t="s">
        <v>1290</v>
      </c>
      <c r="G937" s="43"/>
      <c r="H937" s="43"/>
      <c r="I937" s="222"/>
      <c r="J937" s="43"/>
      <c r="K937" s="43"/>
      <c r="L937" s="47"/>
      <c r="M937" s="223"/>
      <c r="N937" s="224"/>
      <c r="O937" s="87"/>
      <c r="P937" s="87"/>
      <c r="Q937" s="87"/>
      <c r="R937" s="87"/>
      <c r="S937" s="87"/>
      <c r="T937" s="88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T937" s="20" t="s">
        <v>152</v>
      </c>
      <c r="AU937" s="20" t="s">
        <v>83</v>
      </c>
    </row>
    <row r="938" s="13" customFormat="1">
      <c r="A938" s="13"/>
      <c r="B938" s="227"/>
      <c r="C938" s="228"/>
      <c r="D938" s="220" t="s">
        <v>156</v>
      </c>
      <c r="E938" s="229" t="s">
        <v>28</v>
      </c>
      <c r="F938" s="230" t="s">
        <v>83</v>
      </c>
      <c r="G938" s="228"/>
      <c r="H938" s="231">
        <v>2</v>
      </c>
      <c r="I938" s="232"/>
      <c r="J938" s="228"/>
      <c r="K938" s="228"/>
      <c r="L938" s="233"/>
      <c r="M938" s="234"/>
      <c r="N938" s="235"/>
      <c r="O938" s="235"/>
      <c r="P938" s="235"/>
      <c r="Q938" s="235"/>
      <c r="R938" s="235"/>
      <c r="S938" s="235"/>
      <c r="T938" s="236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7" t="s">
        <v>156</v>
      </c>
      <c r="AU938" s="237" t="s">
        <v>83</v>
      </c>
      <c r="AV938" s="13" t="s">
        <v>83</v>
      </c>
      <c r="AW938" s="13" t="s">
        <v>35</v>
      </c>
      <c r="AX938" s="13" t="s">
        <v>81</v>
      </c>
      <c r="AY938" s="237" t="s">
        <v>143</v>
      </c>
    </row>
    <row r="939" s="2" customFormat="1" ht="24.15" customHeight="1">
      <c r="A939" s="41"/>
      <c r="B939" s="42"/>
      <c r="C939" s="260" t="s">
        <v>1291</v>
      </c>
      <c r="D939" s="260" t="s">
        <v>257</v>
      </c>
      <c r="E939" s="261" t="s">
        <v>1292</v>
      </c>
      <c r="F939" s="262" t="s">
        <v>1293</v>
      </c>
      <c r="G939" s="263" t="s">
        <v>414</v>
      </c>
      <c r="H939" s="264">
        <v>84</v>
      </c>
      <c r="I939" s="265"/>
      <c r="J939" s="266">
        <f>ROUND(I939*H939,2)</f>
        <v>0</v>
      </c>
      <c r="K939" s="262" t="s">
        <v>28</v>
      </c>
      <c r="L939" s="267"/>
      <c r="M939" s="268" t="s">
        <v>28</v>
      </c>
      <c r="N939" s="269" t="s">
        <v>44</v>
      </c>
      <c r="O939" s="87"/>
      <c r="P939" s="216">
        <f>O939*H939</f>
        <v>0</v>
      </c>
      <c r="Q939" s="216">
        <v>0.0034099999999999998</v>
      </c>
      <c r="R939" s="216">
        <f>Q939*H939</f>
        <v>0.28643999999999997</v>
      </c>
      <c r="S939" s="216">
        <v>0</v>
      </c>
      <c r="T939" s="217">
        <f>S939*H939</f>
        <v>0</v>
      </c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R939" s="218" t="s">
        <v>217</v>
      </c>
      <c r="AT939" s="218" t="s">
        <v>257</v>
      </c>
      <c r="AU939" s="218" t="s">
        <v>83</v>
      </c>
      <c r="AY939" s="20" t="s">
        <v>143</v>
      </c>
      <c r="BE939" s="219">
        <f>IF(N939="základní",J939,0)</f>
        <v>0</v>
      </c>
      <c r="BF939" s="219">
        <f>IF(N939="snížená",J939,0)</f>
        <v>0</v>
      </c>
      <c r="BG939" s="219">
        <f>IF(N939="zákl. přenesená",J939,0)</f>
        <v>0</v>
      </c>
      <c r="BH939" s="219">
        <f>IF(N939="sníž. přenesená",J939,0)</f>
        <v>0</v>
      </c>
      <c r="BI939" s="219">
        <f>IF(N939="nulová",J939,0)</f>
        <v>0</v>
      </c>
      <c r="BJ939" s="20" t="s">
        <v>81</v>
      </c>
      <c r="BK939" s="219">
        <f>ROUND(I939*H939,2)</f>
        <v>0</v>
      </c>
      <c r="BL939" s="20" t="s">
        <v>150</v>
      </c>
      <c r="BM939" s="218" t="s">
        <v>1294</v>
      </c>
    </row>
    <row r="940" s="2" customFormat="1">
      <c r="A940" s="41"/>
      <c r="B940" s="42"/>
      <c r="C940" s="43"/>
      <c r="D940" s="220" t="s">
        <v>152</v>
      </c>
      <c r="E940" s="43"/>
      <c r="F940" s="221" t="s">
        <v>1295</v>
      </c>
      <c r="G940" s="43"/>
      <c r="H940" s="43"/>
      <c r="I940" s="222"/>
      <c r="J940" s="43"/>
      <c r="K940" s="43"/>
      <c r="L940" s="47"/>
      <c r="M940" s="223"/>
      <c r="N940" s="224"/>
      <c r="O940" s="87"/>
      <c r="P940" s="87"/>
      <c r="Q940" s="87"/>
      <c r="R940" s="87"/>
      <c r="S940" s="87"/>
      <c r="T940" s="88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T940" s="20" t="s">
        <v>152</v>
      </c>
      <c r="AU940" s="20" t="s">
        <v>83</v>
      </c>
    </row>
    <row r="941" s="13" customFormat="1">
      <c r="A941" s="13"/>
      <c r="B941" s="227"/>
      <c r="C941" s="228"/>
      <c r="D941" s="220" t="s">
        <v>156</v>
      </c>
      <c r="E941" s="229" t="s">
        <v>28</v>
      </c>
      <c r="F941" s="230" t="s">
        <v>1296</v>
      </c>
      <c r="G941" s="228"/>
      <c r="H941" s="231">
        <v>84</v>
      </c>
      <c r="I941" s="232"/>
      <c r="J941" s="228"/>
      <c r="K941" s="228"/>
      <c r="L941" s="233"/>
      <c r="M941" s="234"/>
      <c r="N941" s="235"/>
      <c r="O941" s="235"/>
      <c r="P941" s="235"/>
      <c r="Q941" s="235"/>
      <c r="R941" s="235"/>
      <c r="S941" s="235"/>
      <c r="T941" s="236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7" t="s">
        <v>156</v>
      </c>
      <c r="AU941" s="237" t="s">
        <v>83</v>
      </c>
      <c r="AV941" s="13" t="s">
        <v>83</v>
      </c>
      <c r="AW941" s="13" t="s">
        <v>35</v>
      </c>
      <c r="AX941" s="13" t="s">
        <v>81</v>
      </c>
      <c r="AY941" s="237" t="s">
        <v>143</v>
      </c>
    </row>
    <row r="942" s="2" customFormat="1" ht="24.15" customHeight="1">
      <c r="A942" s="41"/>
      <c r="B942" s="42"/>
      <c r="C942" s="260" t="s">
        <v>1297</v>
      </c>
      <c r="D942" s="260" t="s">
        <v>257</v>
      </c>
      <c r="E942" s="261" t="s">
        <v>1298</v>
      </c>
      <c r="F942" s="262" t="s">
        <v>1299</v>
      </c>
      <c r="G942" s="263" t="s">
        <v>414</v>
      </c>
      <c r="H942" s="264">
        <v>8</v>
      </c>
      <c r="I942" s="265"/>
      <c r="J942" s="266">
        <f>ROUND(I942*H942,2)</f>
        <v>0</v>
      </c>
      <c r="K942" s="262" t="s">
        <v>28</v>
      </c>
      <c r="L942" s="267"/>
      <c r="M942" s="268" t="s">
        <v>28</v>
      </c>
      <c r="N942" s="269" t="s">
        <v>44</v>
      </c>
      <c r="O942" s="87"/>
      <c r="P942" s="216">
        <f>O942*H942</f>
        <v>0</v>
      </c>
      <c r="Q942" s="216">
        <v>0.0034099999999999998</v>
      </c>
      <c r="R942" s="216">
        <f>Q942*H942</f>
        <v>0.027279999999999999</v>
      </c>
      <c r="S942" s="216">
        <v>0</v>
      </c>
      <c r="T942" s="217">
        <f>S942*H942</f>
        <v>0</v>
      </c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R942" s="218" t="s">
        <v>217</v>
      </c>
      <c r="AT942" s="218" t="s">
        <v>257</v>
      </c>
      <c r="AU942" s="218" t="s">
        <v>83</v>
      </c>
      <c r="AY942" s="20" t="s">
        <v>143</v>
      </c>
      <c r="BE942" s="219">
        <f>IF(N942="základní",J942,0)</f>
        <v>0</v>
      </c>
      <c r="BF942" s="219">
        <f>IF(N942="snížená",J942,0)</f>
        <v>0</v>
      </c>
      <c r="BG942" s="219">
        <f>IF(N942="zákl. přenesená",J942,0)</f>
        <v>0</v>
      </c>
      <c r="BH942" s="219">
        <f>IF(N942="sníž. přenesená",J942,0)</f>
        <v>0</v>
      </c>
      <c r="BI942" s="219">
        <f>IF(N942="nulová",J942,0)</f>
        <v>0</v>
      </c>
      <c r="BJ942" s="20" t="s">
        <v>81</v>
      </c>
      <c r="BK942" s="219">
        <f>ROUND(I942*H942,2)</f>
        <v>0</v>
      </c>
      <c r="BL942" s="20" t="s">
        <v>150</v>
      </c>
      <c r="BM942" s="218" t="s">
        <v>1300</v>
      </c>
    </row>
    <row r="943" s="2" customFormat="1">
      <c r="A943" s="41"/>
      <c r="B943" s="42"/>
      <c r="C943" s="43"/>
      <c r="D943" s="220" t="s">
        <v>152</v>
      </c>
      <c r="E943" s="43"/>
      <c r="F943" s="221" t="s">
        <v>1301</v>
      </c>
      <c r="G943" s="43"/>
      <c r="H943" s="43"/>
      <c r="I943" s="222"/>
      <c r="J943" s="43"/>
      <c r="K943" s="43"/>
      <c r="L943" s="47"/>
      <c r="M943" s="223"/>
      <c r="N943" s="224"/>
      <c r="O943" s="87"/>
      <c r="P943" s="87"/>
      <c r="Q943" s="87"/>
      <c r="R943" s="87"/>
      <c r="S943" s="87"/>
      <c r="T943" s="88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T943" s="20" t="s">
        <v>152</v>
      </c>
      <c r="AU943" s="20" t="s">
        <v>83</v>
      </c>
    </row>
    <row r="944" s="13" customFormat="1">
      <c r="A944" s="13"/>
      <c r="B944" s="227"/>
      <c r="C944" s="228"/>
      <c r="D944" s="220" t="s">
        <v>156</v>
      </c>
      <c r="E944" s="229" t="s">
        <v>28</v>
      </c>
      <c r="F944" s="230" t="s">
        <v>217</v>
      </c>
      <c r="G944" s="228"/>
      <c r="H944" s="231">
        <v>8</v>
      </c>
      <c r="I944" s="232"/>
      <c r="J944" s="228"/>
      <c r="K944" s="228"/>
      <c r="L944" s="233"/>
      <c r="M944" s="234"/>
      <c r="N944" s="235"/>
      <c r="O944" s="235"/>
      <c r="P944" s="235"/>
      <c r="Q944" s="235"/>
      <c r="R944" s="235"/>
      <c r="S944" s="235"/>
      <c r="T944" s="236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7" t="s">
        <v>156</v>
      </c>
      <c r="AU944" s="237" t="s">
        <v>83</v>
      </c>
      <c r="AV944" s="13" t="s">
        <v>83</v>
      </c>
      <c r="AW944" s="13" t="s">
        <v>35</v>
      </c>
      <c r="AX944" s="13" t="s">
        <v>81</v>
      </c>
      <c r="AY944" s="237" t="s">
        <v>143</v>
      </c>
    </row>
    <row r="945" s="2" customFormat="1" ht="33" customHeight="1">
      <c r="A945" s="41"/>
      <c r="B945" s="42"/>
      <c r="C945" s="207" t="s">
        <v>1302</v>
      </c>
      <c r="D945" s="207" t="s">
        <v>145</v>
      </c>
      <c r="E945" s="208" t="s">
        <v>1303</v>
      </c>
      <c r="F945" s="209" t="s">
        <v>1304</v>
      </c>
      <c r="G945" s="210" t="s">
        <v>414</v>
      </c>
      <c r="H945" s="211">
        <v>4</v>
      </c>
      <c r="I945" s="212"/>
      <c r="J945" s="213">
        <f>ROUND(I945*H945,2)</f>
        <v>0</v>
      </c>
      <c r="K945" s="209" t="s">
        <v>149</v>
      </c>
      <c r="L945" s="47"/>
      <c r="M945" s="214" t="s">
        <v>28</v>
      </c>
      <c r="N945" s="215" t="s">
        <v>44</v>
      </c>
      <c r="O945" s="87"/>
      <c r="P945" s="216">
        <f>O945*H945</f>
        <v>0</v>
      </c>
      <c r="Q945" s="216">
        <v>0.27205000000000001</v>
      </c>
      <c r="R945" s="216">
        <f>Q945*H945</f>
        <v>1.0882000000000001</v>
      </c>
      <c r="S945" s="216">
        <v>0</v>
      </c>
      <c r="T945" s="217">
        <f>S945*H945</f>
        <v>0</v>
      </c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R945" s="218" t="s">
        <v>150</v>
      </c>
      <c r="AT945" s="218" t="s">
        <v>145</v>
      </c>
      <c r="AU945" s="218" t="s">
        <v>83</v>
      </c>
      <c r="AY945" s="20" t="s">
        <v>143</v>
      </c>
      <c r="BE945" s="219">
        <f>IF(N945="základní",J945,0)</f>
        <v>0</v>
      </c>
      <c r="BF945" s="219">
        <f>IF(N945="snížená",J945,0)</f>
        <v>0</v>
      </c>
      <c r="BG945" s="219">
        <f>IF(N945="zákl. přenesená",J945,0)</f>
        <v>0</v>
      </c>
      <c r="BH945" s="219">
        <f>IF(N945="sníž. přenesená",J945,0)</f>
        <v>0</v>
      </c>
      <c r="BI945" s="219">
        <f>IF(N945="nulová",J945,0)</f>
        <v>0</v>
      </c>
      <c r="BJ945" s="20" t="s">
        <v>81</v>
      </c>
      <c r="BK945" s="219">
        <f>ROUND(I945*H945,2)</f>
        <v>0</v>
      </c>
      <c r="BL945" s="20" t="s">
        <v>150</v>
      </c>
      <c r="BM945" s="218" t="s">
        <v>1305</v>
      </c>
    </row>
    <row r="946" s="2" customFormat="1">
      <c r="A946" s="41"/>
      <c r="B946" s="42"/>
      <c r="C946" s="43"/>
      <c r="D946" s="220" t="s">
        <v>152</v>
      </c>
      <c r="E946" s="43"/>
      <c r="F946" s="221" t="s">
        <v>1306</v>
      </c>
      <c r="G946" s="43"/>
      <c r="H946" s="43"/>
      <c r="I946" s="222"/>
      <c r="J946" s="43"/>
      <c r="K946" s="43"/>
      <c r="L946" s="47"/>
      <c r="M946" s="223"/>
      <c r="N946" s="224"/>
      <c r="O946" s="87"/>
      <c r="P946" s="87"/>
      <c r="Q946" s="87"/>
      <c r="R946" s="87"/>
      <c r="S946" s="87"/>
      <c r="T946" s="88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T946" s="20" t="s">
        <v>152</v>
      </c>
      <c r="AU946" s="20" t="s">
        <v>83</v>
      </c>
    </row>
    <row r="947" s="2" customFormat="1">
      <c r="A947" s="41"/>
      <c r="B947" s="42"/>
      <c r="C947" s="43"/>
      <c r="D947" s="225" t="s">
        <v>154</v>
      </c>
      <c r="E947" s="43"/>
      <c r="F947" s="226" t="s">
        <v>1307</v>
      </c>
      <c r="G947" s="43"/>
      <c r="H947" s="43"/>
      <c r="I947" s="222"/>
      <c r="J947" s="43"/>
      <c r="K947" s="43"/>
      <c r="L947" s="47"/>
      <c r="M947" s="223"/>
      <c r="N947" s="224"/>
      <c r="O947" s="87"/>
      <c r="P947" s="87"/>
      <c r="Q947" s="87"/>
      <c r="R947" s="87"/>
      <c r="S947" s="87"/>
      <c r="T947" s="88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T947" s="20" t="s">
        <v>154</v>
      </c>
      <c r="AU947" s="20" t="s">
        <v>83</v>
      </c>
    </row>
    <row r="948" s="13" customFormat="1">
      <c r="A948" s="13"/>
      <c r="B948" s="227"/>
      <c r="C948" s="228"/>
      <c r="D948" s="220" t="s">
        <v>156</v>
      </c>
      <c r="E948" s="229" t="s">
        <v>28</v>
      </c>
      <c r="F948" s="230" t="s">
        <v>150</v>
      </c>
      <c r="G948" s="228"/>
      <c r="H948" s="231">
        <v>4</v>
      </c>
      <c r="I948" s="232"/>
      <c r="J948" s="228"/>
      <c r="K948" s="228"/>
      <c r="L948" s="233"/>
      <c r="M948" s="234"/>
      <c r="N948" s="235"/>
      <c r="O948" s="235"/>
      <c r="P948" s="235"/>
      <c r="Q948" s="235"/>
      <c r="R948" s="235"/>
      <c r="S948" s="235"/>
      <c r="T948" s="236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7" t="s">
        <v>156</v>
      </c>
      <c r="AU948" s="237" t="s">
        <v>83</v>
      </c>
      <c r="AV948" s="13" t="s">
        <v>83</v>
      </c>
      <c r="AW948" s="13" t="s">
        <v>35</v>
      </c>
      <c r="AX948" s="13" t="s">
        <v>81</v>
      </c>
      <c r="AY948" s="237" t="s">
        <v>143</v>
      </c>
    </row>
    <row r="949" s="2" customFormat="1" ht="37.8" customHeight="1">
      <c r="A949" s="41"/>
      <c r="B949" s="42"/>
      <c r="C949" s="260" t="s">
        <v>1308</v>
      </c>
      <c r="D949" s="260" t="s">
        <v>257</v>
      </c>
      <c r="E949" s="261" t="s">
        <v>1309</v>
      </c>
      <c r="F949" s="262" t="s">
        <v>1310</v>
      </c>
      <c r="G949" s="263" t="s">
        <v>414</v>
      </c>
      <c r="H949" s="264">
        <v>4</v>
      </c>
      <c r="I949" s="265"/>
      <c r="J949" s="266">
        <f>ROUND(I949*H949,2)</f>
        <v>0</v>
      </c>
      <c r="K949" s="262" t="s">
        <v>28</v>
      </c>
      <c r="L949" s="267"/>
      <c r="M949" s="268" t="s">
        <v>28</v>
      </c>
      <c r="N949" s="269" t="s">
        <v>44</v>
      </c>
      <c r="O949" s="87"/>
      <c r="P949" s="216">
        <f>O949*H949</f>
        <v>0</v>
      </c>
      <c r="Q949" s="216">
        <v>0.047730000000000002</v>
      </c>
      <c r="R949" s="216">
        <f>Q949*H949</f>
        <v>0.19092000000000001</v>
      </c>
      <c r="S949" s="216">
        <v>0</v>
      </c>
      <c r="T949" s="217">
        <f>S949*H949</f>
        <v>0</v>
      </c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R949" s="218" t="s">
        <v>217</v>
      </c>
      <c r="AT949" s="218" t="s">
        <v>257</v>
      </c>
      <c r="AU949" s="218" t="s">
        <v>83</v>
      </c>
      <c r="AY949" s="20" t="s">
        <v>143</v>
      </c>
      <c r="BE949" s="219">
        <f>IF(N949="základní",J949,0)</f>
        <v>0</v>
      </c>
      <c r="BF949" s="219">
        <f>IF(N949="snížená",J949,0)</f>
        <v>0</v>
      </c>
      <c r="BG949" s="219">
        <f>IF(N949="zákl. přenesená",J949,0)</f>
        <v>0</v>
      </c>
      <c r="BH949" s="219">
        <f>IF(N949="sníž. přenesená",J949,0)</f>
        <v>0</v>
      </c>
      <c r="BI949" s="219">
        <f>IF(N949="nulová",J949,0)</f>
        <v>0</v>
      </c>
      <c r="BJ949" s="20" t="s">
        <v>81</v>
      </c>
      <c r="BK949" s="219">
        <f>ROUND(I949*H949,2)</f>
        <v>0</v>
      </c>
      <c r="BL949" s="20" t="s">
        <v>150</v>
      </c>
      <c r="BM949" s="218" t="s">
        <v>1311</v>
      </c>
    </row>
    <row r="950" s="2" customFormat="1">
      <c r="A950" s="41"/>
      <c r="B950" s="42"/>
      <c r="C950" s="43"/>
      <c r="D950" s="220" t="s">
        <v>152</v>
      </c>
      <c r="E950" s="43"/>
      <c r="F950" s="221" t="s">
        <v>1312</v>
      </c>
      <c r="G950" s="43"/>
      <c r="H950" s="43"/>
      <c r="I950" s="222"/>
      <c r="J950" s="43"/>
      <c r="K950" s="43"/>
      <c r="L950" s="47"/>
      <c r="M950" s="223"/>
      <c r="N950" s="224"/>
      <c r="O950" s="87"/>
      <c r="P950" s="87"/>
      <c r="Q950" s="87"/>
      <c r="R950" s="87"/>
      <c r="S950" s="87"/>
      <c r="T950" s="88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T950" s="20" t="s">
        <v>152</v>
      </c>
      <c r="AU950" s="20" t="s">
        <v>83</v>
      </c>
    </row>
    <row r="951" s="13" customFormat="1">
      <c r="A951" s="13"/>
      <c r="B951" s="227"/>
      <c r="C951" s="228"/>
      <c r="D951" s="220" t="s">
        <v>156</v>
      </c>
      <c r="E951" s="229" t="s">
        <v>28</v>
      </c>
      <c r="F951" s="230" t="s">
        <v>1313</v>
      </c>
      <c r="G951" s="228"/>
      <c r="H951" s="231">
        <v>4</v>
      </c>
      <c r="I951" s="232"/>
      <c r="J951" s="228"/>
      <c r="K951" s="228"/>
      <c r="L951" s="233"/>
      <c r="M951" s="234"/>
      <c r="N951" s="235"/>
      <c r="O951" s="235"/>
      <c r="P951" s="235"/>
      <c r="Q951" s="235"/>
      <c r="R951" s="235"/>
      <c r="S951" s="235"/>
      <c r="T951" s="236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7" t="s">
        <v>156</v>
      </c>
      <c r="AU951" s="237" t="s">
        <v>83</v>
      </c>
      <c r="AV951" s="13" t="s">
        <v>83</v>
      </c>
      <c r="AW951" s="13" t="s">
        <v>35</v>
      </c>
      <c r="AX951" s="13" t="s">
        <v>81</v>
      </c>
      <c r="AY951" s="237" t="s">
        <v>143</v>
      </c>
    </row>
    <row r="952" s="2" customFormat="1" ht="24.15" customHeight="1">
      <c r="A952" s="41"/>
      <c r="B952" s="42"/>
      <c r="C952" s="207" t="s">
        <v>1314</v>
      </c>
      <c r="D952" s="207" t="s">
        <v>145</v>
      </c>
      <c r="E952" s="208" t="s">
        <v>1315</v>
      </c>
      <c r="F952" s="209" t="s">
        <v>1316</v>
      </c>
      <c r="G952" s="210" t="s">
        <v>406</v>
      </c>
      <c r="H952" s="211">
        <v>5</v>
      </c>
      <c r="I952" s="212"/>
      <c r="J952" s="213">
        <f>ROUND(I952*H952,2)</f>
        <v>0</v>
      </c>
      <c r="K952" s="209" t="s">
        <v>149</v>
      </c>
      <c r="L952" s="47"/>
      <c r="M952" s="214" t="s">
        <v>28</v>
      </c>
      <c r="N952" s="215" t="s">
        <v>44</v>
      </c>
      <c r="O952" s="87"/>
      <c r="P952" s="216">
        <f>O952*H952</f>
        <v>0</v>
      </c>
      <c r="Q952" s="216">
        <v>0.29221000000000003</v>
      </c>
      <c r="R952" s="216">
        <f>Q952*H952</f>
        <v>1.4610500000000002</v>
      </c>
      <c r="S952" s="216">
        <v>0</v>
      </c>
      <c r="T952" s="217">
        <f>S952*H952</f>
        <v>0</v>
      </c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R952" s="218" t="s">
        <v>150</v>
      </c>
      <c r="AT952" s="218" t="s">
        <v>145</v>
      </c>
      <c r="AU952" s="218" t="s">
        <v>83</v>
      </c>
      <c r="AY952" s="20" t="s">
        <v>143</v>
      </c>
      <c r="BE952" s="219">
        <f>IF(N952="základní",J952,0)</f>
        <v>0</v>
      </c>
      <c r="BF952" s="219">
        <f>IF(N952="snížená",J952,0)</f>
        <v>0</v>
      </c>
      <c r="BG952" s="219">
        <f>IF(N952="zákl. přenesená",J952,0)</f>
        <v>0</v>
      </c>
      <c r="BH952" s="219">
        <f>IF(N952="sníž. přenesená",J952,0)</f>
        <v>0</v>
      </c>
      <c r="BI952" s="219">
        <f>IF(N952="nulová",J952,0)</f>
        <v>0</v>
      </c>
      <c r="BJ952" s="20" t="s">
        <v>81</v>
      </c>
      <c r="BK952" s="219">
        <f>ROUND(I952*H952,2)</f>
        <v>0</v>
      </c>
      <c r="BL952" s="20" t="s">
        <v>150</v>
      </c>
      <c r="BM952" s="218" t="s">
        <v>1317</v>
      </c>
    </row>
    <row r="953" s="2" customFormat="1">
      <c r="A953" s="41"/>
      <c r="B953" s="42"/>
      <c r="C953" s="43"/>
      <c r="D953" s="220" t="s">
        <v>152</v>
      </c>
      <c r="E953" s="43"/>
      <c r="F953" s="221" t="s">
        <v>1316</v>
      </c>
      <c r="G953" s="43"/>
      <c r="H953" s="43"/>
      <c r="I953" s="222"/>
      <c r="J953" s="43"/>
      <c r="K953" s="43"/>
      <c r="L953" s="47"/>
      <c r="M953" s="223"/>
      <c r="N953" s="224"/>
      <c r="O953" s="87"/>
      <c r="P953" s="87"/>
      <c r="Q953" s="87"/>
      <c r="R953" s="87"/>
      <c r="S953" s="87"/>
      <c r="T953" s="88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T953" s="20" t="s">
        <v>152</v>
      </c>
      <c r="AU953" s="20" t="s">
        <v>83</v>
      </c>
    </row>
    <row r="954" s="2" customFormat="1">
      <c r="A954" s="41"/>
      <c r="B954" s="42"/>
      <c r="C954" s="43"/>
      <c r="D954" s="225" t="s">
        <v>154</v>
      </c>
      <c r="E954" s="43"/>
      <c r="F954" s="226" t="s">
        <v>1318</v>
      </c>
      <c r="G954" s="43"/>
      <c r="H954" s="43"/>
      <c r="I954" s="222"/>
      <c r="J954" s="43"/>
      <c r="K954" s="43"/>
      <c r="L954" s="47"/>
      <c r="M954" s="223"/>
      <c r="N954" s="224"/>
      <c r="O954" s="87"/>
      <c r="P954" s="87"/>
      <c r="Q954" s="87"/>
      <c r="R954" s="87"/>
      <c r="S954" s="87"/>
      <c r="T954" s="88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T954" s="20" t="s">
        <v>154</v>
      </c>
      <c r="AU954" s="20" t="s">
        <v>83</v>
      </c>
    </row>
    <row r="955" s="13" customFormat="1">
      <c r="A955" s="13"/>
      <c r="B955" s="227"/>
      <c r="C955" s="228"/>
      <c r="D955" s="220" t="s">
        <v>156</v>
      </c>
      <c r="E955" s="229" t="s">
        <v>28</v>
      </c>
      <c r="F955" s="230" t="s">
        <v>1319</v>
      </c>
      <c r="G955" s="228"/>
      <c r="H955" s="231">
        <v>5</v>
      </c>
      <c r="I955" s="232"/>
      <c r="J955" s="228"/>
      <c r="K955" s="228"/>
      <c r="L955" s="233"/>
      <c r="M955" s="234"/>
      <c r="N955" s="235"/>
      <c r="O955" s="235"/>
      <c r="P955" s="235"/>
      <c r="Q955" s="235"/>
      <c r="R955" s="235"/>
      <c r="S955" s="235"/>
      <c r="T955" s="236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37" t="s">
        <v>156</v>
      </c>
      <c r="AU955" s="237" t="s">
        <v>83</v>
      </c>
      <c r="AV955" s="13" t="s">
        <v>83</v>
      </c>
      <c r="AW955" s="13" t="s">
        <v>35</v>
      </c>
      <c r="AX955" s="13" t="s">
        <v>81</v>
      </c>
      <c r="AY955" s="237" t="s">
        <v>143</v>
      </c>
    </row>
    <row r="956" s="2" customFormat="1" ht="37.8" customHeight="1">
      <c r="A956" s="41"/>
      <c r="B956" s="42"/>
      <c r="C956" s="260" t="s">
        <v>1320</v>
      </c>
      <c r="D956" s="260" t="s">
        <v>257</v>
      </c>
      <c r="E956" s="261" t="s">
        <v>1321</v>
      </c>
      <c r="F956" s="262" t="s">
        <v>1322</v>
      </c>
      <c r="G956" s="263" t="s">
        <v>414</v>
      </c>
      <c r="H956" s="264">
        <v>4</v>
      </c>
      <c r="I956" s="265"/>
      <c r="J956" s="266">
        <f>ROUND(I956*H956,2)</f>
        <v>0</v>
      </c>
      <c r="K956" s="262" t="s">
        <v>28</v>
      </c>
      <c r="L956" s="267"/>
      <c r="M956" s="268" t="s">
        <v>28</v>
      </c>
      <c r="N956" s="269" t="s">
        <v>44</v>
      </c>
      <c r="O956" s="87"/>
      <c r="P956" s="216">
        <f>O956*H956</f>
        <v>0</v>
      </c>
      <c r="Q956" s="216">
        <v>0.0042599999999999999</v>
      </c>
      <c r="R956" s="216">
        <f>Q956*H956</f>
        <v>0.01704</v>
      </c>
      <c r="S956" s="216">
        <v>0</v>
      </c>
      <c r="T956" s="217">
        <f>S956*H956</f>
        <v>0</v>
      </c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R956" s="218" t="s">
        <v>217</v>
      </c>
      <c r="AT956" s="218" t="s">
        <v>257</v>
      </c>
      <c r="AU956" s="218" t="s">
        <v>83</v>
      </c>
      <c r="AY956" s="20" t="s">
        <v>143</v>
      </c>
      <c r="BE956" s="219">
        <f>IF(N956="základní",J956,0)</f>
        <v>0</v>
      </c>
      <c r="BF956" s="219">
        <f>IF(N956="snížená",J956,0)</f>
        <v>0</v>
      </c>
      <c r="BG956" s="219">
        <f>IF(N956="zákl. přenesená",J956,0)</f>
        <v>0</v>
      </c>
      <c r="BH956" s="219">
        <f>IF(N956="sníž. přenesená",J956,0)</f>
        <v>0</v>
      </c>
      <c r="BI956" s="219">
        <f>IF(N956="nulová",J956,0)</f>
        <v>0</v>
      </c>
      <c r="BJ956" s="20" t="s">
        <v>81</v>
      </c>
      <c r="BK956" s="219">
        <f>ROUND(I956*H956,2)</f>
        <v>0</v>
      </c>
      <c r="BL956" s="20" t="s">
        <v>150</v>
      </c>
      <c r="BM956" s="218" t="s">
        <v>1323</v>
      </c>
    </row>
    <row r="957" s="2" customFormat="1">
      <c r="A957" s="41"/>
      <c r="B957" s="42"/>
      <c r="C957" s="43"/>
      <c r="D957" s="220" t="s">
        <v>152</v>
      </c>
      <c r="E957" s="43"/>
      <c r="F957" s="221" t="s">
        <v>1324</v>
      </c>
      <c r="G957" s="43"/>
      <c r="H957" s="43"/>
      <c r="I957" s="222"/>
      <c r="J957" s="43"/>
      <c r="K957" s="43"/>
      <c r="L957" s="47"/>
      <c r="M957" s="223"/>
      <c r="N957" s="224"/>
      <c r="O957" s="87"/>
      <c r="P957" s="87"/>
      <c r="Q957" s="87"/>
      <c r="R957" s="87"/>
      <c r="S957" s="87"/>
      <c r="T957" s="88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T957" s="20" t="s">
        <v>152</v>
      </c>
      <c r="AU957" s="20" t="s">
        <v>83</v>
      </c>
    </row>
    <row r="958" s="13" customFormat="1">
      <c r="A958" s="13"/>
      <c r="B958" s="227"/>
      <c r="C958" s="228"/>
      <c r="D958" s="220" t="s">
        <v>156</v>
      </c>
      <c r="E958" s="229" t="s">
        <v>28</v>
      </c>
      <c r="F958" s="230" t="s">
        <v>1325</v>
      </c>
      <c r="G958" s="228"/>
      <c r="H958" s="231">
        <v>4</v>
      </c>
      <c r="I958" s="232"/>
      <c r="J958" s="228"/>
      <c r="K958" s="228"/>
      <c r="L958" s="233"/>
      <c r="M958" s="234"/>
      <c r="N958" s="235"/>
      <c r="O958" s="235"/>
      <c r="P958" s="235"/>
      <c r="Q958" s="235"/>
      <c r="R958" s="235"/>
      <c r="S958" s="235"/>
      <c r="T958" s="236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7" t="s">
        <v>156</v>
      </c>
      <c r="AU958" s="237" t="s">
        <v>83</v>
      </c>
      <c r="AV958" s="13" t="s">
        <v>83</v>
      </c>
      <c r="AW958" s="13" t="s">
        <v>35</v>
      </c>
      <c r="AX958" s="13" t="s">
        <v>81</v>
      </c>
      <c r="AY958" s="237" t="s">
        <v>143</v>
      </c>
    </row>
    <row r="959" s="2" customFormat="1" ht="44.25" customHeight="1">
      <c r="A959" s="41"/>
      <c r="B959" s="42"/>
      <c r="C959" s="260" t="s">
        <v>1326</v>
      </c>
      <c r="D959" s="260" t="s">
        <v>257</v>
      </c>
      <c r="E959" s="261" t="s">
        <v>1327</v>
      </c>
      <c r="F959" s="262" t="s">
        <v>1328</v>
      </c>
      <c r="G959" s="263" t="s">
        <v>414</v>
      </c>
      <c r="H959" s="264">
        <v>2</v>
      </c>
      <c r="I959" s="265"/>
      <c r="J959" s="266">
        <f>ROUND(I959*H959,2)</f>
        <v>0</v>
      </c>
      <c r="K959" s="262" t="s">
        <v>28</v>
      </c>
      <c r="L959" s="267"/>
      <c r="M959" s="268" t="s">
        <v>28</v>
      </c>
      <c r="N959" s="269" t="s">
        <v>44</v>
      </c>
      <c r="O959" s="87"/>
      <c r="P959" s="216">
        <f>O959*H959</f>
        <v>0</v>
      </c>
      <c r="Q959" s="216">
        <v>0.0058500000000000002</v>
      </c>
      <c r="R959" s="216">
        <f>Q959*H959</f>
        <v>0.0117</v>
      </c>
      <c r="S959" s="216">
        <v>0</v>
      </c>
      <c r="T959" s="217">
        <f>S959*H959</f>
        <v>0</v>
      </c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R959" s="218" t="s">
        <v>217</v>
      </c>
      <c r="AT959" s="218" t="s">
        <v>257</v>
      </c>
      <c r="AU959" s="218" t="s">
        <v>83</v>
      </c>
      <c r="AY959" s="20" t="s">
        <v>143</v>
      </c>
      <c r="BE959" s="219">
        <f>IF(N959="základní",J959,0)</f>
        <v>0</v>
      </c>
      <c r="BF959" s="219">
        <f>IF(N959="snížená",J959,0)</f>
        <v>0</v>
      </c>
      <c r="BG959" s="219">
        <f>IF(N959="zákl. přenesená",J959,0)</f>
        <v>0</v>
      </c>
      <c r="BH959" s="219">
        <f>IF(N959="sníž. přenesená",J959,0)</f>
        <v>0</v>
      </c>
      <c r="BI959" s="219">
        <f>IF(N959="nulová",J959,0)</f>
        <v>0</v>
      </c>
      <c r="BJ959" s="20" t="s">
        <v>81</v>
      </c>
      <c r="BK959" s="219">
        <f>ROUND(I959*H959,2)</f>
        <v>0</v>
      </c>
      <c r="BL959" s="20" t="s">
        <v>150</v>
      </c>
      <c r="BM959" s="218" t="s">
        <v>1329</v>
      </c>
    </row>
    <row r="960" s="2" customFormat="1">
      <c r="A960" s="41"/>
      <c r="B960" s="42"/>
      <c r="C960" s="43"/>
      <c r="D960" s="220" t="s">
        <v>152</v>
      </c>
      <c r="E960" s="43"/>
      <c r="F960" s="221" t="s">
        <v>1330</v>
      </c>
      <c r="G960" s="43"/>
      <c r="H960" s="43"/>
      <c r="I960" s="222"/>
      <c r="J960" s="43"/>
      <c r="K960" s="43"/>
      <c r="L960" s="47"/>
      <c r="M960" s="223"/>
      <c r="N960" s="224"/>
      <c r="O960" s="87"/>
      <c r="P960" s="87"/>
      <c r="Q960" s="87"/>
      <c r="R960" s="87"/>
      <c r="S960" s="87"/>
      <c r="T960" s="88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T960" s="20" t="s">
        <v>152</v>
      </c>
      <c r="AU960" s="20" t="s">
        <v>83</v>
      </c>
    </row>
    <row r="961" s="13" customFormat="1">
      <c r="A961" s="13"/>
      <c r="B961" s="227"/>
      <c r="C961" s="228"/>
      <c r="D961" s="220" t="s">
        <v>156</v>
      </c>
      <c r="E961" s="229" t="s">
        <v>28</v>
      </c>
      <c r="F961" s="230" t="s">
        <v>1331</v>
      </c>
      <c r="G961" s="228"/>
      <c r="H961" s="231">
        <v>2</v>
      </c>
      <c r="I961" s="232"/>
      <c r="J961" s="228"/>
      <c r="K961" s="228"/>
      <c r="L961" s="233"/>
      <c r="M961" s="234"/>
      <c r="N961" s="235"/>
      <c r="O961" s="235"/>
      <c r="P961" s="235"/>
      <c r="Q961" s="235"/>
      <c r="R961" s="235"/>
      <c r="S961" s="235"/>
      <c r="T961" s="236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7" t="s">
        <v>156</v>
      </c>
      <c r="AU961" s="237" t="s">
        <v>83</v>
      </c>
      <c r="AV961" s="13" t="s">
        <v>83</v>
      </c>
      <c r="AW961" s="13" t="s">
        <v>35</v>
      </c>
      <c r="AX961" s="13" t="s">
        <v>81</v>
      </c>
      <c r="AY961" s="237" t="s">
        <v>143</v>
      </c>
    </row>
    <row r="962" s="2" customFormat="1" ht="24.15" customHeight="1">
      <c r="A962" s="41"/>
      <c r="B962" s="42"/>
      <c r="C962" s="260" t="s">
        <v>1332</v>
      </c>
      <c r="D962" s="260" t="s">
        <v>257</v>
      </c>
      <c r="E962" s="261" t="s">
        <v>1333</v>
      </c>
      <c r="F962" s="262" t="s">
        <v>1334</v>
      </c>
      <c r="G962" s="263" t="s">
        <v>414</v>
      </c>
      <c r="H962" s="264">
        <v>2</v>
      </c>
      <c r="I962" s="265"/>
      <c r="J962" s="266">
        <f>ROUND(I962*H962,2)</f>
        <v>0</v>
      </c>
      <c r="K962" s="262" t="s">
        <v>28</v>
      </c>
      <c r="L962" s="267"/>
      <c r="M962" s="268" t="s">
        <v>28</v>
      </c>
      <c r="N962" s="269" t="s">
        <v>44</v>
      </c>
      <c r="O962" s="87"/>
      <c r="P962" s="216">
        <f>O962*H962</f>
        <v>0</v>
      </c>
      <c r="Q962" s="216">
        <v>4.0000000000000003E-05</v>
      </c>
      <c r="R962" s="216">
        <f>Q962*H962</f>
        <v>8.0000000000000007E-05</v>
      </c>
      <c r="S962" s="216">
        <v>0</v>
      </c>
      <c r="T962" s="217">
        <f>S962*H962</f>
        <v>0</v>
      </c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R962" s="218" t="s">
        <v>217</v>
      </c>
      <c r="AT962" s="218" t="s">
        <v>257</v>
      </c>
      <c r="AU962" s="218" t="s">
        <v>83</v>
      </c>
      <c r="AY962" s="20" t="s">
        <v>143</v>
      </c>
      <c r="BE962" s="219">
        <f>IF(N962="základní",J962,0)</f>
        <v>0</v>
      </c>
      <c r="BF962" s="219">
        <f>IF(N962="snížená",J962,0)</f>
        <v>0</v>
      </c>
      <c r="BG962" s="219">
        <f>IF(N962="zákl. přenesená",J962,0)</f>
        <v>0</v>
      </c>
      <c r="BH962" s="219">
        <f>IF(N962="sníž. přenesená",J962,0)</f>
        <v>0</v>
      </c>
      <c r="BI962" s="219">
        <f>IF(N962="nulová",J962,0)</f>
        <v>0</v>
      </c>
      <c r="BJ962" s="20" t="s">
        <v>81</v>
      </c>
      <c r="BK962" s="219">
        <f>ROUND(I962*H962,2)</f>
        <v>0</v>
      </c>
      <c r="BL962" s="20" t="s">
        <v>150</v>
      </c>
      <c r="BM962" s="218" t="s">
        <v>1335</v>
      </c>
    </row>
    <row r="963" s="2" customFormat="1">
      <c r="A963" s="41"/>
      <c r="B963" s="42"/>
      <c r="C963" s="43"/>
      <c r="D963" s="220" t="s">
        <v>152</v>
      </c>
      <c r="E963" s="43"/>
      <c r="F963" s="221" t="s">
        <v>1336</v>
      </c>
      <c r="G963" s="43"/>
      <c r="H963" s="43"/>
      <c r="I963" s="222"/>
      <c r="J963" s="43"/>
      <c r="K963" s="43"/>
      <c r="L963" s="47"/>
      <c r="M963" s="223"/>
      <c r="N963" s="224"/>
      <c r="O963" s="87"/>
      <c r="P963" s="87"/>
      <c r="Q963" s="87"/>
      <c r="R963" s="87"/>
      <c r="S963" s="87"/>
      <c r="T963" s="88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T963" s="20" t="s">
        <v>152</v>
      </c>
      <c r="AU963" s="20" t="s">
        <v>83</v>
      </c>
    </row>
    <row r="964" s="13" customFormat="1">
      <c r="A964" s="13"/>
      <c r="B964" s="227"/>
      <c r="C964" s="228"/>
      <c r="D964" s="220" t="s">
        <v>156</v>
      </c>
      <c r="E964" s="229" t="s">
        <v>28</v>
      </c>
      <c r="F964" s="230" t="s">
        <v>1331</v>
      </c>
      <c r="G964" s="228"/>
      <c r="H964" s="231">
        <v>2</v>
      </c>
      <c r="I964" s="232"/>
      <c r="J964" s="228"/>
      <c r="K964" s="228"/>
      <c r="L964" s="233"/>
      <c r="M964" s="234"/>
      <c r="N964" s="235"/>
      <c r="O964" s="235"/>
      <c r="P964" s="235"/>
      <c r="Q964" s="235"/>
      <c r="R964" s="235"/>
      <c r="S964" s="235"/>
      <c r="T964" s="236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7" t="s">
        <v>156</v>
      </c>
      <c r="AU964" s="237" t="s">
        <v>83</v>
      </c>
      <c r="AV964" s="13" t="s">
        <v>83</v>
      </c>
      <c r="AW964" s="13" t="s">
        <v>35</v>
      </c>
      <c r="AX964" s="13" t="s">
        <v>81</v>
      </c>
      <c r="AY964" s="237" t="s">
        <v>143</v>
      </c>
    </row>
    <row r="965" s="2" customFormat="1" ht="21.75" customHeight="1">
      <c r="A965" s="41"/>
      <c r="B965" s="42"/>
      <c r="C965" s="207" t="s">
        <v>1337</v>
      </c>
      <c r="D965" s="207" t="s">
        <v>145</v>
      </c>
      <c r="E965" s="208" t="s">
        <v>1338</v>
      </c>
      <c r="F965" s="209" t="s">
        <v>1339</v>
      </c>
      <c r="G965" s="210" t="s">
        <v>312</v>
      </c>
      <c r="H965" s="211">
        <v>63.700000000000003</v>
      </c>
      <c r="I965" s="212"/>
      <c r="J965" s="213">
        <f>ROUND(I965*H965,2)</f>
        <v>0</v>
      </c>
      <c r="K965" s="209" t="s">
        <v>149</v>
      </c>
      <c r="L965" s="47"/>
      <c r="M965" s="214" t="s">
        <v>28</v>
      </c>
      <c r="N965" s="215" t="s">
        <v>44</v>
      </c>
      <c r="O965" s="87"/>
      <c r="P965" s="216">
        <f>O965*H965</f>
        <v>0</v>
      </c>
      <c r="Q965" s="216">
        <v>0</v>
      </c>
      <c r="R965" s="216">
        <f>Q965*H965</f>
        <v>0</v>
      </c>
      <c r="S965" s="216">
        <v>0</v>
      </c>
      <c r="T965" s="217">
        <f>S965*H965</f>
        <v>0</v>
      </c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R965" s="218" t="s">
        <v>150</v>
      </c>
      <c r="AT965" s="218" t="s">
        <v>145</v>
      </c>
      <c r="AU965" s="218" t="s">
        <v>83</v>
      </c>
      <c r="AY965" s="20" t="s">
        <v>143</v>
      </c>
      <c r="BE965" s="219">
        <f>IF(N965="základní",J965,0)</f>
        <v>0</v>
      </c>
      <c r="BF965" s="219">
        <f>IF(N965="snížená",J965,0)</f>
        <v>0</v>
      </c>
      <c r="BG965" s="219">
        <f>IF(N965="zákl. přenesená",J965,0)</f>
        <v>0</v>
      </c>
      <c r="BH965" s="219">
        <f>IF(N965="sníž. přenesená",J965,0)</f>
        <v>0</v>
      </c>
      <c r="BI965" s="219">
        <f>IF(N965="nulová",J965,0)</f>
        <v>0</v>
      </c>
      <c r="BJ965" s="20" t="s">
        <v>81</v>
      </c>
      <c r="BK965" s="219">
        <f>ROUND(I965*H965,2)</f>
        <v>0</v>
      </c>
      <c r="BL965" s="20" t="s">
        <v>150</v>
      </c>
      <c r="BM965" s="218" t="s">
        <v>1340</v>
      </c>
    </row>
    <row r="966" s="2" customFormat="1">
      <c r="A966" s="41"/>
      <c r="B966" s="42"/>
      <c r="C966" s="43"/>
      <c r="D966" s="220" t="s">
        <v>152</v>
      </c>
      <c r="E966" s="43"/>
      <c r="F966" s="221" t="s">
        <v>1339</v>
      </c>
      <c r="G966" s="43"/>
      <c r="H966" s="43"/>
      <c r="I966" s="222"/>
      <c r="J966" s="43"/>
      <c r="K966" s="43"/>
      <c r="L966" s="47"/>
      <c r="M966" s="223"/>
      <c r="N966" s="224"/>
      <c r="O966" s="87"/>
      <c r="P966" s="87"/>
      <c r="Q966" s="87"/>
      <c r="R966" s="87"/>
      <c r="S966" s="87"/>
      <c r="T966" s="88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T966" s="20" t="s">
        <v>152</v>
      </c>
      <c r="AU966" s="20" t="s">
        <v>83</v>
      </c>
    </row>
    <row r="967" s="2" customFormat="1">
      <c r="A967" s="41"/>
      <c r="B967" s="42"/>
      <c r="C967" s="43"/>
      <c r="D967" s="225" t="s">
        <v>154</v>
      </c>
      <c r="E967" s="43"/>
      <c r="F967" s="226" t="s">
        <v>1341</v>
      </c>
      <c r="G967" s="43"/>
      <c r="H967" s="43"/>
      <c r="I967" s="222"/>
      <c r="J967" s="43"/>
      <c r="K967" s="43"/>
      <c r="L967" s="47"/>
      <c r="M967" s="223"/>
      <c r="N967" s="224"/>
      <c r="O967" s="87"/>
      <c r="P967" s="87"/>
      <c r="Q967" s="87"/>
      <c r="R967" s="87"/>
      <c r="S967" s="87"/>
      <c r="T967" s="88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T967" s="20" t="s">
        <v>154</v>
      </c>
      <c r="AU967" s="20" t="s">
        <v>83</v>
      </c>
    </row>
    <row r="968" s="14" customFormat="1">
      <c r="A968" s="14"/>
      <c r="B968" s="238"/>
      <c r="C968" s="239"/>
      <c r="D968" s="220" t="s">
        <v>156</v>
      </c>
      <c r="E968" s="240" t="s">
        <v>28</v>
      </c>
      <c r="F968" s="241" t="s">
        <v>1342</v>
      </c>
      <c r="G968" s="239"/>
      <c r="H968" s="240" t="s">
        <v>28</v>
      </c>
      <c r="I968" s="242"/>
      <c r="J968" s="239"/>
      <c r="K968" s="239"/>
      <c r="L968" s="243"/>
      <c r="M968" s="244"/>
      <c r="N968" s="245"/>
      <c r="O968" s="245"/>
      <c r="P968" s="245"/>
      <c r="Q968" s="245"/>
      <c r="R968" s="245"/>
      <c r="S968" s="245"/>
      <c r="T968" s="246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47" t="s">
        <v>156</v>
      </c>
      <c r="AU968" s="247" t="s">
        <v>83</v>
      </c>
      <c r="AV968" s="14" t="s">
        <v>81</v>
      </c>
      <c r="AW968" s="14" t="s">
        <v>35</v>
      </c>
      <c r="AX968" s="14" t="s">
        <v>73</v>
      </c>
      <c r="AY968" s="247" t="s">
        <v>143</v>
      </c>
    </row>
    <row r="969" s="13" customFormat="1">
      <c r="A969" s="13"/>
      <c r="B969" s="227"/>
      <c r="C969" s="228"/>
      <c r="D969" s="220" t="s">
        <v>156</v>
      </c>
      <c r="E969" s="229" t="s">
        <v>28</v>
      </c>
      <c r="F969" s="230" t="s">
        <v>915</v>
      </c>
      <c r="G969" s="228"/>
      <c r="H969" s="231">
        <v>63.700000000000003</v>
      </c>
      <c r="I969" s="232"/>
      <c r="J969" s="228"/>
      <c r="K969" s="228"/>
      <c r="L969" s="233"/>
      <c r="M969" s="234"/>
      <c r="N969" s="235"/>
      <c r="O969" s="235"/>
      <c r="P969" s="235"/>
      <c r="Q969" s="235"/>
      <c r="R969" s="235"/>
      <c r="S969" s="235"/>
      <c r="T969" s="236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7" t="s">
        <v>156</v>
      </c>
      <c r="AU969" s="237" t="s">
        <v>83</v>
      </c>
      <c r="AV969" s="13" t="s">
        <v>83</v>
      </c>
      <c r="AW969" s="13" t="s">
        <v>35</v>
      </c>
      <c r="AX969" s="13" t="s">
        <v>73</v>
      </c>
      <c r="AY969" s="237" t="s">
        <v>143</v>
      </c>
    </row>
    <row r="970" s="15" customFormat="1">
      <c r="A970" s="15"/>
      <c r="B970" s="248"/>
      <c r="C970" s="249"/>
      <c r="D970" s="220" t="s">
        <v>156</v>
      </c>
      <c r="E970" s="250" t="s">
        <v>28</v>
      </c>
      <c r="F970" s="251" t="s">
        <v>180</v>
      </c>
      <c r="G970" s="249"/>
      <c r="H970" s="252">
        <v>63.700000000000003</v>
      </c>
      <c r="I970" s="253"/>
      <c r="J970" s="249"/>
      <c r="K970" s="249"/>
      <c r="L970" s="254"/>
      <c r="M970" s="255"/>
      <c r="N970" s="256"/>
      <c r="O970" s="256"/>
      <c r="P970" s="256"/>
      <c r="Q970" s="256"/>
      <c r="R970" s="256"/>
      <c r="S970" s="256"/>
      <c r="T970" s="257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58" t="s">
        <v>156</v>
      </c>
      <c r="AU970" s="258" t="s">
        <v>83</v>
      </c>
      <c r="AV970" s="15" t="s">
        <v>150</v>
      </c>
      <c r="AW970" s="15" t="s">
        <v>35</v>
      </c>
      <c r="AX970" s="15" t="s">
        <v>81</v>
      </c>
      <c r="AY970" s="258" t="s">
        <v>143</v>
      </c>
    </row>
    <row r="971" s="2" customFormat="1" ht="24.15" customHeight="1">
      <c r="A971" s="41"/>
      <c r="B971" s="42"/>
      <c r="C971" s="207" t="s">
        <v>1343</v>
      </c>
      <c r="D971" s="207" t="s">
        <v>145</v>
      </c>
      <c r="E971" s="208" t="s">
        <v>1344</v>
      </c>
      <c r="F971" s="209" t="s">
        <v>1345</v>
      </c>
      <c r="G971" s="210" t="s">
        <v>312</v>
      </c>
      <c r="H971" s="211">
        <v>713</v>
      </c>
      <c r="I971" s="212"/>
      <c r="J971" s="213">
        <f>ROUND(I971*H971,2)</f>
        <v>0</v>
      </c>
      <c r="K971" s="209" t="s">
        <v>149</v>
      </c>
      <c r="L971" s="47"/>
      <c r="M971" s="214" t="s">
        <v>28</v>
      </c>
      <c r="N971" s="215" t="s">
        <v>44</v>
      </c>
      <c r="O971" s="87"/>
      <c r="P971" s="216">
        <f>O971*H971</f>
        <v>0</v>
      </c>
      <c r="Q971" s="216">
        <v>0</v>
      </c>
      <c r="R971" s="216">
        <f>Q971*H971</f>
        <v>0</v>
      </c>
      <c r="S971" s="216">
        <v>0</v>
      </c>
      <c r="T971" s="217">
        <f>S971*H971</f>
        <v>0</v>
      </c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R971" s="218" t="s">
        <v>150</v>
      </c>
      <c r="AT971" s="218" t="s">
        <v>145</v>
      </c>
      <c r="AU971" s="218" t="s">
        <v>83</v>
      </c>
      <c r="AY971" s="20" t="s">
        <v>143</v>
      </c>
      <c r="BE971" s="219">
        <f>IF(N971="základní",J971,0)</f>
        <v>0</v>
      </c>
      <c r="BF971" s="219">
        <f>IF(N971="snížená",J971,0)</f>
        <v>0</v>
      </c>
      <c r="BG971" s="219">
        <f>IF(N971="zákl. přenesená",J971,0)</f>
        <v>0</v>
      </c>
      <c r="BH971" s="219">
        <f>IF(N971="sníž. přenesená",J971,0)</f>
        <v>0</v>
      </c>
      <c r="BI971" s="219">
        <f>IF(N971="nulová",J971,0)</f>
        <v>0</v>
      </c>
      <c r="BJ971" s="20" t="s">
        <v>81</v>
      </c>
      <c r="BK971" s="219">
        <f>ROUND(I971*H971,2)</f>
        <v>0</v>
      </c>
      <c r="BL971" s="20" t="s">
        <v>150</v>
      </c>
      <c r="BM971" s="218" t="s">
        <v>1346</v>
      </c>
    </row>
    <row r="972" s="2" customFormat="1">
      <c r="A972" s="41"/>
      <c r="B972" s="42"/>
      <c r="C972" s="43"/>
      <c r="D972" s="220" t="s">
        <v>152</v>
      </c>
      <c r="E972" s="43"/>
      <c r="F972" s="221" t="s">
        <v>1347</v>
      </c>
      <c r="G972" s="43"/>
      <c r="H972" s="43"/>
      <c r="I972" s="222"/>
      <c r="J972" s="43"/>
      <c r="K972" s="43"/>
      <c r="L972" s="47"/>
      <c r="M972" s="223"/>
      <c r="N972" s="224"/>
      <c r="O972" s="87"/>
      <c r="P972" s="87"/>
      <c r="Q972" s="87"/>
      <c r="R972" s="87"/>
      <c r="S972" s="87"/>
      <c r="T972" s="88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T972" s="20" t="s">
        <v>152</v>
      </c>
      <c r="AU972" s="20" t="s">
        <v>83</v>
      </c>
    </row>
    <row r="973" s="2" customFormat="1">
      <c r="A973" s="41"/>
      <c r="B973" s="42"/>
      <c r="C973" s="43"/>
      <c r="D973" s="225" t="s">
        <v>154</v>
      </c>
      <c r="E973" s="43"/>
      <c r="F973" s="226" t="s">
        <v>1348</v>
      </c>
      <c r="G973" s="43"/>
      <c r="H973" s="43"/>
      <c r="I973" s="222"/>
      <c r="J973" s="43"/>
      <c r="K973" s="43"/>
      <c r="L973" s="47"/>
      <c r="M973" s="223"/>
      <c r="N973" s="224"/>
      <c r="O973" s="87"/>
      <c r="P973" s="87"/>
      <c r="Q973" s="87"/>
      <c r="R973" s="87"/>
      <c r="S973" s="87"/>
      <c r="T973" s="88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T973" s="20" t="s">
        <v>154</v>
      </c>
      <c r="AU973" s="20" t="s">
        <v>83</v>
      </c>
    </row>
    <row r="974" s="2" customFormat="1">
      <c r="A974" s="41"/>
      <c r="B974" s="42"/>
      <c r="C974" s="43"/>
      <c r="D974" s="220" t="s">
        <v>231</v>
      </c>
      <c r="E974" s="43"/>
      <c r="F974" s="259" t="s">
        <v>1349</v>
      </c>
      <c r="G974" s="43"/>
      <c r="H974" s="43"/>
      <c r="I974" s="222"/>
      <c r="J974" s="43"/>
      <c r="K974" s="43"/>
      <c r="L974" s="47"/>
      <c r="M974" s="223"/>
      <c r="N974" s="224"/>
      <c r="O974" s="87"/>
      <c r="P974" s="87"/>
      <c r="Q974" s="87"/>
      <c r="R974" s="87"/>
      <c r="S974" s="87"/>
      <c r="T974" s="88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T974" s="20" t="s">
        <v>231</v>
      </c>
      <c r="AU974" s="20" t="s">
        <v>83</v>
      </c>
    </row>
    <row r="975" s="13" customFormat="1">
      <c r="A975" s="13"/>
      <c r="B975" s="227"/>
      <c r="C975" s="228"/>
      <c r="D975" s="220" t="s">
        <v>156</v>
      </c>
      <c r="E975" s="229" t="s">
        <v>28</v>
      </c>
      <c r="F975" s="230" t="s">
        <v>1350</v>
      </c>
      <c r="G975" s="228"/>
      <c r="H975" s="231">
        <v>713</v>
      </c>
      <c r="I975" s="232"/>
      <c r="J975" s="228"/>
      <c r="K975" s="228"/>
      <c r="L975" s="233"/>
      <c r="M975" s="234"/>
      <c r="N975" s="235"/>
      <c r="O975" s="235"/>
      <c r="P975" s="235"/>
      <c r="Q975" s="235"/>
      <c r="R975" s="235"/>
      <c r="S975" s="235"/>
      <c r="T975" s="236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7" t="s">
        <v>156</v>
      </c>
      <c r="AU975" s="237" t="s">
        <v>83</v>
      </c>
      <c r="AV975" s="13" t="s">
        <v>83</v>
      </c>
      <c r="AW975" s="13" t="s">
        <v>35</v>
      </c>
      <c r="AX975" s="13" t="s">
        <v>81</v>
      </c>
      <c r="AY975" s="237" t="s">
        <v>143</v>
      </c>
    </row>
    <row r="976" s="12" customFormat="1" ht="20.88" customHeight="1">
      <c r="A976" s="12"/>
      <c r="B976" s="191"/>
      <c r="C976" s="192"/>
      <c r="D976" s="193" t="s">
        <v>72</v>
      </c>
      <c r="E976" s="205" t="s">
        <v>841</v>
      </c>
      <c r="F976" s="205" t="s">
        <v>1351</v>
      </c>
      <c r="G976" s="192"/>
      <c r="H976" s="192"/>
      <c r="I976" s="195"/>
      <c r="J976" s="206">
        <f>BK976</f>
        <v>0</v>
      </c>
      <c r="K976" s="192"/>
      <c r="L976" s="197"/>
      <c r="M976" s="198"/>
      <c r="N976" s="199"/>
      <c r="O976" s="199"/>
      <c r="P976" s="200">
        <f>SUM(P977:P1079)</f>
        <v>0</v>
      </c>
      <c r="Q976" s="199"/>
      <c r="R976" s="200">
        <f>SUM(R977:R1079)</f>
        <v>0.21140999999999999</v>
      </c>
      <c r="S976" s="199"/>
      <c r="T976" s="201">
        <f>SUM(T977:T1079)</f>
        <v>1928.2626</v>
      </c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R976" s="202" t="s">
        <v>81</v>
      </c>
      <c r="AT976" s="203" t="s">
        <v>72</v>
      </c>
      <c r="AU976" s="203" t="s">
        <v>83</v>
      </c>
      <c r="AY976" s="202" t="s">
        <v>143</v>
      </c>
      <c r="BK976" s="204">
        <f>SUM(BK977:BK1079)</f>
        <v>0</v>
      </c>
    </row>
    <row r="977" s="2" customFormat="1" ht="24.15" customHeight="1">
      <c r="A977" s="41"/>
      <c r="B977" s="42"/>
      <c r="C977" s="207" t="s">
        <v>1352</v>
      </c>
      <c r="D977" s="207" t="s">
        <v>145</v>
      </c>
      <c r="E977" s="208" t="s">
        <v>1353</v>
      </c>
      <c r="F977" s="209" t="s">
        <v>1354</v>
      </c>
      <c r="G977" s="210" t="s">
        <v>312</v>
      </c>
      <c r="H977" s="211">
        <v>66</v>
      </c>
      <c r="I977" s="212"/>
      <c r="J977" s="213">
        <f>ROUND(I977*H977,2)</f>
        <v>0</v>
      </c>
      <c r="K977" s="209" t="s">
        <v>149</v>
      </c>
      <c r="L977" s="47"/>
      <c r="M977" s="214" t="s">
        <v>28</v>
      </c>
      <c r="N977" s="215" t="s">
        <v>44</v>
      </c>
      <c r="O977" s="87"/>
      <c r="P977" s="216">
        <f>O977*H977</f>
        <v>0</v>
      </c>
      <c r="Q977" s="216">
        <v>0</v>
      </c>
      <c r="R977" s="216">
        <f>Q977*H977</f>
        <v>0</v>
      </c>
      <c r="S977" s="216">
        <v>0.26000000000000001</v>
      </c>
      <c r="T977" s="217">
        <f>S977*H977</f>
        <v>17.16</v>
      </c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R977" s="218" t="s">
        <v>150</v>
      </c>
      <c r="AT977" s="218" t="s">
        <v>145</v>
      </c>
      <c r="AU977" s="218" t="s">
        <v>181</v>
      </c>
      <c r="AY977" s="20" t="s">
        <v>143</v>
      </c>
      <c r="BE977" s="219">
        <f>IF(N977="základní",J977,0)</f>
        <v>0</v>
      </c>
      <c r="BF977" s="219">
        <f>IF(N977="snížená",J977,0)</f>
        <v>0</v>
      </c>
      <c r="BG977" s="219">
        <f>IF(N977="zákl. přenesená",J977,0)</f>
        <v>0</v>
      </c>
      <c r="BH977" s="219">
        <f>IF(N977="sníž. přenesená",J977,0)</f>
        <v>0</v>
      </c>
      <c r="BI977" s="219">
        <f>IF(N977="nulová",J977,0)</f>
        <v>0</v>
      </c>
      <c r="BJ977" s="20" t="s">
        <v>81</v>
      </c>
      <c r="BK977" s="219">
        <f>ROUND(I977*H977,2)</f>
        <v>0</v>
      </c>
      <c r="BL977" s="20" t="s">
        <v>150</v>
      </c>
      <c r="BM977" s="218" t="s">
        <v>1355</v>
      </c>
    </row>
    <row r="978" s="2" customFormat="1">
      <c r="A978" s="41"/>
      <c r="B978" s="42"/>
      <c r="C978" s="43"/>
      <c r="D978" s="220" t="s">
        <v>152</v>
      </c>
      <c r="E978" s="43"/>
      <c r="F978" s="221" t="s">
        <v>1356</v>
      </c>
      <c r="G978" s="43"/>
      <c r="H978" s="43"/>
      <c r="I978" s="222"/>
      <c r="J978" s="43"/>
      <c r="K978" s="43"/>
      <c r="L978" s="47"/>
      <c r="M978" s="223"/>
      <c r="N978" s="224"/>
      <c r="O978" s="87"/>
      <c r="P978" s="87"/>
      <c r="Q978" s="87"/>
      <c r="R978" s="87"/>
      <c r="S978" s="87"/>
      <c r="T978" s="88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T978" s="20" t="s">
        <v>152</v>
      </c>
      <c r="AU978" s="20" t="s">
        <v>181</v>
      </c>
    </row>
    <row r="979" s="2" customFormat="1">
      <c r="A979" s="41"/>
      <c r="B979" s="42"/>
      <c r="C979" s="43"/>
      <c r="D979" s="225" t="s">
        <v>154</v>
      </c>
      <c r="E979" s="43"/>
      <c r="F979" s="226" t="s">
        <v>1357</v>
      </c>
      <c r="G979" s="43"/>
      <c r="H979" s="43"/>
      <c r="I979" s="222"/>
      <c r="J979" s="43"/>
      <c r="K979" s="43"/>
      <c r="L979" s="47"/>
      <c r="M979" s="223"/>
      <c r="N979" s="224"/>
      <c r="O979" s="87"/>
      <c r="P979" s="87"/>
      <c r="Q979" s="87"/>
      <c r="R979" s="87"/>
      <c r="S979" s="87"/>
      <c r="T979" s="88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T979" s="20" t="s">
        <v>154</v>
      </c>
      <c r="AU979" s="20" t="s">
        <v>181</v>
      </c>
    </row>
    <row r="980" s="13" customFormat="1">
      <c r="A980" s="13"/>
      <c r="B980" s="227"/>
      <c r="C980" s="228"/>
      <c r="D980" s="220" t="s">
        <v>156</v>
      </c>
      <c r="E980" s="229" t="s">
        <v>28</v>
      </c>
      <c r="F980" s="230" t="s">
        <v>635</v>
      </c>
      <c r="G980" s="228"/>
      <c r="H980" s="231">
        <v>66</v>
      </c>
      <c r="I980" s="232"/>
      <c r="J980" s="228"/>
      <c r="K980" s="228"/>
      <c r="L980" s="233"/>
      <c r="M980" s="234"/>
      <c r="N980" s="235"/>
      <c r="O980" s="235"/>
      <c r="P980" s="235"/>
      <c r="Q980" s="235"/>
      <c r="R980" s="235"/>
      <c r="S980" s="235"/>
      <c r="T980" s="236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7" t="s">
        <v>156</v>
      </c>
      <c r="AU980" s="237" t="s">
        <v>181</v>
      </c>
      <c r="AV980" s="13" t="s">
        <v>83</v>
      </c>
      <c r="AW980" s="13" t="s">
        <v>35</v>
      </c>
      <c r="AX980" s="13" t="s">
        <v>81</v>
      </c>
      <c r="AY980" s="237" t="s">
        <v>143</v>
      </c>
    </row>
    <row r="981" s="2" customFormat="1" ht="24.15" customHeight="1">
      <c r="A981" s="41"/>
      <c r="B981" s="42"/>
      <c r="C981" s="207" t="s">
        <v>1358</v>
      </c>
      <c r="D981" s="207" t="s">
        <v>145</v>
      </c>
      <c r="E981" s="208" t="s">
        <v>1359</v>
      </c>
      <c r="F981" s="209" t="s">
        <v>1360</v>
      </c>
      <c r="G981" s="210" t="s">
        <v>312</v>
      </c>
      <c r="H981" s="211">
        <v>771.89999999999998</v>
      </c>
      <c r="I981" s="212"/>
      <c r="J981" s="213">
        <f>ROUND(I981*H981,2)</f>
        <v>0</v>
      </c>
      <c r="K981" s="209" t="s">
        <v>149</v>
      </c>
      <c r="L981" s="47"/>
      <c r="M981" s="214" t="s">
        <v>28</v>
      </c>
      <c r="N981" s="215" t="s">
        <v>44</v>
      </c>
      <c r="O981" s="87"/>
      <c r="P981" s="216">
        <f>O981*H981</f>
        <v>0</v>
      </c>
      <c r="Q981" s="216">
        <v>0</v>
      </c>
      <c r="R981" s="216">
        <f>Q981*H981</f>
        <v>0</v>
      </c>
      <c r="S981" s="216">
        <v>0.26000000000000001</v>
      </c>
      <c r="T981" s="217">
        <f>S981*H981</f>
        <v>200.69399999999999</v>
      </c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R981" s="218" t="s">
        <v>150</v>
      </c>
      <c r="AT981" s="218" t="s">
        <v>145</v>
      </c>
      <c r="AU981" s="218" t="s">
        <v>181</v>
      </c>
      <c r="AY981" s="20" t="s">
        <v>143</v>
      </c>
      <c r="BE981" s="219">
        <f>IF(N981="základní",J981,0)</f>
        <v>0</v>
      </c>
      <c r="BF981" s="219">
        <f>IF(N981="snížená",J981,0)</f>
        <v>0</v>
      </c>
      <c r="BG981" s="219">
        <f>IF(N981="zákl. přenesená",J981,0)</f>
        <v>0</v>
      </c>
      <c r="BH981" s="219">
        <f>IF(N981="sníž. přenesená",J981,0)</f>
        <v>0</v>
      </c>
      <c r="BI981" s="219">
        <f>IF(N981="nulová",J981,0)</f>
        <v>0</v>
      </c>
      <c r="BJ981" s="20" t="s">
        <v>81</v>
      </c>
      <c r="BK981" s="219">
        <f>ROUND(I981*H981,2)</f>
        <v>0</v>
      </c>
      <c r="BL981" s="20" t="s">
        <v>150</v>
      </c>
      <c r="BM981" s="218" t="s">
        <v>1361</v>
      </c>
    </row>
    <row r="982" s="2" customFormat="1">
      <c r="A982" s="41"/>
      <c r="B982" s="42"/>
      <c r="C982" s="43"/>
      <c r="D982" s="220" t="s">
        <v>152</v>
      </c>
      <c r="E982" s="43"/>
      <c r="F982" s="221" t="s">
        <v>1362</v>
      </c>
      <c r="G982" s="43"/>
      <c r="H982" s="43"/>
      <c r="I982" s="222"/>
      <c r="J982" s="43"/>
      <c r="K982" s="43"/>
      <c r="L982" s="47"/>
      <c r="M982" s="223"/>
      <c r="N982" s="224"/>
      <c r="O982" s="87"/>
      <c r="P982" s="87"/>
      <c r="Q982" s="87"/>
      <c r="R982" s="87"/>
      <c r="S982" s="87"/>
      <c r="T982" s="88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T982" s="20" t="s">
        <v>152</v>
      </c>
      <c r="AU982" s="20" t="s">
        <v>181</v>
      </c>
    </row>
    <row r="983" s="2" customFormat="1">
      <c r="A983" s="41"/>
      <c r="B983" s="42"/>
      <c r="C983" s="43"/>
      <c r="D983" s="225" t="s">
        <v>154</v>
      </c>
      <c r="E983" s="43"/>
      <c r="F983" s="226" t="s">
        <v>1363</v>
      </c>
      <c r="G983" s="43"/>
      <c r="H983" s="43"/>
      <c r="I983" s="222"/>
      <c r="J983" s="43"/>
      <c r="K983" s="43"/>
      <c r="L983" s="47"/>
      <c r="M983" s="223"/>
      <c r="N983" s="224"/>
      <c r="O983" s="87"/>
      <c r="P983" s="87"/>
      <c r="Q983" s="87"/>
      <c r="R983" s="87"/>
      <c r="S983" s="87"/>
      <c r="T983" s="88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T983" s="20" t="s">
        <v>154</v>
      </c>
      <c r="AU983" s="20" t="s">
        <v>181</v>
      </c>
    </row>
    <row r="984" s="13" customFormat="1">
      <c r="A984" s="13"/>
      <c r="B984" s="227"/>
      <c r="C984" s="228"/>
      <c r="D984" s="220" t="s">
        <v>156</v>
      </c>
      <c r="E984" s="229" t="s">
        <v>28</v>
      </c>
      <c r="F984" s="230" t="s">
        <v>1364</v>
      </c>
      <c r="G984" s="228"/>
      <c r="H984" s="231">
        <v>771.89999999999998</v>
      </c>
      <c r="I984" s="232"/>
      <c r="J984" s="228"/>
      <c r="K984" s="228"/>
      <c r="L984" s="233"/>
      <c r="M984" s="234"/>
      <c r="N984" s="235"/>
      <c r="O984" s="235"/>
      <c r="P984" s="235"/>
      <c r="Q984" s="235"/>
      <c r="R984" s="235"/>
      <c r="S984" s="235"/>
      <c r="T984" s="236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7" t="s">
        <v>156</v>
      </c>
      <c r="AU984" s="237" t="s">
        <v>181</v>
      </c>
      <c r="AV984" s="13" t="s">
        <v>83</v>
      </c>
      <c r="AW984" s="13" t="s">
        <v>35</v>
      </c>
      <c r="AX984" s="13" t="s">
        <v>81</v>
      </c>
      <c r="AY984" s="237" t="s">
        <v>143</v>
      </c>
    </row>
    <row r="985" s="2" customFormat="1" ht="24.15" customHeight="1">
      <c r="A985" s="41"/>
      <c r="B985" s="42"/>
      <c r="C985" s="207" t="s">
        <v>1227</v>
      </c>
      <c r="D985" s="207" t="s">
        <v>145</v>
      </c>
      <c r="E985" s="208" t="s">
        <v>1365</v>
      </c>
      <c r="F985" s="209" t="s">
        <v>1366</v>
      </c>
      <c r="G985" s="210" t="s">
        <v>312</v>
      </c>
      <c r="H985" s="211">
        <v>647</v>
      </c>
      <c r="I985" s="212"/>
      <c r="J985" s="213">
        <f>ROUND(I985*H985,2)</f>
        <v>0</v>
      </c>
      <c r="K985" s="209" t="s">
        <v>149</v>
      </c>
      <c r="L985" s="47"/>
      <c r="M985" s="214" t="s">
        <v>28</v>
      </c>
      <c r="N985" s="215" t="s">
        <v>44</v>
      </c>
      <c r="O985" s="87"/>
      <c r="P985" s="216">
        <f>O985*H985</f>
        <v>0</v>
      </c>
      <c r="Q985" s="216">
        <v>0</v>
      </c>
      <c r="R985" s="216">
        <f>Q985*H985</f>
        <v>0</v>
      </c>
      <c r="S985" s="216">
        <v>0.29499999999999998</v>
      </c>
      <c r="T985" s="217">
        <f>S985*H985</f>
        <v>190.86499999999998</v>
      </c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R985" s="218" t="s">
        <v>150</v>
      </c>
      <c r="AT985" s="218" t="s">
        <v>145</v>
      </c>
      <c r="AU985" s="218" t="s">
        <v>181</v>
      </c>
      <c r="AY985" s="20" t="s">
        <v>143</v>
      </c>
      <c r="BE985" s="219">
        <f>IF(N985="základní",J985,0)</f>
        <v>0</v>
      </c>
      <c r="BF985" s="219">
        <f>IF(N985="snížená",J985,0)</f>
        <v>0</v>
      </c>
      <c r="BG985" s="219">
        <f>IF(N985="zákl. přenesená",J985,0)</f>
        <v>0</v>
      </c>
      <c r="BH985" s="219">
        <f>IF(N985="sníž. přenesená",J985,0)</f>
        <v>0</v>
      </c>
      <c r="BI985" s="219">
        <f>IF(N985="nulová",J985,0)</f>
        <v>0</v>
      </c>
      <c r="BJ985" s="20" t="s">
        <v>81</v>
      </c>
      <c r="BK985" s="219">
        <f>ROUND(I985*H985,2)</f>
        <v>0</v>
      </c>
      <c r="BL985" s="20" t="s">
        <v>150</v>
      </c>
      <c r="BM985" s="218" t="s">
        <v>1367</v>
      </c>
    </row>
    <row r="986" s="2" customFormat="1">
      <c r="A986" s="41"/>
      <c r="B986" s="42"/>
      <c r="C986" s="43"/>
      <c r="D986" s="220" t="s">
        <v>152</v>
      </c>
      <c r="E986" s="43"/>
      <c r="F986" s="221" t="s">
        <v>1368</v>
      </c>
      <c r="G986" s="43"/>
      <c r="H986" s="43"/>
      <c r="I986" s="222"/>
      <c r="J986" s="43"/>
      <c r="K986" s="43"/>
      <c r="L986" s="47"/>
      <c r="M986" s="223"/>
      <c r="N986" s="224"/>
      <c r="O986" s="87"/>
      <c r="P986" s="87"/>
      <c r="Q986" s="87"/>
      <c r="R986" s="87"/>
      <c r="S986" s="87"/>
      <c r="T986" s="88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T986" s="20" t="s">
        <v>152</v>
      </c>
      <c r="AU986" s="20" t="s">
        <v>181</v>
      </c>
    </row>
    <row r="987" s="2" customFormat="1">
      <c r="A987" s="41"/>
      <c r="B987" s="42"/>
      <c r="C987" s="43"/>
      <c r="D987" s="225" t="s">
        <v>154</v>
      </c>
      <c r="E987" s="43"/>
      <c r="F987" s="226" t="s">
        <v>1369</v>
      </c>
      <c r="G987" s="43"/>
      <c r="H987" s="43"/>
      <c r="I987" s="222"/>
      <c r="J987" s="43"/>
      <c r="K987" s="43"/>
      <c r="L987" s="47"/>
      <c r="M987" s="223"/>
      <c r="N987" s="224"/>
      <c r="O987" s="87"/>
      <c r="P987" s="87"/>
      <c r="Q987" s="87"/>
      <c r="R987" s="87"/>
      <c r="S987" s="87"/>
      <c r="T987" s="88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T987" s="20" t="s">
        <v>154</v>
      </c>
      <c r="AU987" s="20" t="s">
        <v>181</v>
      </c>
    </row>
    <row r="988" s="13" customFormat="1">
      <c r="A988" s="13"/>
      <c r="B988" s="227"/>
      <c r="C988" s="228"/>
      <c r="D988" s="220" t="s">
        <v>156</v>
      </c>
      <c r="E988" s="229" t="s">
        <v>28</v>
      </c>
      <c r="F988" s="230" t="s">
        <v>1370</v>
      </c>
      <c r="G988" s="228"/>
      <c r="H988" s="231">
        <v>647</v>
      </c>
      <c r="I988" s="232"/>
      <c r="J988" s="228"/>
      <c r="K988" s="228"/>
      <c r="L988" s="233"/>
      <c r="M988" s="234"/>
      <c r="N988" s="235"/>
      <c r="O988" s="235"/>
      <c r="P988" s="235"/>
      <c r="Q988" s="235"/>
      <c r="R988" s="235"/>
      <c r="S988" s="235"/>
      <c r="T988" s="236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7" t="s">
        <v>156</v>
      </c>
      <c r="AU988" s="237" t="s">
        <v>181</v>
      </c>
      <c r="AV988" s="13" t="s">
        <v>83</v>
      </c>
      <c r="AW988" s="13" t="s">
        <v>35</v>
      </c>
      <c r="AX988" s="13" t="s">
        <v>81</v>
      </c>
      <c r="AY988" s="237" t="s">
        <v>143</v>
      </c>
    </row>
    <row r="989" s="2" customFormat="1" ht="24.15" customHeight="1">
      <c r="A989" s="41"/>
      <c r="B989" s="42"/>
      <c r="C989" s="207" t="s">
        <v>778</v>
      </c>
      <c r="D989" s="207" t="s">
        <v>145</v>
      </c>
      <c r="E989" s="208" t="s">
        <v>1371</v>
      </c>
      <c r="F989" s="209" t="s">
        <v>1372</v>
      </c>
      <c r="G989" s="210" t="s">
        <v>312</v>
      </c>
      <c r="H989" s="211">
        <v>63.700000000000003</v>
      </c>
      <c r="I989" s="212"/>
      <c r="J989" s="213">
        <f>ROUND(I989*H989,2)</f>
        <v>0</v>
      </c>
      <c r="K989" s="209" t="s">
        <v>149</v>
      </c>
      <c r="L989" s="47"/>
      <c r="M989" s="214" t="s">
        <v>28</v>
      </c>
      <c r="N989" s="215" t="s">
        <v>44</v>
      </c>
      <c r="O989" s="87"/>
      <c r="P989" s="216">
        <f>O989*H989</f>
        <v>0</v>
      </c>
      <c r="Q989" s="216">
        <v>0</v>
      </c>
      <c r="R989" s="216">
        <f>Q989*H989</f>
        <v>0</v>
      </c>
      <c r="S989" s="216">
        <v>0.23999999999999999</v>
      </c>
      <c r="T989" s="217">
        <f>S989*H989</f>
        <v>15.288</v>
      </c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R989" s="218" t="s">
        <v>150</v>
      </c>
      <c r="AT989" s="218" t="s">
        <v>145</v>
      </c>
      <c r="AU989" s="218" t="s">
        <v>181</v>
      </c>
      <c r="AY989" s="20" t="s">
        <v>143</v>
      </c>
      <c r="BE989" s="219">
        <f>IF(N989="základní",J989,0)</f>
        <v>0</v>
      </c>
      <c r="BF989" s="219">
        <f>IF(N989="snížená",J989,0)</f>
        <v>0</v>
      </c>
      <c r="BG989" s="219">
        <f>IF(N989="zákl. přenesená",J989,0)</f>
        <v>0</v>
      </c>
      <c r="BH989" s="219">
        <f>IF(N989="sníž. přenesená",J989,0)</f>
        <v>0</v>
      </c>
      <c r="BI989" s="219">
        <f>IF(N989="nulová",J989,0)</f>
        <v>0</v>
      </c>
      <c r="BJ989" s="20" t="s">
        <v>81</v>
      </c>
      <c r="BK989" s="219">
        <f>ROUND(I989*H989,2)</f>
        <v>0</v>
      </c>
      <c r="BL989" s="20" t="s">
        <v>150</v>
      </c>
      <c r="BM989" s="218" t="s">
        <v>1373</v>
      </c>
    </row>
    <row r="990" s="2" customFormat="1">
      <c r="A990" s="41"/>
      <c r="B990" s="42"/>
      <c r="C990" s="43"/>
      <c r="D990" s="220" t="s">
        <v>152</v>
      </c>
      <c r="E990" s="43"/>
      <c r="F990" s="221" t="s">
        <v>1374</v>
      </c>
      <c r="G990" s="43"/>
      <c r="H990" s="43"/>
      <c r="I990" s="222"/>
      <c r="J990" s="43"/>
      <c r="K990" s="43"/>
      <c r="L990" s="47"/>
      <c r="M990" s="223"/>
      <c r="N990" s="224"/>
      <c r="O990" s="87"/>
      <c r="P990" s="87"/>
      <c r="Q990" s="87"/>
      <c r="R990" s="87"/>
      <c r="S990" s="87"/>
      <c r="T990" s="88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T990" s="20" t="s">
        <v>152</v>
      </c>
      <c r="AU990" s="20" t="s">
        <v>181</v>
      </c>
    </row>
    <row r="991" s="2" customFormat="1">
      <c r="A991" s="41"/>
      <c r="B991" s="42"/>
      <c r="C991" s="43"/>
      <c r="D991" s="225" t="s">
        <v>154</v>
      </c>
      <c r="E991" s="43"/>
      <c r="F991" s="226" t="s">
        <v>1375</v>
      </c>
      <c r="G991" s="43"/>
      <c r="H991" s="43"/>
      <c r="I991" s="222"/>
      <c r="J991" s="43"/>
      <c r="K991" s="43"/>
      <c r="L991" s="47"/>
      <c r="M991" s="223"/>
      <c r="N991" s="224"/>
      <c r="O991" s="87"/>
      <c r="P991" s="87"/>
      <c r="Q991" s="87"/>
      <c r="R991" s="87"/>
      <c r="S991" s="87"/>
      <c r="T991" s="88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T991" s="20" t="s">
        <v>154</v>
      </c>
      <c r="AU991" s="20" t="s">
        <v>181</v>
      </c>
    </row>
    <row r="992" s="13" customFormat="1">
      <c r="A992" s="13"/>
      <c r="B992" s="227"/>
      <c r="C992" s="228"/>
      <c r="D992" s="220" t="s">
        <v>156</v>
      </c>
      <c r="E992" s="229" t="s">
        <v>28</v>
      </c>
      <c r="F992" s="230" t="s">
        <v>1376</v>
      </c>
      <c r="G992" s="228"/>
      <c r="H992" s="231">
        <v>63.700000000000003</v>
      </c>
      <c r="I992" s="232"/>
      <c r="J992" s="228"/>
      <c r="K992" s="228"/>
      <c r="L992" s="233"/>
      <c r="M992" s="234"/>
      <c r="N992" s="235"/>
      <c r="O992" s="235"/>
      <c r="P992" s="235"/>
      <c r="Q992" s="235"/>
      <c r="R992" s="235"/>
      <c r="S992" s="235"/>
      <c r="T992" s="236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7" t="s">
        <v>156</v>
      </c>
      <c r="AU992" s="237" t="s">
        <v>181</v>
      </c>
      <c r="AV992" s="13" t="s">
        <v>83</v>
      </c>
      <c r="AW992" s="13" t="s">
        <v>35</v>
      </c>
      <c r="AX992" s="13" t="s">
        <v>81</v>
      </c>
      <c r="AY992" s="237" t="s">
        <v>143</v>
      </c>
    </row>
    <row r="993" s="2" customFormat="1" ht="24.15" customHeight="1">
      <c r="A993" s="41"/>
      <c r="B993" s="42"/>
      <c r="C993" s="207" t="s">
        <v>1377</v>
      </c>
      <c r="D993" s="207" t="s">
        <v>145</v>
      </c>
      <c r="E993" s="208" t="s">
        <v>1378</v>
      </c>
      <c r="F993" s="209" t="s">
        <v>1379</v>
      </c>
      <c r="G993" s="210" t="s">
        <v>312</v>
      </c>
      <c r="H993" s="211">
        <v>11.15</v>
      </c>
      <c r="I993" s="212"/>
      <c r="J993" s="213">
        <f>ROUND(I993*H993,2)</f>
        <v>0</v>
      </c>
      <c r="K993" s="209" t="s">
        <v>149</v>
      </c>
      <c r="L993" s="47"/>
      <c r="M993" s="214" t="s">
        <v>28</v>
      </c>
      <c r="N993" s="215" t="s">
        <v>44</v>
      </c>
      <c r="O993" s="87"/>
      <c r="P993" s="216">
        <f>O993*H993</f>
        <v>0</v>
      </c>
      <c r="Q993" s="216">
        <v>0</v>
      </c>
      <c r="R993" s="216">
        <f>Q993*H993</f>
        <v>0</v>
      </c>
      <c r="S993" s="216">
        <v>0.29999999999999999</v>
      </c>
      <c r="T993" s="217">
        <f>S993*H993</f>
        <v>3.3450000000000002</v>
      </c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R993" s="218" t="s">
        <v>150</v>
      </c>
      <c r="AT993" s="218" t="s">
        <v>145</v>
      </c>
      <c r="AU993" s="218" t="s">
        <v>181</v>
      </c>
      <c r="AY993" s="20" t="s">
        <v>143</v>
      </c>
      <c r="BE993" s="219">
        <f>IF(N993="základní",J993,0)</f>
        <v>0</v>
      </c>
      <c r="BF993" s="219">
        <f>IF(N993="snížená",J993,0)</f>
        <v>0</v>
      </c>
      <c r="BG993" s="219">
        <f>IF(N993="zákl. přenesená",J993,0)</f>
        <v>0</v>
      </c>
      <c r="BH993" s="219">
        <f>IF(N993="sníž. přenesená",J993,0)</f>
        <v>0</v>
      </c>
      <c r="BI993" s="219">
        <f>IF(N993="nulová",J993,0)</f>
        <v>0</v>
      </c>
      <c r="BJ993" s="20" t="s">
        <v>81</v>
      </c>
      <c r="BK993" s="219">
        <f>ROUND(I993*H993,2)</f>
        <v>0</v>
      </c>
      <c r="BL993" s="20" t="s">
        <v>150</v>
      </c>
      <c r="BM993" s="218" t="s">
        <v>1380</v>
      </c>
    </row>
    <row r="994" s="2" customFormat="1">
      <c r="A994" s="41"/>
      <c r="B994" s="42"/>
      <c r="C994" s="43"/>
      <c r="D994" s="220" t="s">
        <v>152</v>
      </c>
      <c r="E994" s="43"/>
      <c r="F994" s="221" t="s">
        <v>1381</v>
      </c>
      <c r="G994" s="43"/>
      <c r="H994" s="43"/>
      <c r="I994" s="222"/>
      <c r="J994" s="43"/>
      <c r="K994" s="43"/>
      <c r="L994" s="47"/>
      <c r="M994" s="223"/>
      <c r="N994" s="224"/>
      <c r="O994" s="87"/>
      <c r="P994" s="87"/>
      <c r="Q994" s="87"/>
      <c r="R994" s="87"/>
      <c r="S994" s="87"/>
      <c r="T994" s="88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T994" s="20" t="s">
        <v>152</v>
      </c>
      <c r="AU994" s="20" t="s">
        <v>181</v>
      </c>
    </row>
    <row r="995" s="2" customFormat="1">
      <c r="A995" s="41"/>
      <c r="B995" s="42"/>
      <c r="C995" s="43"/>
      <c r="D995" s="225" t="s">
        <v>154</v>
      </c>
      <c r="E995" s="43"/>
      <c r="F995" s="226" t="s">
        <v>1382</v>
      </c>
      <c r="G995" s="43"/>
      <c r="H995" s="43"/>
      <c r="I995" s="222"/>
      <c r="J995" s="43"/>
      <c r="K995" s="43"/>
      <c r="L995" s="47"/>
      <c r="M995" s="223"/>
      <c r="N995" s="224"/>
      <c r="O995" s="87"/>
      <c r="P995" s="87"/>
      <c r="Q995" s="87"/>
      <c r="R995" s="87"/>
      <c r="S995" s="87"/>
      <c r="T995" s="88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T995" s="20" t="s">
        <v>154</v>
      </c>
      <c r="AU995" s="20" t="s">
        <v>181</v>
      </c>
    </row>
    <row r="996" s="13" customFormat="1">
      <c r="A996" s="13"/>
      <c r="B996" s="227"/>
      <c r="C996" s="228"/>
      <c r="D996" s="220" t="s">
        <v>156</v>
      </c>
      <c r="E996" s="229" t="s">
        <v>28</v>
      </c>
      <c r="F996" s="230" t="s">
        <v>1383</v>
      </c>
      <c r="G996" s="228"/>
      <c r="H996" s="231">
        <v>11.15</v>
      </c>
      <c r="I996" s="232"/>
      <c r="J996" s="228"/>
      <c r="K996" s="228"/>
      <c r="L996" s="233"/>
      <c r="M996" s="234"/>
      <c r="N996" s="235"/>
      <c r="O996" s="235"/>
      <c r="P996" s="235"/>
      <c r="Q996" s="235"/>
      <c r="R996" s="235"/>
      <c r="S996" s="235"/>
      <c r="T996" s="236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7" t="s">
        <v>156</v>
      </c>
      <c r="AU996" s="237" t="s">
        <v>181</v>
      </c>
      <c r="AV996" s="13" t="s">
        <v>83</v>
      </c>
      <c r="AW996" s="13" t="s">
        <v>35</v>
      </c>
      <c r="AX996" s="13" t="s">
        <v>81</v>
      </c>
      <c r="AY996" s="237" t="s">
        <v>143</v>
      </c>
    </row>
    <row r="997" s="2" customFormat="1" ht="24.15" customHeight="1">
      <c r="A997" s="41"/>
      <c r="B997" s="42"/>
      <c r="C997" s="207" t="s">
        <v>1384</v>
      </c>
      <c r="D997" s="207" t="s">
        <v>145</v>
      </c>
      <c r="E997" s="208" t="s">
        <v>1385</v>
      </c>
      <c r="F997" s="209" t="s">
        <v>1386</v>
      </c>
      <c r="G997" s="210" t="s">
        <v>312</v>
      </c>
      <c r="H997" s="211">
        <v>124</v>
      </c>
      <c r="I997" s="212"/>
      <c r="J997" s="213">
        <f>ROUND(I997*H997,2)</f>
        <v>0</v>
      </c>
      <c r="K997" s="209" t="s">
        <v>149</v>
      </c>
      <c r="L997" s="47"/>
      <c r="M997" s="214" t="s">
        <v>28</v>
      </c>
      <c r="N997" s="215" t="s">
        <v>44</v>
      </c>
      <c r="O997" s="87"/>
      <c r="P997" s="216">
        <f>O997*H997</f>
        <v>0</v>
      </c>
      <c r="Q997" s="216">
        <v>0</v>
      </c>
      <c r="R997" s="216">
        <f>Q997*H997</f>
        <v>0</v>
      </c>
      <c r="S997" s="216">
        <v>0.23999999999999999</v>
      </c>
      <c r="T997" s="217">
        <f>S997*H997</f>
        <v>29.759999999999998</v>
      </c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R997" s="218" t="s">
        <v>150</v>
      </c>
      <c r="AT997" s="218" t="s">
        <v>145</v>
      </c>
      <c r="AU997" s="218" t="s">
        <v>181</v>
      </c>
      <c r="AY997" s="20" t="s">
        <v>143</v>
      </c>
      <c r="BE997" s="219">
        <f>IF(N997="základní",J997,0)</f>
        <v>0</v>
      </c>
      <c r="BF997" s="219">
        <f>IF(N997="snížená",J997,0)</f>
        <v>0</v>
      </c>
      <c r="BG997" s="219">
        <f>IF(N997="zákl. přenesená",J997,0)</f>
        <v>0</v>
      </c>
      <c r="BH997" s="219">
        <f>IF(N997="sníž. přenesená",J997,0)</f>
        <v>0</v>
      </c>
      <c r="BI997" s="219">
        <f>IF(N997="nulová",J997,0)</f>
        <v>0</v>
      </c>
      <c r="BJ997" s="20" t="s">
        <v>81</v>
      </c>
      <c r="BK997" s="219">
        <f>ROUND(I997*H997,2)</f>
        <v>0</v>
      </c>
      <c r="BL997" s="20" t="s">
        <v>150</v>
      </c>
      <c r="BM997" s="218" t="s">
        <v>1387</v>
      </c>
    </row>
    <row r="998" s="2" customFormat="1">
      <c r="A998" s="41"/>
      <c r="B998" s="42"/>
      <c r="C998" s="43"/>
      <c r="D998" s="220" t="s">
        <v>152</v>
      </c>
      <c r="E998" s="43"/>
      <c r="F998" s="221" t="s">
        <v>1388</v>
      </c>
      <c r="G998" s="43"/>
      <c r="H998" s="43"/>
      <c r="I998" s="222"/>
      <c r="J998" s="43"/>
      <c r="K998" s="43"/>
      <c r="L998" s="47"/>
      <c r="M998" s="223"/>
      <c r="N998" s="224"/>
      <c r="O998" s="87"/>
      <c r="P998" s="87"/>
      <c r="Q998" s="87"/>
      <c r="R998" s="87"/>
      <c r="S998" s="87"/>
      <c r="T998" s="88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T998" s="20" t="s">
        <v>152</v>
      </c>
      <c r="AU998" s="20" t="s">
        <v>181</v>
      </c>
    </row>
    <row r="999" s="2" customFormat="1">
      <c r="A999" s="41"/>
      <c r="B999" s="42"/>
      <c r="C999" s="43"/>
      <c r="D999" s="225" t="s">
        <v>154</v>
      </c>
      <c r="E999" s="43"/>
      <c r="F999" s="226" t="s">
        <v>1389</v>
      </c>
      <c r="G999" s="43"/>
      <c r="H999" s="43"/>
      <c r="I999" s="222"/>
      <c r="J999" s="43"/>
      <c r="K999" s="43"/>
      <c r="L999" s="47"/>
      <c r="M999" s="223"/>
      <c r="N999" s="224"/>
      <c r="O999" s="87"/>
      <c r="P999" s="87"/>
      <c r="Q999" s="87"/>
      <c r="R999" s="87"/>
      <c r="S999" s="87"/>
      <c r="T999" s="88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T999" s="20" t="s">
        <v>154</v>
      </c>
      <c r="AU999" s="20" t="s">
        <v>181</v>
      </c>
    </row>
    <row r="1000" s="13" customFormat="1">
      <c r="A1000" s="13"/>
      <c r="B1000" s="227"/>
      <c r="C1000" s="228"/>
      <c r="D1000" s="220" t="s">
        <v>156</v>
      </c>
      <c r="E1000" s="229" t="s">
        <v>28</v>
      </c>
      <c r="F1000" s="230" t="s">
        <v>1009</v>
      </c>
      <c r="G1000" s="228"/>
      <c r="H1000" s="231">
        <v>124</v>
      </c>
      <c r="I1000" s="232"/>
      <c r="J1000" s="228"/>
      <c r="K1000" s="228"/>
      <c r="L1000" s="233"/>
      <c r="M1000" s="234"/>
      <c r="N1000" s="235"/>
      <c r="O1000" s="235"/>
      <c r="P1000" s="235"/>
      <c r="Q1000" s="235"/>
      <c r="R1000" s="235"/>
      <c r="S1000" s="235"/>
      <c r="T1000" s="236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7" t="s">
        <v>156</v>
      </c>
      <c r="AU1000" s="237" t="s">
        <v>181</v>
      </c>
      <c r="AV1000" s="13" t="s">
        <v>83</v>
      </c>
      <c r="AW1000" s="13" t="s">
        <v>35</v>
      </c>
      <c r="AX1000" s="13" t="s">
        <v>81</v>
      </c>
      <c r="AY1000" s="237" t="s">
        <v>143</v>
      </c>
    </row>
    <row r="1001" s="2" customFormat="1" ht="24.15" customHeight="1">
      <c r="A1001" s="41"/>
      <c r="B1001" s="42"/>
      <c r="C1001" s="207" t="s">
        <v>1390</v>
      </c>
      <c r="D1001" s="207" t="s">
        <v>145</v>
      </c>
      <c r="E1001" s="208" t="s">
        <v>1391</v>
      </c>
      <c r="F1001" s="209" t="s">
        <v>1392</v>
      </c>
      <c r="G1001" s="210" t="s">
        <v>312</v>
      </c>
      <c r="H1001" s="211">
        <v>87</v>
      </c>
      <c r="I1001" s="212"/>
      <c r="J1001" s="213">
        <f>ROUND(I1001*H1001,2)</f>
        <v>0</v>
      </c>
      <c r="K1001" s="209" t="s">
        <v>149</v>
      </c>
      <c r="L1001" s="47"/>
      <c r="M1001" s="214" t="s">
        <v>28</v>
      </c>
      <c r="N1001" s="215" t="s">
        <v>44</v>
      </c>
      <c r="O1001" s="87"/>
      <c r="P1001" s="216">
        <f>O1001*H1001</f>
        <v>0</v>
      </c>
      <c r="Q1001" s="216">
        <v>0</v>
      </c>
      <c r="R1001" s="216">
        <f>Q1001*H1001</f>
        <v>0</v>
      </c>
      <c r="S1001" s="216">
        <v>0.098000000000000004</v>
      </c>
      <c r="T1001" s="217">
        <f>S1001*H1001</f>
        <v>8.5259999999999998</v>
      </c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R1001" s="218" t="s">
        <v>150</v>
      </c>
      <c r="AT1001" s="218" t="s">
        <v>145</v>
      </c>
      <c r="AU1001" s="218" t="s">
        <v>181</v>
      </c>
      <c r="AY1001" s="20" t="s">
        <v>143</v>
      </c>
      <c r="BE1001" s="219">
        <f>IF(N1001="základní",J1001,0)</f>
        <v>0</v>
      </c>
      <c r="BF1001" s="219">
        <f>IF(N1001="snížená",J1001,0)</f>
        <v>0</v>
      </c>
      <c r="BG1001" s="219">
        <f>IF(N1001="zákl. přenesená",J1001,0)</f>
        <v>0</v>
      </c>
      <c r="BH1001" s="219">
        <f>IF(N1001="sníž. přenesená",J1001,0)</f>
        <v>0</v>
      </c>
      <c r="BI1001" s="219">
        <f>IF(N1001="nulová",J1001,0)</f>
        <v>0</v>
      </c>
      <c r="BJ1001" s="20" t="s">
        <v>81</v>
      </c>
      <c r="BK1001" s="219">
        <f>ROUND(I1001*H1001,2)</f>
        <v>0</v>
      </c>
      <c r="BL1001" s="20" t="s">
        <v>150</v>
      </c>
      <c r="BM1001" s="218" t="s">
        <v>1393</v>
      </c>
    </row>
    <row r="1002" s="2" customFormat="1">
      <c r="A1002" s="41"/>
      <c r="B1002" s="42"/>
      <c r="C1002" s="43"/>
      <c r="D1002" s="220" t="s">
        <v>152</v>
      </c>
      <c r="E1002" s="43"/>
      <c r="F1002" s="221" t="s">
        <v>1394</v>
      </c>
      <c r="G1002" s="43"/>
      <c r="H1002" s="43"/>
      <c r="I1002" s="222"/>
      <c r="J1002" s="43"/>
      <c r="K1002" s="43"/>
      <c r="L1002" s="47"/>
      <c r="M1002" s="223"/>
      <c r="N1002" s="224"/>
      <c r="O1002" s="87"/>
      <c r="P1002" s="87"/>
      <c r="Q1002" s="87"/>
      <c r="R1002" s="87"/>
      <c r="S1002" s="87"/>
      <c r="T1002" s="88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T1002" s="20" t="s">
        <v>152</v>
      </c>
      <c r="AU1002" s="20" t="s">
        <v>181</v>
      </c>
    </row>
    <row r="1003" s="2" customFormat="1">
      <c r="A1003" s="41"/>
      <c r="B1003" s="42"/>
      <c r="C1003" s="43"/>
      <c r="D1003" s="225" t="s">
        <v>154</v>
      </c>
      <c r="E1003" s="43"/>
      <c r="F1003" s="226" t="s">
        <v>1395</v>
      </c>
      <c r="G1003" s="43"/>
      <c r="H1003" s="43"/>
      <c r="I1003" s="222"/>
      <c r="J1003" s="43"/>
      <c r="K1003" s="43"/>
      <c r="L1003" s="47"/>
      <c r="M1003" s="223"/>
      <c r="N1003" s="224"/>
      <c r="O1003" s="87"/>
      <c r="P1003" s="87"/>
      <c r="Q1003" s="87"/>
      <c r="R1003" s="87"/>
      <c r="S1003" s="87"/>
      <c r="T1003" s="88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T1003" s="20" t="s">
        <v>154</v>
      </c>
      <c r="AU1003" s="20" t="s">
        <v>181</v>
      </c>
    </row>
    <row r="1004" s="13" customFormat="1">
      <c r="A1004" s="13"/>
      <c r="B1004" s="227"/>
      <c r="C1004" s="228"/>
      <c r="D1004" s="220" t="s">
        <v>156</v>
      </c>
      <c r="E1004" s="229" t="s">
        <v>28</v>
      </c>
      <c r="F1004" s="230" t="s">
        <v>780</v>
      </c>
      <c r="G1004" s="228"/>
      <c r="H1004" s="231">
        <v>87</v>
      </c>
      <c r="I1004" s="232"/>
      <c r="J1004" s="228"/>
      <c r="K1004" s="228"/>
      <c r="L1004" s="233"/>
      <c r="M1004" s="234"/>
      <c r="N1004" s="235"/>
      <c r="O1004" s="235"/>
      <c r="P1004" s="235"/>
      <c r="Q1004" s="235"/>
      <c r="R1004" s="235"/>
      <c r="S1004" s="235"/>
      <c r="T1004" s="236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7" t="s">
        <v>156</v>
      </c>
      <c r="AU1004" s="237" t="s">
        <v>181</v>
      </c>
      <c r="AV1004" s="13" t="s">
        <v>83</v>
      </c>
      <c r="AW1004" s="13" t="s">
        <v>35</v>
      </c>
      <c r="AX1004" s="13" t="s">
        <v>81</v>
      </c>
      <c r="AY1004" s="237" t="s">
        <v>143</v>
      </c>
    </row>
    <row r="1005" s="2" customFormat="1" ht="24.15" customHeight="1">
      <c r="A1005" s="41"/>
      <c r="B1005" s="42"/>
      <c r="C1005" s="207" t="s">
        <v>1396</v>
      </c>
      <c r="D1005" s="207" t="s">
        <v>145</v>
      </c>
      <c r="E1005" s="208" t="s">
        <v>1397</v>
      </c>
      <c r="F1005" s="209" t="s">
        <v>1398</v>
      </c>
      <c r="G1005" s="210" t="s">
        <v>312</v>
      </c>
      <c r="H1005" s="211">
        <v>286</v>
      </c>
      <c r="I1005" s="212"/>
      <c r="J1005" s="213">
        <f>ROUND(I1005*H1005,2)</f>
        <v>0</v>
      </c>
      <c r="K1005" s="209" t="s">
        <v>149</v>
      </c>
      <c r="L1005" s="47"/>
      <c r="M1005" s="214" t="s">
        <v>28</v>
      </c>
      <c r="N1005" s="215" t="s">
        <v>44</v>
      </c>
      <c r="O1005" s="87"/>
      <c r="P1005" s="216">
        <f>O1005*H1005</f>
        <v>0</v>
      </c>
      <c r="Q1005" s="216">
        <v>0</v>
      </c>
      <c r="R1005" s="216">
        <f>Q1005*H1005</f>
        <v>0</v>
      </c>
      <c r="S1005" s="216">
        <v>0.17000000000000001</v>
      </c>
      <c r="T1005" s="217">
        <f>S1005*H1005</f>
        <v>48.620000000000005</v>
      </c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R1005" s="218" t="s">
        <v>150</v>
      </c>
      <c r="AT1005" s="218" t="s">
        <v>145</v>
      </c>
      <c r="AU1005" s="218" t="s">
        <v>181</v>
      </c>
      <c r="AY1005" s="20" t="s">
        <v>143</v>
      </c>
      <c r="BE1005" s="219">
        <f>IF(N1005="základní",J1005,0)</f>
        <v>0</v>
      </c>
      <c r="BF1005" s="219">
        <f>IF(N1005="snížená",J1005,0)</f>
        <v>0</v>
      </c>
      <c r="BG1005" s="219">
        <f>IF(N1005="zákl. přenesená",J1005,0)</f>
        <v>0</v>
      </c>
      <c r="BH1005" s="219">
        <f>IF(N1005="sníž. přenesená",J1005,0)</f>
        <v>0</v>
      </c>
      <c r="BI1005" s="219">
        <f>IF(N1005="nulová",J1005,0)</f>
        <v>0</v>
      </c>
      <c r="BJ1005" s="20" t="s">
        <v>81</v>
      </c>
      <c r="BK1005" s="219">
        <f>ROUND(I1005*H1005,2)</f>
        <v>0</v>
      </c>
      <c r="BL1005" s="20" t="s">
        <v>150</v>
      </c>
      <c r="BM1005" s="218" t="s">
        <v>1399</v>
      </c>
    </row>
    <row r="1006" s="2" customFormat="1">
      <c r="A1006" s="41"/>
      <c r="B1006" s="42"/>
      <c r="C1006" s="43"/>
      <c r="D1006" s="220" t="s">
        <v>152</v>
      </c>
      <c r="E1006" s="43"/>
      <c r="F1006" s="221" t="s">
        <v>1400</v>
      </c>
      <c r="G1006" s="43"/>
      <c r="H1006" s="43"/>
      <c r="I1006" s="222"/>
      <c r="J1006" s="43"/>
      <c r="K1006" s="43"/>
      <c r="L1006" s="47"/>
      <c r="M1006" s="223"/>
      <c r="N1006" s="224"/>
      <c r="O1006" s="87"/>
      <c r="P1006" s="87"/>
      <c r="Q1006" s="87"/>
      <c r="R1006" s="87"/>
      <c r="S1006" s="87"/>
      <c r="T1006" s="88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T1006" s="20" t="s">
        <v>152</v>
      </c>
      <c r="AU1006" s="20" t="s">
        <v>181</v>
      </c>
    </row>
    <row r="1007" s="2" customFormat="1">
      <c r="A1007" s="41"/>
      <c r="B1007" s="42"/>
      <c r="C1007" s="43"/>
      <c r="D1007" s="225" t="s">
        <v>154</v>
      </c>
      <c r="E1007" s="43"/>
      <c r="F1007" s="226" t="s">
        <v>1401</v>
      </c>
      <c r="G1007" s="43"/>
      <c r="H1007" s="43"/>
      <c r="I1007" s="222"/>
      <c r="J1007" s="43"/>
      <c r="K1007" s="43"/>
      <c r="L1007" s="47"/>
      <c r="M1007" s="223"/>
      <c r="N1007" s="224"/>
      <c r="O1007" s="87"/>
      <c r="P1007" s="87"/>
      <c r="Q1007" s="87"/>
      <c r="R1007" s="87"/>
      <c r="S1007" s="87"/>
      <c r="T1007" s="88"/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T1007" s="20" t="s">
        <v>154</v>
      </c>
      <c r="AU1007" s="20" t="s">
        <v>181</v>
      </c>
    </row>
    <row r="1008" s="13" customFormat="1">
      <c r="A1008" s="13"/>
      <c r="B1008" s="227"/>
      <c r="C1008" s="228"/>
      <c r="D1008" s="220" t="s">
        <v>156</v>
      </c>
      <c r="E1008" s="229" t="s">
        <v>28</v>
      </c>
      <c r="F1008" s="230" t="s">
        <v>1402</v>
      </c>
      <c r="G1008" s="228"/>
      <c r="H1008" s="231">
        <v>286</v>
      </c>
      <c r="I1008" s="232"/>
      <c r="J1008" s="228"/>
      <c r="K1008" s="228"/>
      <c r="L1008" s="233"/>
      <c r="M1008" s="234"/>
      <c r="N1008" s="235"/>
      <c r="O1008" s="235"/>
      <c r="P1008" s="235"/>
      <c r="Q1008" s="235"/>
      <c r="R1008" s="235"/>
      <c r="S1008" s="235"/>
      <c r="T1008" s="236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7" t="s">
        <v>156</v>
      </c>
      <c r="AU1008" s="237" t="s">
        <v>181</v>
      </c>
      <c r="AV1008" s="13" t="s">
        <v>83</v>
      </c>
      <c r="AW1008" s="13" t="s">
        <v>35</v>
      </c>
      <c r="AX1008" s="13" t="s">
        <v>81</v>
      </c>
      <c r="AY1008" s="237" t="s">
        <v>143</v>
      </c>
    </row>
    <row r="1009" s="2" customFormat="1" ht="24.15" customHeight="1">
      <c r="A1009" s="41"/>
      <c r="B1009" s="42"/>
      <c r="C1009" s="207" t="s">
        <v>1403</v>
      </c>
      <c r="D1009" s="207" t="s">
        <v>145</v>
      </c>
      <c r="E1009" s="208" t="s">
        <v>1404</v>
      </c>
      <c r="F1009" s="209" t="s">
        <v>1405</v>
      </c>
      <c r="G1009" s="210" t="s">
        <v>312</v>
      </c>
      <c r="H1009" s="211">
        <v>1178</v>
      </c>
      <c r="I1009" s="212"/>
      <c r="J1009" s="213">
        <f>ROUND(I1009*H1009,2)</f>
        <v>0</v>
      </c>
      <c r="K1009" s="209" t="s">
        <v>149</v>
      </c>
      <c r="L1009" s="47"/>
      <c r="M1009" s="214" t="s">
        <v>28</v>
      </c>
      <c r="N1009" s="215" t="s">
        <v>44</v>
      </c>
      <c r="O1009" s="87"/>
      <c r="P1009" s="216">
        <f>O1009*H1009</f>
        <v>0</v>
      </c>
      <c r="Q1009" s="216">
        <v>0</v>
      </c>
      <c r="R1009" s="216">
        <f>Q1009*H1009</f>
        <v>0</v>
      </c>
      <c r="S1009" s="216">
        <v>0.44</v>
      </c>
      <c r="T1009" s="217">
        <f>S1009*H1009</f>
        <v>518.32000000000005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18" t="s">
        <v>150</v>
      </c>
      <c r="AT1009" s="218" t="s">
        <v>145</v>
      </c>
      <c r="AU1009" s="218" t="s">
        <v>181</v>
      </c>
      <c r="AY1009" s="20" t="s">
        <v>143</v>
      </c>
      <c r="BE1009" s="219">
        <f>IF(N1009="základní",J1009,0)</f>
        <v>0</v>
      </c>
      <c r="BF1009" s="219">
        <f>IF(N1009="snížená",J1009,0)</f>
        <v>0</v>
      </c>
      <c r="BG1009" s="219">
        <f>IF(N1009="zákl. přenesená",J1009,0)</f>
        <v>0</v>
      </c>
      <c r="BH1009" s="219">
        <f>IF(N1009="sníž. přenesená",J1009,0)</f>
        <v>0</v>
      </c>
      <c r="BI1009" s="219">
        <f>IF(N1009="nulová",J1009,0)</f>
        <v>0</v>
      </c>
      <c r="BJ1009" s="20" t="s">
        <v>81</v>
      </c>
      <c r="BK1009" s="219">
        <f>ROUND(I1009*H1009,2)</f>
        <v>0</v>
      </c>
      <c r="BL1009" s="20" t="s">
        <v>150</v>
      </c>
      <c r="BM1009" s="218" t="s">
        <v>1406</v>
      </c>
    </row>
    <row r="1010" s="2" customFormat="1">
      <c r="A1010" s="41"/>
      <c r="B1010" s="42"/>
      <c r="C1010" s="43"/>
      <c r="D1010" s="220" t="s">
        <v>152</v>
      </c>
      <c r="E1010" s="43"/>
      <c r="F1010" s="221" t="s">
        <v>1407</v>
      </c>
      <c r="G1010" s="43"/>
      <c r="H1010" s="43"/>
      <c r="I1010" s="222"/>
      <c r="J1010" s="43"/>
      <c r="K1010" s="43"/>
      <c r="L1010" s="47"/>
      <c r="M1010" s="223"/>
      <c r="N1010" s="224"/>
      <c r="O1010" s="87"/>
      <c r="P1010" s="87"/>
      <c r="Q1010" s="87"/>
      <c r="R1010" s="87"/>
      <c r="S1010" s="87"/>
      <c r="T1010" s="88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T1010" s="20" t="s">
        <v>152</v>
      </c>
      <c r="AU1010" s="20" t="s">
        <v>181</v>
      </c>
    </row>
    <row r="1011" s="2" customFormat="1">
      <c r="A1011" s="41"/>
      <c r="B1011" s="42"/>
      <c r="C1011" s="43"/>
      <c r="D1011" s="225" t="s">
        <v>154</v>
      </c>
      <c r="E1011" s="43"/>
      <c r="F1011" s="226" t="s">
        <v>1408</v>
      </c>
      <c r="G1011" s="43"/>
      <c r="H1011" s="43"/>
      <c r="I1011" s="222"/>
      <c r="J1011" s="43"/>
      <c r="K1011" s="43"/>
      <c r="L1011" s="47"/>
      <c r="M1011" s="223"/>
      <c r="N1011" s="224"/>
      <c r="O1011" s="87"/>
      <c r="P1011" s="87"/>
      <c r="Q1011" s="87"/>
      <c r="R1011" s="87"/>
      <c r="S1011" s="87"/>
      <c r="T1011" s="88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T1011" s="20" t="s">
        <v>154</v>
      </c>
      <c r="AU1011" s="20" t="s">
        <v>181</v>
      </c>
    </row>
    <row r="1012" s="13" customFormat="1">
      <c r="A1012" s="13"/>
      <c r="B1012" s="227"/>
      <c r="C1012" s="228"/>
      <c r="D1012" s="220" t="s">
        <v>156</v>
      </c>
      <c r="E1012" s="229" t="s">
        <v>28</v>
      </c>
      <c r="F1012" s="230" t="s">
        <v>1409</v>
      </c>
      <c r="G1012" s="228"/>
      <c r="H1012" s="231">
        <v>1178</v>
      </c>
      <c r="I1012" s="232"/>
      <c r="J1012" s="228"/>
      <c r="K1012" s="228"/>
      <c r="L1012" s="233"/>
      <c r="M1012" s="234"/>
      <c r="N1012" s="235"/>
      <c r="O1012" s="235"/>
      <c r="P1012" s="235"/>
      <c r="Q1012" s="235"/>
      <c r="R1012" s="235"/>
      <c r="S1012" s="235"/>
      <c r="T1012" s="236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7" t="s">
        <v>156</v>
      </c>
      <c r="AU1012" s="237" t="s">
        <v>181</v>
      </c>
      <c r="AV1012" s="13" t="s">
        <v>83</v>
      </c>
      <c r="AW1012" s="13" t="s">
        <v>35</v>
      </c>
      <c r="AX1012" s="13" t="s">
        <v>81</v>
      </c>
      <c r="AY1012" s="237" t="s">
        <v>143</v>
      </c>
    </row>
    <row r="1013" s="2" customFormat="1" ht="24.15" customHeight="1">
      <c r="A1013" s="41"/>
      <c r="B1013" s="42"/>
      <c r="C1013" s="207" t="s">
        <v>1410</v>
      </c>
      <c r="D1013" s="207" t="s">
        <v>145</v>
      </c>
      <c r="E1013" s="208" t="s">
        <v>1411</v>
      </c>
      <c r="F1013" s="209" t="s">
        <v>1412</v>
      </c>
      <c r="G1013" s="210" t="s">
        <v>312</v>
      </c>
      <c r="H1013" s="211">
        <v>546</v>
      </c>
      <c r="I1013" s="212"/>
      <c r="J1013" s="213">
        <f>ROUND(I1013*H1013,2)</f>
        <v>0</v>
      </c>
      <c r="K1013" s="209" t="s">
        <v>149</v>
      </c>
      <c r="L1013" s="47"/>
      <c r="M1013" s="214" t="s">
        <v>28</v>
      </c>
      <c r="N1013" s="215" t="s">
        <v>44</v>
      </c>
      <c r="O1013" s="87"/>
      <c r="P1013" s="216">
        <f>O1013*H1013</f>
        <v>0</v>
      </c>
      <c r="Q1013" s="216">
        <v>0</v>
      </c>
      <c r="R1013" s="216">
        <f>Q1013*H1013</f>
        <v>0</v>
      </c>
      <c r="S1013" s="216">
        <v>0.23999999999999999</v>
      </c>
      <c r="T1013" s="217">
        <f>S1013*H1013</f>
        <v>131.03999999999999</v>
      </c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R1013" s="218" t="s">
        <v>150</v>
      </c>
      <c r="AT1013" s="218" t="s">
        <v>145</v>
      </c>
      <c r="AU1013" s="218" t="s">
        <v>181</v>
      </c>
      <c r="AY1013" s="20" t="s">
        <v>143</v>
      </c>
      <c r="BE1013" s="219">
        <f>IF(N1013="základní",J1013,0)</f>
        <v>0</v>
      </c>
      <c r="BF1013" s="219">
        <f>IF(N1013="snížená",J1013,0)</f>
        <v>0</v>
      </c>
      <c r="BG1013" s="219">
        <f>IF(N1013="zákl. přenesená",J1013,0)</f>
        <v>0</v>
      </c>
      <c r="BH1013" s="219">
        <f>IF(N1013="sníž. přenesená",J1013,0)</f>
        <v>0</v>
      </c>
      <c r="BI1013" s="219">
        <f>IF(N1013="nulová",J1013,0)</f>
        <v>0</v>
      </c>
      <c r="BJ1013" s="20" t="s">
        <v>81</v>
      </c>
      <c r="BK1013" s="219">
        <f>ROUND(I1013*H1013,2)</f>
        <v>0</v>
      </c>
      <c r="BL1013" s="20" t="s">
        <v>150</v>
      </c>
      <c r="BM1013" s="218" t="s">
        <v>1413</v>
      </c>
    </row>
    <row r="1014" s="2" customFormat="1">
      <c r="A1014" s="41"/>
      <c r="B1014" s="42"/>
      <c r="C1014" s="43"/>
      <c r="D1014" s="220" t="s">
        <v>152</v>
      </c>
      <c r="E1014" s="43"/>
      <c r="F1014" s="221" t="s">
        <v>1414</v>
      </c>
      <c r="G1014" s="43"/>
      <c r="H1014" s="43"/>
      <c r="I1014" s="222"/>
      <c r="J1014" s="43"/>
      <c r="K1014" s="43"/>
      <c r="L1014" s="47"/>
      <c r="M1014" s="223"/>
      <c r="N1014" s="224"/>
      <c r="O1014" s="87"/>
      <c r="P1014" s="87"/>
      <c r="Q1014" s="87"/>
      <c r="R1014" s="87"/>
      <c r="S1014" s="87"/>
      <c r="T1014" s="88"/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T1014" s="20" t="s">
        <v>152</v>
      </c>
      <c r="AU1014" s="20" t="s">
        <v>181</v>
      </c>
    </row>
    <row r="1015" s="2" customFormat="1">
      <c r="A1015" s="41"/>
      <c r="B1015" s="42"/>
      <c r="C1015" s="43"/>
      <c r="D1015" s="225" t="s">
        <v>154</v>
      </c>
      <c r="E1015" s="43"/>
      <c r="F1015" s="226" t="s">
        <v>1415</v>
      </c>
      <c r="G1015" s="43"/>
      <c r="H1015" s="43"/>
      <c r="I1015" s="222"/>
      <c r="J1015" s="43"/>
      <c r="K1015" s="43"/>
      <c r="L1015" s="47"/>
      <c r="M1015" s="223"/>
      <c r="N1015" s="224"/>
      <c r="O1015" s="87"/>
      <c r="P1015" s="87"/>
      <c r="Q1015" s="87"/>
      <c r="R1015" s="87"/>
      <c r="S1015" s="87"/>
      <c r="T1015" s="88"/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T1015" s="20" t="s">
        <v>154</v>
      </c>
      <c r="AU1015" s="20" t="s">
        <v>181</v>
      </c>
    </row>
    <row r="1016" s="13" customFormat="1">
      <c r="A1016" s="13"/>
      <c r="B1016" s="227"/>
      <c r="C1016" s="228"/>
      <c r="D1016" s="220" t="s">
        <v>156</v>
      </c>
      <c r="E1016" s="229" t="s">
        <v>28</v>
      </c>
      <c r="F1016" s="230" t="s">
        <v>1416</v>
      </c>
      <c r="G1016" s="228"/>
      <c r="H1016" s="231">
        <v>546</v>
      </c>
      <c r="I1016" s="232"/>
      <c r="J1016" s="228"/>
      <c r="K1016" s="228"/>
      <c r="L1016" s="233"/>
      <c r="M1016" s="234"/>
      <c r="N1016" s="235"/>
      <c r="O1016" s="235"/>
      <c r="P1016" s="235"/>
      <c r="Q1016" s="235"/>
      <c r="R1016" s="235"/>
      <c r="S1016" s="235"/>
      <c r="T1016" s="236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7" t="s">
        <v>156</v>
      </c>
      <c r="AU1016" s="237" t="s">
        <v>181</v>
      </c>
      <c r="AV1016" s="13" t="s">
        <v>83</v>
      </c>
      <c r="AW1016" s="13" t="s">
        <v>35</v>
      </c>
      <c r="AX1016" s="13" t="s">
        <v>81</v>
      </c>
      <c r="AY1016" s="237" t="s">
        <v>143</v>
      </c>
    </row>
    <row r="1017" s="2" customFormat="1" ht="33" customHeight="1">
      <c r="A1017" s="41"/>
      <c r="B1017" s="42"/>
      <c r="C1017" s="207" t="s">
        <v>1417</v>
      </c>
      <c r="D1017" s="207" t="s">
        <v>145</v>
      </c>
      <c r="E1017" s="208" t="s">
        <v>1418</v>
      </c>
      <c r="F1017" s="209" t="s">
        <v>1419</v>
      </c>
      <c r="G1017" s="210" t="s">
        <v>312</v>
      </c>
      <c r="H1017" s="211">
        <v>545</v>
      </c>
      <c r="I1017" s="212"/>
      <c r="J1017" s="213">
        <f>ROUND(I1017*H1017,2)</f>
        <v>0</v>
      </c>
      <c r="K1017" s="209" t="s">
        <v>149</v>
      </c>
      <c r="L1017" s="47"/>
      <c r="M1017" s="214" t="s">
        <v>28</v>
      </c>
      <c r="N1017" s="215" t="s">
        <v>44</v>
      </c>
      <c r="O1017" s="87"/>
      <c r="P1017" s="216">
        <f>O1017*H1017</f>
        <v>0</v>
      </c>
      <c r="Q1017" s="216">
        <v>0.00012999999999999999</v>
      </c>
      <c r="R1017" s="216">
        <f>Q1017*H1017</f>
        <v>0.070849999999999996</v>
      </c>
      <c r="S1017" s="216">
        <v>0.23000000000000001</v>
      </c>
      <c r="T1017" s="217">
        <f>S1017*H1017</f>
        <v>125.35000000000001</v>
      </c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R1017" s="218" t="s">
        <v>150</v>
      </c>
      <c r="AT1017" s="218" t="s">
        <v>145</v>
      </c>
      <c r="AU1017" s="218" t="s">
        <v>181</v>
      </c>
      <c r="AY1017" s="20" t="s">
        <v>143</v>
      </c>
      <c r="BE1017" s="219">
        <f>IF(N1017="základní",J1017,0)</f>
        <v>0</v>
      </c>
      <c r="BF1017" s="219">
        <f>IF(N1017="snížená",J1017,0)</f>
        <v>0</v>
      </c>
      <c r="BG1017" s="219">
        <f>IF(N1017="zákl. přenesená",J1017,0)</f>
        <v>0</v>
      </c>
      <c r="BH1017" s="219">
        <f>IF(N1017="sníž. přenesená",J1017,0)</f>
        <v>0</v>
      </c>
      <c r="BI1017" s="219">
        <f>IF(N1017="nulová",J1017,0)</f>
        <v>0</v>
      </c>
      <c r="BJ1017" s="20" t="s">
        <v>81</v>
      </c>
      <c r="BK1017" s="219">
        <f>ROUND(I1017*H1017,2)</f>
        <v>0</v>
      </c>
      <c r="BL1017" s="20" t="s">
        <v>150</v>
      </c>
      <c r="BM1017" s="218" t="s">
        <v>1420</v>
      </c>
    </row>
    <row r="1018" s="2" customFormat="1">
      <c r="A1018" s="41"/>
      <c r="B1018" s="42"/>
      <c r="C1018" s="43"/>
      <c r="D1018" s="220" t="s">
        <v>152</v>
      </c>
      <c r="E1018" s="43"/>
      <c r="F1018" s="221" t="s">
        <v>1421</v>
      </c>
      <c r="G1018" s="43"/>
      <c r="H1018" s="43"/>
      <c r="I1018" s="222"/>
      <c r="J1018" s="43"/>
      <c r="K1018" s="43"/>
      <c r="L1018" s="47"/>
      <c r="M1018" s="223"/>
      <c r="N1018" s="224"/>
      <c r="O1018" s="87"/>
      <c r="P1018" s="87"/>
      <c r="Q1018" s="87"/>
      <c r="R1018" s="87"/>
      <c r="S1018" s="87"/>
      <c r="T1018" s="88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T1018" s="20" t="s">
        <v>152</v>
      </c>
      <c r="AU1018" s="20" t="s">
        <v>181</v>
      </c>
    </row>
    <row r="1019" s="2" customFormat="1">
      <c r="A1019" s="41"/>
      <c r="B1019" s="42"/>
      <c r="C1019" s="43"/>
      <c r="D1019" s="225" t="s">
        <v>154</v>
      </c>
      <c r="E1019" s="43"/>
      <c r="F1019" s="226" t="s">
        <v>1422</v>
      </c>
      <c r="G1019" s="43"/>
      <c r="H1019" s="43"/>
      <c r="I1019" s="222"/>
      <c r="J1019" s="43"/>
      <c r="K1019" s="43"/>
      <c r="L1019" s="47"/>
      <c r="M1019" s="223"/>
      <c r="N1019" s="224"/>
      <c r="O1019" s="87"/>
      <c r="P1019" s="87"/>
      <c r="Q1019" s="87"/>
      <c r="R1019" s="87"/>
      <c r="S1019" s="87"/>
      <c r="T1019" s="88"/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T1019" s="20" t="s">
        <v>154</v>
      </c>
      <c r="AU1019" s="20" t="s">
        <v>181</v>
      </c>
    </row>
    <row r="1020" s="2" customFormat="1">
      <c r="A1020" s="41"/>
      <c r="B1020" s="42"/>
      <c r="C1020" s="43"/>
      <c r="D1020" s="220" t="s">
        <v>231</v>
      </c>
      <c r="E1020" s="43"/>
      <c r="F1020" s="259" t="s">
        <v>1423</v>
      </c>
      <c r="G1020" s="43"/>
      <c r="H1020" s="43"/>
      <c r="I1020" s="222"/>
      <c r="J1020" s="43"/>
      <c r="K1020" s="43"/>
      <c r="L1020" s="47"/>
      <c r="M1020" s="223"/>
      <c r="N1020" s="224"/>
      <c r="O1020" s="87"/>
      <c r="P1020" s="87"/>
      <c r="Q1020" s="87"/>
      <c r="R1020" s="87"/>
      <c r="S1020" s="87"/>
      <c r="T1020" s="88"/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T1020" s="20" t="s">
        <v>231</v>
      </c>
      <c r="AU1020" s="20" t="s">
        <v>181</v>
      </c>
    </row>
    <row r="1021" s="13" customFormat="1">
      <c r="A1021" s="13"/>
      <c r="B1021" s="227"/>
      <c r="C1021" s="228"/>
      <c r="D1021" s="220" t="s">
        <v>156</v>
      </c>
      <c r="E1021" s="229" t="s">
        <v>28</v>
      </c>
      <c r="F1021" s="230" t="s">
        <v>1424</v>
      </c>
      <c r="G1021" s="228"/>
      <c r="H1021" s="231">
        <v>545</v>
      </c>
      <c r="I1021" s="232"/>
      <c r="J1021" s="228"/>
      <c r="K1021" s="228"/>
      <c r="L1021" s="233"/>
      <c r="M1021" s="234"/>
      <c r="N1021" s="235"/>
      <c r="O1021" s="235"/>
      <c r="P1021" s="235"/>
      <c r="Q1021" s="235"/>
      <c r="R1021" s="235"/>
      <c r="S1021" s="235"/>
      <c r="T1021" s="236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7" t="s">
        <v>156</v>
      </c>
      <c r="AU1021" s="237" t="s">
        <v>181</v>
      </c>
      <c r="AV1021" s="13" t="s">
        <v>83</v>
      </c>
      <c r="AW1021" s="13" t="s">
        <v>35</v>
      </c>
      <c r="AX1021" s="13" t="s">
        <v>81</v>
      </c>
      <c r="AY1021" s="237" t="s">
        <v>143</v>
      </c>
    </row>
    <row r="1022" s="2" customFormat="1" ht="33" customHeight="1">
      <c r="A1022" s="41"/>
      <c r="B1022" s="42"/>
      <c r="C1022" s="207" t="s">
        <v>1425</v>
      </c>
      <c r="D1022" s="207" t="s">
        <v>145</v>
      </c>
      <c r="E1022" s="208" t="s">
        <v>1426</v>
      </c>
      <c r="F1022" s="209" t="s">
        <v>1427</v>
      </c>
      <c r="G1022" s="210" t="s">
        <v>312</v>
      </c>
      <c r="H1022" s="211">
        <v>2008</v>
      </c>
      <c r="I1022" s="212"/>
      <c r="J1022" s="213">
        <f>ROUND(I1022*H1022,2)</f>
        <v>0</v>
      </c>
      <c r="K1022" s="209" t="s">
        <v>149</v>
      </c>
      <c r="L1022" s="47"/>
      <c r="M1022" s="214" t="s">
        <v>28</v>
      </c>
      <c r="N1022" s="215" t="s">
        <v>44</v>
      </c>
      <c r="O1022" s="87"/>
      <c r="P1022" s="216">
        <f>O1022*H1022</f>
        <v>0</v>
      </c>
      <c r="Q1022" s="216">
        <v>6.9999999999999994E-05</v>
      </c>
      <c r="R1022" s="216">
        <f>Q1022*H1022</f>
        <v>0.14055999999999999</v>
      </c>
      <c r="S1022" s="216">
        <v>0.11500000000000001</v>
      </c>
      <c r="T1022" s="217">
        <f>S1022*H1022</f>
        <v>230.92000000000002</v>
      </c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R1022" s="218" t="s">
        <v>150</v>
      </c>
      <c r="AT1022" s="218" t="s">
        <v>145</v>
      </c>
      <c r="AU1022" s="218" t="s">
        <v>181</v>
      </c>
      <c r="AY1022" s="20" t="s">
        <v>143</v>
      </c>
      <c r="BE1022" s="219">
        <f>IF(N1022="základní",J1022,0)</f>
        <v>0</v>
      </c>
      <c r="BF1022" s="219">
        <f>IF(N1022="snížená",J1022,0)</f>
        <v>0</v>
      </c>
      <c r="BG1022" s="219">
        <f>IF(N1022="zákl. přenesená",J1022,0)</f>
        <v>0</v>
      </c>
      <c r="BH1022" s="219">
        <f>IF(N1022="sníž. přenesená",J1022,0)</f>
        <v>0</v>
      </c>
      <c r="BI1022" s="219">
        <f>IF(N1022="nulová",J1022,0)</f>
        <v>0</v>
      </c>
      <c r="BJ1022" s="20" t="s">
        <v>81</v>
      </c>
      <c r="BK1022" s="219">
        <f>ROUND(I1022*H1022,2)</f>
        <v>0</v>
      </c>
      <c r="BL1022" s="20" t="s">
        <v>150</v>
      </c>
      <c r="BM1022" s="218" t="s">
        <v>1428</v>
      </c>
    </row>
    <row r="1023" s="2" customFormat="1">
      <c r="A1023" s="41"/>
      <c r="B1023" s="42"/>
      <c r="C1023" s="43"/>
      <c r="D1023" s="220" t="s">
        <v>152</v>
      </c>
      <c r="E1023" s="43"/>
      <c r="F1023" s="221" t="s">
        <v>1429</v>
      </c>
      <c r="G1023" s="43"/>
      <c r="H1023" s="43"/>
      <c r="I1023" s="222"/>
      <c r="J1023" s="43"/>
      <c r="K1023" s="43"/>
      <c r="L1023" s="47"/>
      <c r="M1023" s="223"/>
      <c r="N1023" s="224"/>
      <c r="O1023" s="87"/>
      <c r="P1023" s="87"/>
      <c r="Q1023" s="87"/>
      <c r="R1023" s="87"/>
      <c r="S1023" s="87"/>
      <c r="T1023" s="88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T1023" s="20" t="s">
        <v>152</v>
      </c>
      <c r="AU1023" s="20" t="s">
        <v>181</v>
      </c>
    </row>
    <row r="1024" s="2" customFormat="1">
      <c r="A1024" s="41"/>
      <c r="B1024" s="42"/>
      <c r="C1024" s="43"/>
      <c r="D1024" s="225" t="s">
        <v>154</v>
      </c>
      <c r="E1024" s="43"/>
      <c r="F1024" s="226" t="s">
        <v>1430</v>
      </c>
      <c r="G1024" s="43"/>
      <c r="H1024" s="43"/>
      <c r="I1024" s="222"/>
      <c r="J1024" s="43"/>
      <c r="K1024" s="43"/>
      <c r="L1024" s="47"/>
      <c r="M1024" s="223"/>
      <c r="N1024" s="224"/>
      <c r="O1024" s="87"/>
      <c r="P1024" s="87"/>
      <c r="Q1024" s="87"/>
      <c r="R1024" s="87"/>
      <c r="S1024" s="87"/>
      <c r="T1024" s="88"/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T1024" s="20" t="s">
        <v>154</v>
      </c>
      <c r="AU1024" s="20" t="s">
        <v>181</v>
      </c>
    </row>
    <row r="1025" s="2" customFormat="1">
      <c r="A1025" s="41"/>
      <c r="B1025" s="42"/>
      <c r="C1025" s="43"/>
      <c r="D1025" s="220" t="s">
        <v>231</v>
      </c>
      <c r="E1025" s="43"/>
      <c r="F1025" s="259" t="s">
        <v>1423</v>
      </c>
      <c r="G1025" s="43"/>
      <c r="H1025" s="43"/>
      <c r="I1025" s="222"/>
      <c r="J1025" s="43"/>
      <c r="K1025" s="43"/>
      <c r="L1025" s="47"/>
      <c r="M1025" s="223"/>
      <c r="N1025" s="224"/>
      <c r="O1025" s="87"/>
      <c r="P1025" s="87"/>
      <c r="Q1025" s="87"/>
      <c r="R1025" s="87"/>
      <c r="S1025" s="87"/>
      <c r="T1025" s="88"/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T1025" s="20" t="s">
        <v>231</v>
      </c>
      <c r="AU1025" s="20" t="s">
        <v>181</v>
      </c>
    </row>
    <row r="1026" s="13" customFormat="1">
      <c r="A1026" s="13"/>
      <c r="B1026" s="227"/>
      <c r="C1026" s="228"/>
      <c r="D1026" s="220" t="s">
        <v>156</v>
      </c>
      <c r="E1026" s="229" t="s">
        <v>28</v>
      </c>
      <c r="F1026" s="230" t="s">
        <v>1431</v>
      </c>
      <c r="G1026" s="228"/>
      <c r="H1026" s="231">
        <v>2008</v>
      </c>
      <c r="I1026" s="232"/>
      <c r="J1026" s="228"/>
      <c r="K1026" s="228"/>
      <c r="L1026" s="233"/>
      <c r="M1026" s="234"/>
      <c r="N1026" s="235"/>
      <c r="O1026" s="235"/>
      <c r="P1026" s="235"/>
      <c r="Q1026" s="235"/>
      <c r="R1026" s="235"/>
      <c r="S1026" s="235"/>
      <c r="T1026" s="236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7" t="s">
        <v>156</v>
      </c>
      <c r="AU1026" s="237" t="s">
        <v>181</v>
      </c>
      <c r="AV1026" s="13" t="s">
        <v>83</v>
      </c>
      <c r="AW1026" s="13" t="s">
        <v>35</v>
      </c>
      <c r="AX1026" s="13" t="s">
        <v>81</v>
      </c>
      <c r="AY1026" s="237" t="s">
        <v>143</v>
      </c>
    </row>
    <row r="1027" s="2" customFormat="1" ht="16.5" customHeight="1">
      <c r="A1027" s="41"/>
      <c r="B1027" s="42"/>
      <c r="C1027" s="207" t="s">
        <v>1432</v>
      </c>
      <c r="D1027" s="207" t="s">
        <v>145</v>
      </c>
      <c r="E1027" s="208" t="s">
        <v>1433</v>
      </c>
      <c r="F1027" s="209" t="s">
        <v>1434</v>
      </c>
      <c r="G1027" s="210" t="s">
        <v>406</v>
      </c>
      <c r="H1027" s="211">
        <v>1370</v>
      </c>
      <c r="I1027" s="212"/>
      <c r="J1027" s="213">
        <f>ROUND(I1027*H1027,2)</f>
        <v>0</v>
      </c>
      <c r="K1027" s="209" t="s">
        <v>149</v>
      </c>
      <c r="L1027" s="47"/>
      <c r="M1027" s="214" t="s">
        <v>28</v>
      </c>
      <c r="N1027" s="215" t="s">
        <v>44</v>
      </c>
      <c r="O1027" s="87"/>
      <c r="P1027" s="216">
        <f>O1027*H1027</f>
        <v>0</v>
      </c>
      <c r="Q1027" s="216">
        <v>0</v>
      </c>
      <c r="R1027" s="216">
        <f>Q1027*H1027</f>
        <v>0</v>
      </c>
      <c r="S1027" s="216">
        <v>0.20499999999999999</v>
      </c>
      <c r="T1027" s="217">
        <f>S1027*H1027</f>
        <v>280.84999999999997</v>
      </c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R1027" s="218" t="s">
        <v>150</v>
      </c>
      <c r="AT1027" s="218" t="s">
        <v>145</v>
      </c>
      <c r="AU1027" s="218" t="s">
        <v>181</v>
      </c>
      <c r="AY1027" s="20" t="s">
        <v>143</v>
      </c>
      <c r="BE1027" s="219">
        <f>IF(N1027="základní",J1027,0)</f>
        <v>0</v>
      </c>
      <c r="BF1027" s="219">
        <f>IF(N1027="snížená",J1027,0)</f>
        <v>0</v>
      </c>
      <c r="BG1027" s="219">
        <f>IF(N1027="zákl. přenesená",J1027,0)</f>
        <v>0</v>
      </c>
      <c r="BH1027" s="219">
        <f>IF(N1027="sníž. přenesená",J1027,0)</f>
        <v>0</v>
      </c>
      <c r="BI1027" s="219">
        <f>IF(N1027="nulová",J1027,0)</f>
        <v>0</v>
      </c>
      <c r="BJ1027" s="20" t="s">
        <v>81</v>
      </c>
      <c r="BK1027" s="219">
        <f>ROUND(I1027*H1027,2)</f>
        <v>0</v>
      </c>
      <c r="BL1027" s="20" t="s">
        <v>150</v>
      </c>
      <c r="BM1027" s="218" t="s">
        <v>1435</v>
      </c>
    </row>
    <row r="1028" s="2" customFormat="1">
      <c r="A1028" s="41"/>
      <c r="B1028" s="42"/>
      <c r="C1028" s="43"/>
      <c r="D1028" s="220" t="s">
        <v>152</v>
      </c>
      <c r="E1028" s="43"/>
      <c r="F1028" s="221" t="s">
        <v>1436</v>
      </c>
      <c r="G1028" s="43"/>
      <c r="H1028" s="43"/>
      <c r="I1028" s="222"/>
      <c r="J1028" s="43"/>
      <c r="K1028" s="43"/>
      <c r="L1028" s="47"/>
      <c r="M1028" s="223"/>
      <c r="N1028" s="224"/>
      <c r="O1028" s="87"/>
      <c r="P1028" s="87"/>
      <c r="Q1028" s="87"/>
      <c r="R1028" s="87"/>
      <c r="S1028" s="87"/>
      <c r="T1028" s="88"/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T1028" s="20" t="s">
        <v>152</v>
      </c>
      <c r="AU1028" s="20" t="s">
        <v>181</v>
      </c>
    </row>
    <row r="1029" s="2" customFormat="1">
      <c r="A1029" s="41"/>
      <c r="B1029" s="42"/>
      <c r="C1029" s="43"/>
      <c r="D1029" s="225" t="s">
        <v>154</v>
      </c>
      <c r="E1029" s="43"/>
      <c r="F1029" s="226" t="s">
        <v>1437</v>
      </c>
      <c r="G1029" s="43"/>
      <c r="H1029" s="43"/>
      <c r="I1029" s="222"/>
      <c r="J1029" s="43"/>
      <c r="K1029" s="43"/>
      <c r="L1029" s="47"/>
      <c r="M1029" s="223"/>
      <c r="N1029" s="224"/>
      <c r="O1029" s="87"/>
      <c r="P1029" s="87"/>
      <c r="Q1029" s="87"/>
      <c r="R1029" s="87"/>
      <c r="S1029" s="87"/>
      <c r="T1029" s="88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T1029" s="20" t="s">
        <v>154</v>
      </c>
      <c r="AU1029" s="20" t="s">
        <v>181</v>
      </c>
    </row>
    <row r="1030" s="13" customFormat="1">
      <c r="A1030" s="13"/>
      <c r="B1030" s="227"/>
      <c r="C1030" s="228"/>
      <c r="D1030" s="220" t="s">
        <v>156</v>
      </c>
      <c r="E1030" s="229" t="s">
        <v>28</v>
      </c>
      <c r="F1030" s="230" t="s">
        <v>1438</v>
      </c>
      <c r="G1030" s="228"/>
      <c r="H1030" s="231">
        <v>1370</v>
      </c>
      <c r="I1030" s="232"/>
      <c r="J1030" s="228"/>
      <c r="K1030" s="228"/>
      <c r="L1030" s="233"/>
      <c r="M1030" s="234"/>
      <c r="N1030" s="235"/>
      <c r="O1030" s="235"/>
      <c r="P1030" s="235"/>
      <c r="Q1030" s="235"/>
      <c r="R1030" s="235"/>
      <c r="S1030" s="235"/>
      <c r="T1030" s="236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7" t="s">
        <v>156</v>
      </c>
      <c r="AU1030" s="237" t="s">
        <v>181</v>
      </c>
      <c r="AV1030" s="13" t="s">
        <v>83</v>
      </c>
      <c r="AW1030" s="13" t="s">
        <v>35</v>
      </c>
      <c r="AX1030" s="13" t="s">
        <v>81</v>
      </c>
      <c r="AY1030" s="237" t="s">
        <v>143</v>
      </c>
    </row>
    <row r="1031" s="2" customFormat="1" ht="16.5" customHeight="1">
      <c r="A1031" s="41"/>
      <c r="B1031" s="42"/>
      <c r="C1031" s="207" t="s">
        <v>1439</v>
      </c>
      <c r="D1031" s="207" t="s">
        <v>145</v>
      </c>
      <c r="E1031" s="208" t="s">
        <v>1440</v>
      </c>
      <c r="F1031" s="209" t="s">
        <v>1441</v>
      </c>
      <c r="G1031" s="210" t="s">
        <v>406</v>
      </c>
      <c r="H1031" s="211">
        <v>56</v>
      </c>
      <c r="I1031" s="212"/>
      <c r="J1031" s="213">
        <f>ROUND(I1031*H1031,2)</f>
        <v>0</v>
      </c>
      <c r="K1031" s="209" t="s">
        <v>149</v>
      </c>
      <c r="L1031" s="47"/>
      <c r="M1031" s="214" t="s">
        <v>28</v>
      </c>
      <c r="N1031" s="215" t="s">
        <v>44</v>
      </c>
      <c r="O1031" s="87"/>
      <c r="P1031" s="216">
        <f>O1031*H1031</f>
        <v>0</v>
      </c>
      <c r="Q1031" s="216">
        <v>0</v>
      </c>
      <c r="R1031" s="216">
        <f>Q1031*H1031</f>
        <v>0</v>
      </c>
      <c r="S1031" s="216">
        <v>0.11500000000000001</v>
      </c>
      <c r="T1031" s="217">
        <f>S1031*H1031</f>
        <v>6.4400000000000004</v>
      </c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R1031" s="218" t="s">
        <v>150</v>
      </c>
      <c r="AT1031" s="218" t="s">
        <v>145</v>
      </c>
      <c r="AU1031" s="218" t="s">
        <v>181</v>
      </c>
      <c r="AY1031" s="20" t="s">
        <v>143</v>
      </c>
      <c r="BE1031" s="219">
        <f>IF(N1031="základní",J1031,0)</f>
        <v>0</v>
      </c>
      <c r="BF1031" s="219">
        <f>IF(N1031="snížená",J1031,0)</f>
        <v>0</v>
      </c>
      <c r="BG1031" s="219">
        <f>IF(N1031="zákl. přenesená",J1031,0)</f>
        <v>0</v>
      </c>
      <c r="BH1031" s="219">
        <f>IF(N1031="sníž. přenesená",J1031,0)</f>
        <v>0</v>
      </c>
      <c r="BI1031" s="219">
        <f>IF(N1031="nulová",J1031,0)</f>
        <v>0</v>
      </c>
      <c r="BJ1031" s="20" t="s">
        <v>81</v>
      </c>
      <c r="BK1031" s="219">
        <f>ROUND(I1031*H1031,2)</f>
        <v>0</v>
      </c>
      <c r="BL1031" s="20" t="s">
        <v>150</v>
      </c>
      <c r="BM1031" s="218" t="s">
        <v>1442</v>
      </c>
    </row>
    <row r="1032" s="2" customFormat="1">
      <c r="A1032" s="41"/>
      <c r="B1032" s="42"/>
      <c r="C1032" s="43"/>
      <c r="D1032" s="220" t="s">
        <v>152</v>
      </c>
      <c r="E1032" s="43"/>
      <c r="F1032" s="221" t="s">
        <v>1443</v>
      </c>
      <c r="G1032" s="43"/>
      <c r="H1032" s="43"/>
      <c r="I1032" s="222"/>
      <c r="J1032" s="43"/>
      <c r="K1032" s="43"/>
      <c r="L1032" s="47"/>
      <c r="M1032" s="223"/>
      <c r="N1032" s="224"/>
      <c r="O1032" s="87"/>
      <c r="P1032" s="87"/>
      <c r="Q1032" s="87"/>
      <c r="R1032" s="87"/>
      <c r="S1032" s="87"/>
      <c r="T1032" s="88"/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T1032" s="20" t="s">
        <v>152</v>
      </c>
      <c r="AU1032" s="20" t="s">
        <v>181</v>
      </c>
    </row>
    <row r="1033" s="2" customFormat="1">
      <c r="A1033" s="41"/>
      <c r="B1033" s="42"/>
      <c r="C1033" s="43"/>
      <c r="D1033" s="225" t="s">
        <v>154</v>
      </c>
      <c r="E1033" s="43"/>
      <c r="F1033" s="226" t="s">
        <v>1444</v>
      </c>
      <c r="G1033" s="43"/>
      <c r="H1033" s="43"/>
      <c r="I1033" s="222"/>
      <c r="J1033" s="43"/>
      <c r="K1033" s="43"/>
      <c r="L1033" s="47"/>
      <c r="M1033" s="223"/>
      <c r="N1033" s="224"/>
      <c r="O1033" s="87"/>
      <c r="P1033" s="87"/>
      <c r="Q1033" s="87"/>
      <c r="R1033" s="87"/>
      <c r="S1033" s="87"/>
      <c r="T1033" s="88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T1033" s="20" t="s">
        <v>154</v>
      </c>
      <c r="AU1033" s="20" t="s">
        <v>181</v>
      </c>
    </row>
    <row r="1034" s="13" customFormat="1">
      <c r="A1034" s="13"/>
      <c r="B1034" s="227"/>
      <c r="C1034" s="228"/>
      <c r="D1034" s="220" t="s">
        <v>156</v>
      </c>
      <c r="E1034" s="229" t="s">
        <v>28</v>
      </c>
      <c r="F1034" s="230" t="s">
        <v>563</v>
      </c>
      <c r="G1034" s="228"/>
      <c r="H1034" s="231">
        <v>56</v>
      </c>
      <c r="I1034" s="232"/>
      <c r="J1034" s="228"/>
      <c r="K1034" s="228"/>
      <c r="L1034" s="233"/>
      <c r="M1034" s="234"/>
      <c r="N1034" s="235"/>
      <c r="O1034" s="235"/>
      <c r="P1034" s="235"/>
      <c r="Q1034" s="235"/>
      <c r="R1034" s="235"/>
      <c r="S1034" s="235"/>
      <c r="T1034" s="236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7" t="s">
        <v>156</v>
      </c>
      <c r="AU1034" s="237" t="s">
        <v>181</v>
      </c>
      <c r="AV1034" s="13" t="s">
        <v>83</v>
      </c>
      <c r="AW1034" s="13" t="s">
        <v>35</v>
      </c>
      <c r="AX1034" s="13" t="s">
        <v>81</v>
      </c>
      <c r="AY1034" s="237" t="s">
        <v>143</v>
      </c>
    </row>
    <row r="1035" s="2" customFormat="1" ht="16.5" customHeight="1">
      <c r="A1035" s="41"/>
      <c r="B1035" s="42"/>
      <c r="C1035" s="207" t="s">
        <v>1445</v>
      </c>
      <c r="D1035" s="207" t="s">
        <v>145</v>
      </c>
      <c r="E1035" s="208" t="s">
        <v>1446</v>
      </c>
      <c r="F1035" s="209" t="s">
        <v>1447</v>
      </c>
      <c r="G1035" s="210" t="s">
        <v>406</v>
      </c>
      <c r="H1035" s="211">
        <v>488</v>
      </c>
      <c r="I1035" s="212"/>
      <c r="J1035" s="213">
        <f>ROUND(I1035*H1035,2)</f>
        <v>0</v>
      </c>
      <c r="K1035" s="209" t="s">
        <v>149</v>
      </c>
      <c r="L1035" s="47"/>
      <c r="M1035" s="214" t="s">
        <v>28</v>
      </c>
      <c r="N1035" s="215" t="s">
        <v>44</v>
      </c>
      <c r="O1035" s="87"/>
      <c r="P1035" s="216">
        <f>O1035*H1035</f>
        <v>0</v>
      </c>
      <c r="Q1035" s="216">
        <v>0</v>
      </c>
      <c r="R1035" s="216">
        <f>Q1035*H1035</f>
        <v>0</v>
      </c>
      <c r="S1035" s="216">
        <v>0.040000000000000001</v>
      </c>
      <c r="T1035" s="217">
        <f>S1035*H1035</f>
        <v>19.52</v>
      </c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R1035" s="218" t="s">
        <v>150</v>
      </c>
      <c r="AT1035" s="218" t="s">
        <v>145</v>
      </c>
      <c r="AU1035" s="218" t="s">
        <v>181</v>
      </c>
      <c r="AY1035" s="20" t="s">
        <v>143</v>
      </c>
      <c r="BE1035" s="219">
        <f>IF(N1035="základní",J1035,0)</f>
        <v>0</v>
      </c>
      <c r="BF1035" s="219">
        <f>IF(N1035="snížená",J1035,0)</f>
        <v>0</v>
      </c>
      <c r="BG1035" s="219">
        <f>IF(N1035="zákl. přenesená",J1035,0)</f>
        <v>0</v>
      </c>
      <c r="BH1035" s="219">
        <f>IF(N1035="sníž. přenesená",J1035,0)</f>
        <v>0</v>
      </c>
      <c r="BI1035" s="219">
        <f>IF(N1035="nulová",J1035,0)</f>
        <v>0</v>
      </c>
      <c r="BJ1035" s="20" t="s">
        <v>81</v>
      </c>
      <c r="BK1035" s="219">
        <f>ROUND(I1035*H1035,2)</f>
        <v>0</v>
      </c>
      <c r="BL1035" s="20" t="s">
        <v>150</v>
      </c>
      <c r="BM1035" s="218" t="s">
        <v>1448</v>
      </c>
    </row>
    <row r="1036" s="2" customFormat="1">
      <c r="A1036" s="41"/>
      <c r="B1036" s="42"/>
      <c r="C1036" s="43"/>
      <c r="D1036" s="220" t="s">
        <v>152</v>
      </c>
      <c r="E1036" s="43"/>
      <c r="F1036" s="221" t="s">
        <v>1449</v>
      </c>
      <c r="G1036" s="43"/>
      <c r="H1036" s="43"/>
      <c r="I1036" s="222"/>
      <c r="J1036" s="43"/>
      <c r="K1036" s="43"/>
      <c r="L1036" s="47"/>
      <c r="M1036" s="223"/>
      <c r="N1036" s="224"/>
      <c r="O1036" s="87"/>
      <c r="P1036" s="87"/>
      <c r="Q1036" s="87"/>
      <c r="R1036" s="87"/>
      <c r="S1036" s="87"/>
      <c r="T1036" s="88"/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T1036" s="20" t="s">
        <v>152</v>
      </c>
      <c r="AU1036" s="20" t="s">
        <v>181</v>
      </c>
    </row>
    <row r="1037" s="2" customFormat="1">
      <c r="A1037" s="41"/>
      <c r="B1037" s="42"/>
      <c r="C1037" s="43"/>
      <c r="D1037" s="225" t="s">
        <v>154</v>
      </c>
      <c r="E1037" s="43"/>
      <c r="F1037" s="226" t="s">
        <v>1450</v>
      </c>
      <c r="G1037" s="43"/>
      <c r="H1037" s="43"/>
      <c r="I1037" s="222"/>
      <c r="J1037" s="43"/>
      <c r="K1037" s="43"/>
      <c r="L1037" s="47"/>
      <c r="M1037" s="223"/>
      <c r="N1037" s="224"/>
      <c r="O1037" s="87"/>
      <c r="P1037" s="87"/>
      <c r="Q1037" s="87"/>
      <c r="R1037" s="87"/>
      <c r="S1037" s="87"/>
      <c r="T1037" s="88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T1037" s="20" t="s">
        <v>154</v>
      </c>
      <c r="AU1037" s="20" t="s">
        <v>181</v>
      </c>
    </row>
    <row r="1038" s="13" customFormat="1">
      <c r="A1038" s="13"/>
      <c r="B1038" s="227"/>
      <c r="C1038" s="228"/>
      <c r="D1038" s="220" t="s">
        <v>156</v>
      </c>
      <c r="E1038" s="229" t="s">
        <v>28</v>
      </c>
      <c r="F1038" s="230" t="s">
        <v>1451</v>
      </c>
      <c r="G1038" s="228"/>
      <c r="H1038" s="231">
        <v>488</v>
      </c>
      <c r="I1038" s="232"/>
      <c r="J1038" s="228"/>
      <c r="K1038" s="228"/>
      <c r="L1038" s="233"/>
      <c r="M1038" s="234"/>
      <c r="N1038" s="235"/>
      <c r="O1038" s="235"/>
      <c r="P1038" s="235"/>
      <c r="Q1038" s="235"/>
      <c r="R1038" s="235"/>
      <c r="S1038" s="235"/>
      <c r="T1038" s="236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7" t="s">
        <v>156</v>
      </c>
      <c r="AU1038" s="237" t="s">
        <v>181</v>
      </c>
      <c r="AV1038" s="13" t="s">
        <v>83</v>
      </c>
      <c r="AW1038" s="13" t="s">
        <v>35</v>
      </c>
      <c r="AX1038" s="13" t="s">
        <v>81</v>
      </c>
      <c r="AY1038" s="237" t="s">
        <v>143</v>
      </c>
    </row>
    <row r="1039" s="2" customFormat="1" ht="24.15" customHeight="1">
      <c r="A1039" s="41"/>
      <c r="B1039" s="42"/>
      <c r="C1039" s="207" t="s">
        <v>1452</v>
      </c>
      <c r="D1039" s="207" t="s">
        <v>145</v>
      </c>
      <c r="E1039" s="208" t="s">
        <v>1453</v>
      </c>
      <c r="F1039" s="209" t="s">
        <v>1454</v>
      </c>
      <c r="G1039" s="210" t="s">
        <v>406</v>
      </c>
      <c r="H1039" s="211">
        <v>3.5</v>
      </c>
      <c r="I1039" s="212"/>
      <c r="J1039" s="213">
        <f>ROUND(I1039*H1039,2)</f>
        <v>0</v>
      </c>
      <c r="K1039" s="209" t="s">
        <v>149</v>
      </c>
      <c r="L1039" s="47"/>
      <c r="M1039" s="214" t="s">
        <v>28</v>
      </c>
      <c r="N1039" s="215" t="s">
        <v>44</v>
      </c>
      <c r="O1039" s="87"/>
      <c r="P1039" s="216">
        <f>O1039*H1039</f>
        <v>0</v>
      </c>
      <c r="Q1039" s="216">
        <v>0</v>
      </c>
      <c r="R1039" s="216">
        <f>Q1039*H1039</f>
        <v>0</v>
      </c>
      <c r="S1039" s="216">
        <v>0.90000000000000002</v>
      </c>
      <c r="T1039" s="217">
        <f>S1039*H1039</f>
        <v>3.1499999999999999</v>
      </c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R1039" s="218" t="s">
        <v>150</v>
      </c>
      <c r="AT1039" s="218" t="s">
        <v>145</v>
      </c>
      <c r="AU1039" s="218" t="s">
        <v>181</v>
      </c>
      <c r="AY1039" s="20" t="s">
        <v>143</v>
      </c>
      <c r="BE1039" s="219">
        <f>IF(N1039="základní",J1039,0)</f>
        <v>0</v>
      </c>
      <c r="BF1039" s="219">
        <f>IF(N1039="snížená",J1039,0)</f>
        <v>0</v>
      </c>
      <c r="BG1039" s="219">
        <f>IF(N1039="zákl. přenesená",J1039,0)</f>
        <v>0</v>
      </c>
      <c r="BH1039" s="219">
        <f>IF(N1039="sníž. přenesená",J1039,0)</f>
        <v>0</v>
      </c>
      <c r="BI1039" s="219">
        <f>IF(N1039="nulová",J1039,0)</f>
        <v>0</v>
      </c>
      <c r="BJ1039" s="20" t="s">
        <v>81</v>
      </c>
      <c r="BK1039" s="219">
        <f>ROUND(I1039*H1039,2)</f>
        <v>0</v>
      </c>
      <c r="BL1039" s="20" t="s">
        <v>150</v>
      </c>
      <c r="BM1039" s="218" t="s">
        <v>1455</v>
      </c>
    </row>
    <row r="1040" s="2" customFormat="1">
      <c r="A1040" s="41"/>
      <c r="B1040" s="42"/>
      <c r="C1040" s="43"/>
      <c r="D1040" s="220" t="s">
        <v>152</v>
      </c>
      <c r="E1040" s="43"/>
      <c r="F1040" s="221" t="s">
        <v>1456</v>
      </c>
      <c r="G1040" s="43"/>
      <c r="H1040" s="43"/>
      <c r="I1040" s="222"/>
      <c r="J1040" s="43"/>
      <c r="K1040" s="43"/>
      <c r="L1040" s="47"/>
      <c r="M1040" s="223"/>
      <c r="N1040" s="224"/>
      <c r="O1040" s="87"/>
      <c r="P1040" s="87"/>
      <c r="Q1040" s="87"/>
      <c r="R1040" s="87"/>
      <c r="S1040" s="87"/>
      <c r="T1040" s="88"/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T1040" s="20" t="s">
        <v>152</v>
      </c>
      <c r="AU1040" s="20" t="s">
        <v>181</v>
      </c>
    </row>
    <row r="1041" s="2" customFormat="1">
      <c r="A1041" s="41"/>
      <c r="B1041" s="42"/>
      <c r="C1041" s="43"/>
      <c r="D1041" s="225" t="s">
        <v>154</v>
      </c>
      <c r="E1041" s="43"/>
      <c r="F1041" s="226" t="s">
        <v>1457</v>
      </c>
      <c r="G1041" s="43"/>
      <c r="H1041" s="43"/>
      <c r="I1041" s="222"/>
      <c r="J1041" s="43"/>
      <c r="K1041" s="43"/>
      <c r="L1041" s="47"/>
      <c r="M1041" s="223"/>
      <c r="N1041" s="224"/>
      <c r="O1041" s="87"/>
      <c r="P1041" s="87"/>
      <c r="Q1041" s="87"/>
      <c r="R1041" s="87"/>
      <c r="S1041" s="87"/>
      <c r="T1041" s="88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T1041" s="20" t="s">
        <v>154</v>
      </c>
      <c r="AU1041" s="20" t="s">
        <v>181</v>
      </c>
    </row>
    <row r="1042" s="13" customFormat="1">
      <c r="A1042" s="13"/>
      <c r="B1042" s="227"/>
      <c r="C1042" s="228"/>
      <c r="D1042" s="220" t="s">
        <v>156</v>
      </c>
      <c r="E1042" s="229" t="s">
        <v>28</v>
      </c>
      <c r="F1042" s="230" t="s">
        <v>1458</v>
      </c>
      <c r="G1042" s="228"/>
      <c r="H1042" s="231">
        <v>3.5</v>
      </c>
      <c r="I1042" s="232"/>
      <c r="J1042" s="228"/>
      <c r="K1042" s="228"/>
      <c r="L1042" s="233"/>
      <c r="M1042" s="234"/>
      <c r="N1042" s="235"/>
      <c r="O1042" s="235"/>
      <c r="P1042" s="235"/>
      <c r="Q1042" s="235"/>
      <c r="R1042" s="235"/>
      <c r="S1042" s="235"/>
      <c r="T1042" s="236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7" t="s">
        <v>156</v>
      </c>
      <c r="AU1042" s="237" t="s">
        <v>181</v>
      </c>
      <c r="AV1042" s="13" t="s">
        <v>83</v>
      </c>
      <c r="AW1042" s="13" t="s">
        <v>35</v>
      </c>
      <c r="AX1042" s="13" t="s">
        <v>81</v>
      </c>
      <c r="AY1042" s="237" t="s">
        <v>143</v>
      </c>
    </row>
    <row r="1043" s="2" customFormat="1" ht="24.15" customHeight="1">
      <c r="A1043" s="41"/>
      <c r="B1043" s="42"/>
      <c r="C1043" s="207" t="s">
        <v>1459</v>
      </c>
      <c r="D1043" s="207" t="s">
        <v>145</v>
      </c>
      <c r="E1043" s="208" t="s">
        <v>1460</v>
      </c>
      <c r="F1043" s="209" t="s">
        <v>1461</v>
      </c>
      <c r="G1043" s="210" t="s">
        <v>148</v>
      </c>
      <c r="H1043" s="211">
        <v>13.615</v>
      </c>
      <c r="I1043" s="212"/>
      <c r="J1043" s="213">
        <f>ROUND(I1043*H1043,2)</f>
        <v>0</v>
      </c>
      <c r="K1043" s="209" t="s">
        <v>149</v>
      </c>
      <c r="L1043" s="47"/>
      <c r="M1043" s="214" t="s">
        <v>28</v>
      </c>
      <c r="N1043" s="215" t="s">
        <v>44</v>
      </c>
      <c r="O1043" s="87"/>
      <c r="P1043" s="216">
        <f>O1043*H1043</f>
        <v>0</v>
      </c>
      <c r="Q1043" s="216">
        <v>0</v>
      </c>
      <c r="R1043" s="216">
        <f>Q1043*H1043</f>
        <v>0</v>
      </c>
      <c r="S1043" s="216">
        <v>2.5</v>
      </c>
      <c r="T1043" s="217">
        <f>S1043*H1043</f>
        <v>34.037500000000001</v>
      </c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R1043" s="218" t="s">
        <v>150</v>
      </c>
      <c r="AT1043" s="218" t="s">
        <v>145</v>
      </c>
      <c r="AU1043" s="218" t="s">
        <v>181</v>
      </c>
      <c r="AY1043" s="20" t="s">
        <v>143</v>
      </c>
      <c r="BE1043" s="219">
        <f>IF(N1043="základní",J1043,0)</f>
        <v>0</v>
      </c>
      <c r="BF1043" s="219">
        <f>IF(N1043="snížená",J1043,0)</f>
        <v>0</v>
      </c>
      <c r="BG1043" s="219">
        <f>IF(N1043="zákl. přenesená",J1043,0)</f>
        <v>0</v>
      </c>
      <c r="BH1043" s="219">
        <f>IF(N1043="sníž. přenesená",J1043,0)</f>
        <v>0</v>
      </c>
      <c r="BI1043" s="219">
        <f>IF(N1043="nulová",J1043,0)</f>
        <v>0</v>
      </c>
      <c r="BJ1043" s="20" t="s">
        <v>81</v>
      </c>
      <c r="BK1043" s="219">
        <f>ROUND(I1043*H1043,2)</f>
        <v>0</v>
      </c>
      <c r="BL1043" s="20" t="s">
        <v>150</v>
      </c>
      <c r="BM1043" s="218" t="s">
        <v>1462</v>
      </c>
    </row>
    <row r="1044" s="2" customFormat="1">
      <c r="A1044" s="41"/>
      <c r="B1044" s="42"/>
      <c r="C1044" s="43"/>
      <c r="D1044" s="220" t="s">
        <v>152</v>
      </c>
      <c r="E1044" s="43"/>
      <c r="F1044" s="221" t="s">
        <v>1463</v>
      </c>
      <c r="G1044" s="43"/>
      <c r="H1044" s="43"/>
      <c r="I1044" s="222"/>
      <c r="J1044" s="43"/>
      <c r="K1044" s="43"/>
      <c r="L1044" s="47"/>
      <c r="M1044" s="223"/>
      <c r="N1044" s="224"/>
      <c r="O1044" s="87"/>
      <c r="P1044" s="87"/>
      <c r="Q1044" s="87"/>
      <c r="R1044" s="87"/>
      <c r="S1044" s="87"/>
      <c r="T1044" s="88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T1044" s="20" t="s">
        <v>152</v>
      </c>
      <c r="AU1044" s="20" t="s">
        <v>181</v>
      </c>
    </row>
    <row r="1045" s="2" customFormat="1">
      <c r="A1045" s="41"/>
      <c r="B1045" s="42"/>
      <c r="C1045" s="43"/>
      <c r="D1045" s="225" t="s">
        <v>154</v>
      </c>
      <c r="E1045" s="43"/>
      <c r="F1045" s="226" t="s">
        <v>1464</v>
      </c>
      <c r="G1045" s="43"/>
      <c r="H1045" s="43"/>
      <c r="I1045" s="222"/>
      <c r="J1045" s="43"/>
      <c r="K1045" s="43"/>
      <c r="L1045" s="47"/>
      <c r="M1045" s="223"/>
      <c r="N1045" s="224"/>
      <c r="O1045" s="87"/>
      <c r="P1045" s="87"/>
      <c r="Q1045" s="87"/>
      <c r="R1045" s="87"/>
      <c r="S1045" s="87"/>
      <c r="T1045" s="88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T1045" s="20" t="s">
        <v>154</v>
      </c>
      <c r="AU1045" s="20" t="s">
        <v>181</v>
      </c>
    </row>
    <row r="1046" s="14" customFormat="1">
      <c r="A1046" s="14"/>
      <c r="B1046" s="238"/>
      <c r="C1046" s="239"/>
      <c r="D1046" s="220" t="s">
        <v>156</v>
      </c>
      <c r="E1046" s="240" t="s">
        <v>28</v>
      </c>
      <c r="F1046" s="241" t="s">
        <v>1465</v>
      </c>
      <c r="G1046" s="239"/>
      <c r="H1046" s="240" t="s">
        <v>28</v>
      </c>
      <c r="I1046" s="242"/>
      <c r="J1046" s="239"/>
      <c r="K1046" s="239"/>
      <c r="L1046" s="243"/>
      <c r="M1046" s="244"/>
      <c r="N1046" s="245"/>
      <c r="O1046" s="245"/>
      <c r="P1046" s="245"/>
      <c r="Q1046" s="245"/>
      <c r="R1046" s="245"/>
      <c r="S1046" s="245"/>
      <c r="T1046" s="246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47" t="s">
        <v>156</v>
      </c>
      <c r="AU1046" s="247" t="s">
        <v>181</v>
      </c>
      <c r="AV1046" s="14" t="s">
        <v>81</v>
      </c>
      <c r="AW1046" s="14" t="s">
        <v>35</v>
      </c>
      <c r="AX1046" s="14" t="s">
        <v>73</v>
      </c>
      <c r="AY1046" s="247" t="s">
        <v>143</v>
      </c>
    </row>
    <row r="1047" s="13" customFormat="1">
      <c r="A1047" s="13"/>
      <c r="B1047" s="227"/>
      <c r="C1047" s="228"/>
      <c r="D1047" s="220" t="s">
        <v>156</v>
      </c>
      <c r="E1047" s="229" t="s">
        <v>28</v>
      </c>
      <c r="F1047" s="230" t="s">
        <v>1466</v>
      </c>
      <c r="G1047" s="228"/>
      <c r="H1047" s="231">
        <v>6.6150000000000002</v>
      </c>
      <c r="I1047" s="232"/>
      <c r="J1047" s="228"/>
      <c r="K1047" s="228"/>
      <c r="L1047" s="233"/>
      <c r="M1047" s="234"/>
      <c r="N1047" s="235"/>
      <c r="O1047" s="235"/>
      <c r="P1047" s="235"/>
      <c r="Q1047" s="235"/>
      <c r="R1047" s="235"/>
      <c r="S1047" s="235"/>
      <c r="T1047" s="236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7" t="s">
        <v>156</v>
      </c>
      <c r="AU1047" s="237" t="s">
        <v>181</v>
      </c>
      <c r="AV1047" s="13" t="s">
        <v>83</v>
      </c>
      <c r="AW1047" s="13" t="s">
        <v>35</v>
      </c>
      <c r="AX1047" s="13" t="s">
        <v>73</v>
      </c>
      <c r="AY1047" s="237" t="s">
        <v>143</v>
      </c>
    </row>
    <row r="1048" s="13" customFormat="1">
      <c r="A1048" s="13"/>
      <c r="B1048" s="227"/>
      <c r="C1048" s="228"/>
      <c r="D1048" s="220" t="s">
        <v>156</v>
      </c>
      <c r="E1048" s="229" t="s">
        <v>28</v>
      </c>
      <c r="F1048" s="230" t="s">
        <v>210</v>
      </c>
      <c r="G1048" s="228"/>
      <c r="H1048" s="231">
        <v>7</v>
      </c>
      <c r="I1048" s="232"/>
      <c r="J1048" s="228"/>
      <c r="K1048" s="228"/>
      <c r="L1048" s="233"/>
      <c r="M1048" s="234"/>
      <c r="N1048" s="235"/>
      <c r="O1048" s="235"/>
      <c r="P1048" s="235"/>
      <c r="Q1048" s="235"/>
      <c r="R1048" s="235"/>
      <c r="S1048" s="235"/>
      <c r="T1048" s="236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7" t="s">
        <v>156</v>
      </c>
      <c r="AU1048" s="237" t="s">
        <v>181</v>
      </c>
      <c r="AV1048" s="13" t="s">
        <v>83</v>
      </c>
      <c r="AW1048" s="13" t="s">
        <v>35</v>
      </c>
      <c r="AX1048" s="13" t="s">
        <v>73</v>
      </c>
      <c r="AY1048" s="237" t="s">
        <v>143</v>
      </c>
    </row>
    <row r="1049" s="15" customFormat="1">
      <c r="A1049" s="15"/>
      <c r="B1049" s="248"/>
      <c r="C1049" s="249"/>
      <c r="D1049" s="220" t="s">
        <v>156</v>
      </c>
      <c r="E1049" s="250" t="s">
        <v>28</v>
      </c>
      <c r="F1049" s="251" t="s">
        <v>180</v>
      </c>
      <c r="G1049" s="249"/>
      <c r="H1049" s="252">
        <v>13.615</v>
      </c>
      <c r="I1049" s="253"/>
      <c r="J1049" s="249"/>
      <c r="K1049" s="249"/>
      <c r="L1049" s="254"/>
      <c r="M1049" s="255"/>
      <c r="N1049" s="256"/>
      <c r="O1049" s="256"/>
      <c r="P1049" s="256"/>
      <c r="Q1049" s="256"/>
      <c r="R1049" s="256"/>
      <c r="S1049" s="256"/>
      <c r="T1049" s="257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58" t="s">
        <v>156</v>
      </c>
      <c r="AU1049" s="258" t="s">
        <v>181</v>
      </c>
      <c r="AV1049" s="15" t="s">
        <v>150</v>
      </c>
      <c r="AW1049" s="15" t="s">
        <v>35</v>
      </c>
      <c r="AX1049" s="15" t="s">
        <v>81</v>
      </c>
      <c r="AY1049" s="258" t="s">
        <v>143</v>
      </c>
    </row>
    <row r="1050" s="2" customFormat="1" ht="16.5" customHeight="1">
      <c r="A1050" s="41"/>
      <c r="B1050" s="42"/>
      <c r="C1050" s="207" t="s">
        <v>1467</v>
      </c>
      <c r="D1050" s="207" t="s">
        <v>145</v>
      </c>
      <c r="E1050" s="208" t="s">
        <v>1468</v>
      </c>
      <c r="F1050" s="209" t="s">
        <v>1469</v>
      </c>
      <c r="G1050" s="210" t="s">
        <v>148</v>
      </c>
      <c r="H1050" s="211">
        <v>25.204999999999998</v>
      </c>
      <c r="I1050" s="212"/>
      <c r="J1050" s="213">
        <f>ROUND(I1050*H1050,2)</f>
        <v>0</v>
      </c>
      <c r="K1050" s="209" t="s">
        <v>149</v>
      </c>
      <c r="L1050" s="47"/>
      <c r="M1050" s="214" t="s">
        <v>28</v>
      </c>
      <c r="N1050" s="215" t="s">
        <v>44</v>
      </c>
      <c r="O1050" s="87"/>
      <c r="P1050" s="216">
        <f>O1050*H1050</f>
        <v>0</v>
      </c>
      <c r="Q1050" s="216">
        <v>0</v>
      </c>
      <c r="R1050" s="216">
        <f>Q1050*H1050</f>
        <v>0</v>
      </c>
      <c r="S1050" s="216">
        <v>2.3999999999999999</v>
      </c>
      <c r="T1050" s="217">
        <f>S1050*H1050</f>
        <v>60.49199999999999</v>
      </c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R1050" s="218" t="s">
        <v>150</v>
      </c>
      <c r="AT1050" s="218" t="s">
        <v>145</v>
      </c>
      <c r="AU1050" s="218" t="s">
        <v>181</v>
      </c>
      <c r="AY1050" s="20" t="s">
        <v>143</v>
      </c>
      <c r="BE1050" s="219">
        <f>IF(N1050="základní",J1050,0)</f>
        <v>0</v>
      </c>
      <c r="BF1050" s="219">
        <f>IF(N1050="snížená",J1050,0)</f>
        <v>0</v>
      </c>
      <c r="BG1050" s="219">
        <f>IF(N1050="zákl. přenesená",J1050,0)</f>
        <v>0</v>
      </c>
      <c r="BH1050" s="219">
        <f>IF(N1050="sníž. přenesená",J1050,0)</f>
        <v>0</v>
      </c>
      <c r="BI1050" s="219">
        <f>IF(N1050="nulová",J1050,0)</f>
        <v>0</v>
      </c>
      <c r="BJ1050" s="20" t="s">
        <v>81</v>
      </c>
      <c r="BK1050" s="219">
        <f>ROUND(I1050*H1050,2)</f>
        <v>0</v>
      </c>
      <c r="BL1050" s="20" t="s">
        <v>150</v>
      </c>
      <c r="BM1050" s="218" t="s">
        <v>1470</v>
      </c>
    </row>
    <row r="1051" s="2" customFormat="1">
      <c r="A1051" s="41"/>
      <c r="B1051" s="42"/>
      <c r="C1051" s="43"/>
      <c r="D1051" s="220" t="s">
        <v>152</v>
      </c>
      <c r="E1051" s="43"/>
      <c r="F1051" s="221" t="s">
        <v>1471</v>
      </c>
      <c r="G1051" s="43"/>
      <c r="H1051" s="43"/>
      <c r="I1051" s="222"/>
      <c r="J1051" s="43"/>
      <c r="K1051" s="43"/>
      <c r="L1051" s="47"/>
      <c r="M1051" s="223"/>
      <c r="N1051" s="224"/>
      <c r="O1051" s="87"/>
      <c r="P1051" s="87"/>
      <c r="Q1051" s="87"/>
      <c r="R1051" s="87"/>
      <c r="S1051" s="87"/>
      <c r="T1051" s="88"/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T1051" s="20" t="s">
        <v>152</v>
      </c>
      <c r="AU1051" s="20" t="s">
        <v>181</v>
      </c>
    </row>
    <row r="1052" s="2" customFormat="1">
      <c r="A1052" s="41"/>
      <c r="B1052" s="42"/>
      <c r="C1052" s="43"/>
      <c r="D1052" s="225" t="s">
        <v>154</v>
      </c>
      <c r="E1052" s="43"/>
      <c r="F1052" s="226" t="s">
        <v>1472</v>
      </c>
      <c r="G1052" s="43"/>
      <c r="H1052" s="43"/>
      <c r="I1052" s="222"/>
      <c r="J1052" s="43"/>
      <c r="K1052" s="43"/>
      <c r="L1052" s="47"/>
      <c r="M1052" s="223"/>
      <c r="N1052" s="224"/>
      <c r="O1052" s="87"/>
      <c r="P1052" s="87"/>
      <c r="Q1052" s="87"/>
      <c r="R1052" s="87"/>
      <c r="S1052" s="87"/>
      <c r="T1052" s="88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T1052" s="20" t="s">
        <v>154</v>
      </c>
      <c r="AU1052" s="20" t="s">
        <v>181</v>
      </c>
    </row>
    <row r="1053" s="13" customFormat="1">
      <c r="A1053" s="13"/>
      <c r="B1053" s="227"/>
      <c r="C1053" s="228"/>
      <c r="D1053" s="220" t="s">
        <v>156</v>
      </c>
      <c r="E1053" s="229" t="s">
        <v>28</v>
      </c>
      <c r="F1053" s="230" t="s">
        <v>1473</v>
      </c>
      <c r="G1053" s="228"/>
      <c r="H1053" s="231">
        <v>1.2749999999999999</v>
      </c>
      <c r="I1053" s="232"/>
      <c r="J1053" s="228"/>
      <c r="K1053" s="228"/>
      <c r="L1053" s="233"/>
      <c r="M1053" s="234"/>
      <c r="N1053" s="235"/>
      <c r="O1053" s="235"/>
      <c r="P1053" s="235"/>
      <c r="Q1053" s="235"/>
      <c r="R1053" s="235"/>
      <c r="S1053" s="235"/>
      <c r="T1053" s="236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7" t="s">
        <v>156</v>
      </c>
      <c r="AU1053" s="237" t="s">
        <v>181</v>
      </c>
      <c r="AV1053" s="13" t="s">
        <v>83</v>
      </c>
      <c r="AW1053" s="13" t="s">
        <v>35</v>
      </c>
      <c r="AX1053" s="13" t="s">
        <v>73</v>
      </c>
      <c r="AY1053" s="237" t="s">
        <v>143</v>
      </c>
    </row>
    <row r="1054" s="13" customFormat="1">
      <c r="A1054" s="13"/>
      <c r="B1054" s="227"/>
      <c r="C1054" s="228"/>
      <c r="D1054" s="220" t="s">
        <v>156</v>
      </c>
      <c r="E1054" s="229" t="s">
        <v>28</v>
      </c>
      <c r="F1054" s="230" t="s">
        <v>1474</v>
      </c>
      <c r="G1054" s="228"/>
      <c r="H1054" s="231">
        <v>23.93</v>
      </c>
      <c r="I1054" s="232"/>
      <c r="J1054" s="228"/>
      <c r="K1054" s="228"/>
      <c r="L1054" s="233"/>
      <c r="M1054" s="234"/>
      <c r="N1054" s="235"/>
      <c r="O1054" s="235"/>
      <c r="P1054" s="235"/>
      <c r="Q1054" s="235"/>
      <c r="R1054" s="235"/>
      <c r="S1054" s="235"/>
      <c r="T1054" s="236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7" t="s">
        <v>156</v>
      </c>
      <c r="AU1054" s="237" t="s">
        <v>181</v>
      </c>
      <c r="AV1054" s="13" t="s">
        <v>83</v>
      </c>
      <c r="AW1054" s="13" t="s">
        <v>35</v>
      </c>
      <c r="AX1054" s="13" t="s">
        <v>73</v>
      </c>
      <c r="AY1054" s="237" t="s">
        <v>143</v>
      </c>
    </row>
    <row r="1055" s="15" customFormat="1">
      <c r="A1055" s="15"/>
      <c r="B1055" s="248"/>
      <c r="C1055" s="249"/>
      <c r="D1055" s="220" t="s">
        <v>156</v>
      </c>
      <c r="E1055" s="250" t="s">
        <v>28</v>
      </c>
      <c r="F1055" s="251" t="s">
        <v>180</v>
      </c>
      <c r="G1055" s="249"/>
      <c r="H1055" s="252">
        <v>25.204999999999998</v>
      </c>
      <c r="I1055" s="253"/>
      <c r="J1055" s="249"/>
      <c r="K1055" s="249"/>
      <c r="L1055" s="254"/>
      <c r="M1055" s="255"/>
      <c r="N1055" s="256"/>
      <c r="O1055" s="256"/>
      <c r="P1055" s="256"/>
      <c r="Q1055" s="256"/>
      <c r="R1055" s="256"/>
      <c r="S1055" s="256"/>
      <c r="T1055" s="257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58" t="s">
        <v>156</v>
      </c>
      <c r="AU1055" s="258" t="s">
        <v>181</v>
      </c>
      <c r="AV1055" s="15" t="s">
        <v>150</v>
      </c>
      <c r="AW1055" s="15" t="s">
        <v>35</v>
      </c>
      <c r="AX1055" s="15" t="s">
        <v>81</v>
      </c>
      <c r="AY1055" s="258" t="s">
        <v>143</v>
      </c>
    </row>
    <row r="1056" s="2" customFormat="1" ht="24.15" customHeight="1">
      <c r="A1056" s="41"/>
      <c r="B1056" s="42"/>
      <c r="C1056" s="207" t="s">
        <v>1475</v>
      </c>
      <c r="D1056" s="207" t="s">
        <v>145</v>
      </c>
      <c r="E1056" s="208" t="s">
        <v>1476</v>
      </c>
      <c r="F1056" s="209" t="s">
        <v>1477</v>
      </c>
      <c r="G1056" s="210" t="s">
        <v>406</v>
      </c>
      <c r="H1056" s="211">
        <v>4.2999999999999998</v>
      </c>
      <c r="I1056" s="212"/>
      <c r="J1056" s="213">
        <f>ROUND(I1056*H1056,2)</f>
        <v>0</v>
      </c>
      <c r="K1056" s="209" t="s">
        <v>149</v>
      </c>
      <c r="L1056" s="47"/>
      <c r="M1056" s="214" t="s">
        <v>28</v>
      </c>
      <c r="N1056" s="215" t="s">
        <v>44</v>
      </c>
      <c r="O1056" s="87"/>
      <c r="P1056" s="216">
        <f>O1056*H1056</f>
        <v>0</v>
      </c>
      <c r="Q1056" s="216">
        <v>0</v>
      </c>
      <c r="R1056" s="216">
        <f>Q1056*H1056</f>
        <v>0</v>
      </c>
      <c r="S1056" s="216">
        <v>0.112</v>
      </c>
      <c r="T1056" s="217">
        <f>S1056*H1056</f>
        <v>0.48159999999999997</v>
      </c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R1056" s="218" t="s">
        <v>150</v>
      </c>
      <c r="AT1056" s="218" t="s">
        <v>145</v>
      </c>
      <c r="AU1056" s="218" t="s">
        <v>181</v>
      </c>
      <c r="AY1056" s="20" t="s">
        <v>143</v>
      </c>
      <c r="BE1056" s="219">
        <f>IF(N1056="základní",J1056,0)</f>
        <v>0</v>
      </c>
      <c r="BF1056" s="219">
        <f>IF(N1056="snížená",J1056,0)</f>
        <v>0</v>
      </c>
      <c r="BG1056" s="219">
        <f>IF(N1056="zákl. přenesená",J1056,0)</f>
        <v>0</v>
      </c>
      <c r="BH1056" s="219">
        <f>IF(N1056="sníž. přenesená",J1056,0)</f>
        <v>0</v>
      </c>
      <c r="BI1056" s="219">
        <f>IF(N1056="nulová",J1056,0)</f>
        <v>0</v>
      </c>
      <c r="BJ1056" s="20" t="s">
        <v>81</v>
      </c>
      <c r="BK1056" s="219">
        <f>ROUND(I1056*H1056,2)</f>
        <v>0</v>
      </c>
      <c r="BL1056" s="20" t="s">
        <v>150</v>
      </c>
      <c r="BM1056" s="218" t="s">
        <v>1478</v>
      </c>
    </row>
    <row r="1057" s="2" customFormat="1">
      <c r="A1057" s="41"/>
      <c r="B1057" s="42"/>
      <c r="C1057" s="43"/>
      <c r="D1057" s="220" t="s">
        <v>152</v>
      </c>
      <c r="E1057" s="43"/>
      <c r="F1057" s="221" t="s">
        <v>1479</v>
      </c>
      <c r="G1057" s="43"/>
      <c r="H1057" s="43"/>
      <c r="I1057" s="222"/>
      <c r="J1057" s="43"/>
      <c r="K1057" s="43"/>
      <c r="L1057" s="47"/>
      <c r="M1057" s="223"/>
      <c r="N1057" s="224"/>
      <c r="O1057" s="87"/>
      <c r="P1057" s="87"/>
      <c r="Q1057" s="87"/>
      <c r="R1057" s="87"/>
      <c r="S1057" s="87"/>
      <c r="T1057" s="88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T1057" s="20" t="s">
        <v>152</v>
      </c>
      <c r="AU1057" s="20" t="s">
        <v>181</v>
      </c>
    </row>
    <row r="1058" s="2" customFormat="1">
      <c r="A1058" s="41"/>
      <c r="B1058" s="42"/>
      <c r="C1058" s="43"/>
      <c r="D1058" s="225" t="s">
        <v>154</v>
      </c>
      <c r="E1058" s="43"/>
      <c r="F1058" s="226" t="s">
        <v>1480</v>
      </c>
      <c r="G1058" s="43"/>
      <c r="H1058" s="43"/>
      <c r="I1058" s="222"/>
      <c r="J1058" s="43"/>
      <c r="K1058" s="43"/>
      <c r="L1058" s="47"/>
      <c r="M1058" s="223"/>
      <c r="N1058" s="224"/>
      <c r="O1058" s="87"/>
      <c r="P1058" s="87"/>
      <c r="Q1058" s="87"/>
      <c r="R1058" s="87"/>
      <c r="S1058" s="87"/>
      <c r="T1058" s="88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T1058" s="20" t="s">
        <v>154</v>
      </c>
      <c r="AU1058" s="20" t="s">
        <v>181</v>
      </c>
    </row>
    <row r="1059" s="13" customFormat="1">
      <c r="A1059" s="13"/>
      <c r="B1059" s="227"/>
      <c r="C1059" s="228"/>
      <c r="D1059" s="220" t="s">
        <v>156</v>
      </c>
      <c r="E1059" s="229" t="s">
        <v>28</v>
      </c>
      <c r="F1059" s="230" t="s">
        <v>1481</v>
      </c>
      <c r="G1059" s="228"/>
      <c r="H1059" s="231">
        <v>4.2999999999999998</v>
      </c>
      <c r="I1059" s="232"/>
      <c r="J1059" s="228"/>
      <c r="K1059" s="228"/>
      <c r="L1059" s="233"/>
      <c r="M1059" s="234"/>
      <c r="N1059" s="235"/>
      <c r="O1059" s="235"/>
      <c r="P1059" s="235"/>
      <c r="Q1059" s="235"/>
      <c r="R1059" s="235"/>
      <c r="S1059" s="235"/>
      <c r="T1059" s="236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7" t="s">
        <v>156</v>
      </c>
      <c r="AU1059" s="237" t="s">
        <v>181</v>
      </c>
      <c r="AV1059" s="13" t="s">
        <v>83</v>
      </c>
      <c r="AW1059" s="13" t="s">
        <v>35</v>
      </c>
      <c r="AX1059" s="13" t="s">
        <v>81</v>
      </c>
      <c r="AY1059" s="237" t="s">
        <v>143</v>
      </c>
    </row>
    <row r="1060" s="2" customFormat="1" ht="24.15" customHeight="1">
      <c r="A1060" s="41"/>
      <c r="B1060" s="42"/>
      <c r="C1060" s="207" t="s">
        <v>1482</v>
      </c>
      <c r="D1060" s="207" t="s">
        <v>145</v>
      </c>
      <c r="E1060" s="208" t="s">
        <v>1483</v>
      </c>
      <c r="F1060" s="209" t="s">
        <v>1484</v>
      </c>
      <c r="G1060" s="210" t="s">
        <v>406</v>
      </c>
      <c r="H1060" s="211">
        <v>3.2999999999999998</v>
      </c>
      <c r="I1060" s="212"/>
      <c r="J1060" s="213">
        <f>ROUND(I1060*H1060,2)</f>
        <v>0</v>
      </c>
      <c r="K1060" s="209" t="s">
        <v>149</v>
      </c>
      <c r="L1060" s="47"/>
      <c r="M1060" s="214" t="s">
        <v>28</v>
      </c>
      <c r="N1060" s="215" t="s">
        <v>44</v>
      </c>
      <c r="O1060" s="87"/>
      <c r="P1060" s="216">
        <f>O1060*H1060</f>
        <v>0</v>
      </c>
      <c r="Q1060" s="216">
        <v>0</v>
      </c>
      <c r="R1060" s="216">
        <f>Q1060*H1060</f>
        <v>0</v>
      </c>
      <c r="S1060" s="216">
        <v>0.070000000000000007</v>
      </c>
      <c r="T1060" s="217">
        <f>S1060*H1060</f>
        <v>0.23100000000000001</v>
      </c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R1060" s="218" t="s">
        <v>150</v>
      </c>
      <c r="AT1060" s="218" t="s">
        <v>145</v>
      </c>
      <c r="AU1060" s="218" t="s">
        <v>181</v>
      </c>
      <c r="AY1060" s="20" t="s">
        <v>143</v>
      </c>
      <c r="BE1060" s="219">
        <f>IF(N1060="základní",J1060,0)</f>
        <v>0</v>
      </c>
      <c r="BF1060" s="219">
        <f>IF(N1060="snížená",J1060,0)</f>
        <v>0</v>
      </c>
      <c r="BG1060" s="219">
        <f>IF(N1060="zákl. přenesená",J1060,0)</f>
        <v>0</v>
      </c>
      <c r="BH1060" s="219">
        <f>IF(N1060="sníž. přenesená",J1060,0)</f>
        <v>0</v>
      </c>
      <c r="BI1060" s="219">
        <f>IF(N1060="nulová",J1060,0)</f>
        <v>0</v>
      </c>
      <c r="BJ1060" s="20" t="s">
        <v>81</v>
      </c>
      <c r="BK1060" s="219">
        <f>ROUND(I1060*H1060,2)</f>
        <v>0</v>
      </c>
      <c r="BL1060" s="20" t="s">
        <v>150</v>
      </c>
      <c r="BM1060" s="218" t="s">
        <v>1485</v>
      </c>
    </row>
    <row r="1061" s="2" customFormat="1">
      <c r="A1061" s="41"/>
      <c r="B1061" s="42"/>
      <c r="C1061" s="43"/>
      <c r="D1061" s="220" t="s">
        <v>152</v>
      </c>
      <c r="E1061" s="43"/>
      <c r="F1061" s="221" t="s">
        <v>1484</v>
      </c>
      <c r="G1061" s="43"/>
      <c r="H1061" s="43"/>
      <c r="I1061" s="222"/>
      <c r="J1061" s="43"/>
      <c r="K1061" s="43"/>
      <c r="L1061" s="47"/>
      <c r="M1061" s="223"/>
      <c r="N1061" s="224"/>
      <c r="O1061" s="87"/>
      <c r="P1061" s="87"/>
      <c r="Q1061" s="87"/>
      <c r="R1061" s="87"/>
      <c r="S1061" s="87"/>
      <c r="T1061" s="88"/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T1061" s="20" t="s">
        <v>152</v>
      </c>
      <c r="AU1061" s="20" t="s">
        <v>181</v>
      </c>
    </row>
    <row r="1062" s="2" customFormat="1">
      <c r="A1062" s="41"/>
      <c r="B1062" s="42"/>
      <c r="C1062" s="43"/>
      <c r="D1062" s="225" t="s">
        <v>154</v>
      </c>
      <c r="E1062" s="43"/>
      <c r="F1062" s="226" t="s">
        <v>1486</v>
      </c>
      <c r="G1062" s="43"/>
      <c r="H1062" s="43"/>
      <c r="I1062" s="222"/>
      <c r="J1062" s="43"/>
      <c r="K1062" s="43"/>
      <c r="L1062" s="47"/>
      <c r="M1062" s="223"/>
      <c r="N1062" s="224"/>
      <c r="O1062" s="87"/>
      <c r="P1062" s="87"/>
      <c r="Q1062" s="87"/>
      <c r="R1062" s="87"/>
      <c r="S1062" s="87"/>
      <c r="T1062" s="88"/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T1062" s="20" t="s">
        <v>154</v>
      </c>
      <c r="AU1062" s="20" t="s">
        <v>181</v>
      </c>
    </row>
    <row r="1063" s="13" customFormat="1">
      <c r="A1063" s="13"/>
      <c r="B1063" s="227"/>
      <c r="C1063" s="228"/>
      <c r="D1063" s="220" t="s">
        <v>156</v>
      </c>
      <c r="E1063" s="229" t="s">
        <v>28</v>
      </c>
      <c r="F1063" s="230" t="s">
        <v>1487</v>
      </c>
      <c r="G1063" s="228"/>
      <c r="H1063" s="231">
        <v>3.2999999999999998</v>
      </c>
      <c r="I1063" s="232"/>
      <c r="J1063" s="228"/>
      <c r="K1063" s="228"/>
      <c r="L1063" s="233"/>
      <c r="M1063" s="234"/>
      <c r="N1063" s="235"/>
      <c r="O1063" s="235"/>
      <c r="P1063" s="235"/>
      <c r="Q1063" s="235"/>
      <c r="R1063" s="235"/>
      <c r="S1063" s="235"/>
      <c r="T1063" s="236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7" t="s">
        <v>156</v>
      </c>
      <c r="AU1063" s="237" t="s">
        <v>181</v>
      </c>
      <c r="AV1063" s="13" t="s">
        <v>83</v>
      </c>
      <c r="AW1063" s="13" t="s">
        <v>35</v>
      </c>
      <c r="AX1063" s="13" t="s">
        <v>81</v>
      </c>
      <c r="AY1063" s="237" t="s">
        <v>143</v>
      </c>
    </row>
    <row r="1064" s="2" customFormat="1" ht="24.15" customHeight="1">
      <c r="A1064" s="41"/>
      <c r="B1064" s="42"/>
      <c r="C1064" s="207" t="s">
        <v>1488</v>
      </c>
      <c r="D1064" s="207" t="s">
        <v>145</v>
      </c>
      <c r="E1064" s="208" t="s">
        <v>1489</v>
      </c>
      <c r="F1064" s="209" t="s">
        <v>1490</v>
      </c>
      <c r="G1064" s="210" t="s">
        <v>406</v>
      </c>
      <c r="H1064" s="211">
        <v>43.5</v>
      </c>
      <c r="I1064" s="212"/>
      <c r="J1064" s="213">
        <f>ROUND(I1064*H1064,2)</f>
        <v>0</v>
      </c>
      <c r="K1064" s="209" t="s">
        <v>149</v>
      </c>
      <c r="L1064" s="47"/>
      <c r="M1064" s="214" t="s">
        <v>28</v>
      </c>
      <c r="N1064" s="215" t="s">
        <v>44</v>
      </c>
      <c r="O1064" s="87"/>
      <c r="P1064" s="216">
        <f>O1064*H1064</f>
        <v>0</v>
      </c>
      <c r="Q1064" s="216">
        <v>0</v>
      </c>
      <c r="R1064" s="216">
        <f>Q1064*H1064</f>
        <v>0</v>
      </c>
      <c r="S1064" s="216">
        <v>0.035000000000000003</v>
      </c>
      <c r="T1064" s="217">
        <f>S1064*H1064</f>
        <v>1.5225000000000002</v>
      </c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R1064" s="218" t="s">
        <v>150</v>
      </c>
      <c r="AT1064" s="218" t="s">
        <v>145</v>
      </c>
      <c r="AU1064" s="218" t="s">
        <v>181</v>
      </c>
      <c r="AY1064" s="20" t="s">
        <v>143</v>
      </c>
      <c r="BE1064" s="219">
        <f>IF(N1064="základní",J1064,0)</f>
        <v>0</v>
      </c>
      <c r="BF1064" s="219">
        <f>IF(N1064="snížená",J1064,0)</f>
        <v>0</v>
      </c>
      <c r="BG1064" s="219">
        <f>IF(N1064="zákl. přenesená",J1064,0)</f>
        <v>0</v>
      </c>
      <c r="BH1064" s="219">
        <f>IF(N1064="sníž. přenesená",J1064,0)</f>
        <v>0</v>
      </c>
      <c r="BI1064" s="219">
        <f>IF(N1064="nulová",J1064,0)</f>
        <v>0</v>
      </c>
      <c r="BJ1064" s="20" t="s">
        <v>81</v>
      </c>
      <c r="BK1064" s="219">
        <f>ROUND(I1064*H1064,2)</f>
        <v>0</v>
      </c>
      <c r="BL1064" s="20" t="s">
        <v>150</v>
      </c>
      <c r="BM1064" s="218" t="s">
        <v>1491</v>
      </c>
    </row>
    <row r="1065" s="2" customFormat="1">
      <c r="A1065" s="41"/>
      <c r="B1065" s="42"/>
      <c r="C1065" s="43"/>
      <c r="D1065" s="220" t="s">
        <v>152</v>
      </c>
      <c r="E1065" s="43"/>
      <c r="F1065" s="221" t="s">
        <v>1492</v>
      </c>
      <c r="G1065" s="43"/>
      <c r="H1065" s="43"/>
      <c r="I1065" s="222"/>
      <c r="J1065" s="43"/>
      <c r="K1065" s="43"/>
      <c r="L1065" s="47"/>
      <c r="M1065" s="223"/>
      <c r="N1065" s="224"/>
      <c r="O1065" s="87"/>
      <c r="P1065" s="87"/>
      <c r="Q1065" s="87"/>
      <c r="R1065" s="87"/>
      <c r="S1065" s="87"/>
      <c r="T1065" s="88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T1065" s="20" t="s">
        <v>152</v>
      </c>
      <c r="AU1065" s="20" t="s">
        <v>181</v>
      </c>
    </row>
    <row r="1066" s="2" customFormat="1">
      <c r="A1066" s="41"/>
      <c r="B1066" s="42"/>
      <c r="C1066" s="43"/>
      <c r="D1066" s="225" t="s">
        <v>154</v>
      </c>
      <c r="E1066" s="43"/>
      <c r="F1066" s="226" t="s">
        <v>1493</v>
      </c>
      <c r="G1066" s="43"/>
      <c r="H1066" s="43"/>
      <c r="I1066" s="222"/>
      <c r="J1066" s="43"/>
      <c r="K1066" s="43"/>
      <c r="L1066" s="47"/>
      <c r="M1066" s="223"/>
      <c r="N1066" s="224"/>
      <c r="O1066" s="87"/>
      <c r="P1066" s="87"/>
      <c r="Q1066" s="87"/>
      <c r="R1066" s="87"/>
      <c r="S1066" s="87"/>
      <c r="T1066" s="88"/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T1066" s="20" t="s">
        <v>154</v>
      </c>
      <c r="AU1066" s="20" t="s">
        <v>181</v>
      </c>
    </row>
    <row r="1067" s="13" customFormat="1">
      <c r="A1067" s="13"/>
      <c r="B1067" s="227"/>
      <c r="C1067" s="228"/>
      <c r="D1067" s="220" t="s">
        <v>156</v>
      </c>
      <c r="E1067" s="229" t="s">
        <v>28</v>
      </c>
      <c r="F1067" s="230" t="s">
        <v>1494</v>
      </c>
      <c r="G1067" s="228"/>
      <c r="H1067" s="231">
        <v>43.5</v>
      </c>
      <c r="I1067" s="232"/>
      <c r="J1067" s="228"/>
      <c r="K1067" s="228"/>
      <c r="L1067" s="233"/>
      <c r="M1067" s="234"/>
      <c r="N1067" s="235"/>
      <c r="O1067" s="235"/>
      <c r="P1067" s="235"/>
      <c r="Q1067" s="235"/>
      <c r="R1067" s="235"/>
      <c r="S1067" s="235"/>
      <c r="T1067" s="236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7" t="s">
        <v>156</v>
      </c>
      <c r="AU1067" s="237" t="s">
        <v>181</v>
      </c>
      <c r="AV1067" s="13" t="s">
        <v>83</v>
      </c>
      <c r="AW1067" s="13" t="s">
        <v>35</v>
      </c>
      <c r="AX1067" s="13" t="s">
        <v>81</v>
      </c>
      <c r="AY1067" s="237" t="s">
        <v>143</v>
      </c>
    </row>
    <row r="1068" s="2" customFormat="1" ht="24.15" customHeight="1">
      <c r="A1068" s="41"/>
      <c r="B1068" s="42"/>
      <c r="C1068" s="207" t="s">
        <v>1495</v>
      </c>
      <c r="D1068" s="207" t="s">
        <v>145</v>
      </c>
      <c r="E1068" s="208" t="s">
        <v>1496</v>
      </c>
      <c r="F1068" s="209" t="s">
        <v>1497</v>
      </c>
      <c r="G1068" s="210" t="s">
        <v>414</v>
      </c>
      <c r="H1068" s="211">
        <v>8</v>
      </c>
      <c r="I1068" s="212"/>
      <c r="J1068" s="213">
        <f>ROUND(I1068*H1068,2)</f>
        <v>0</v>
      </c>
      <c r="K1068" s="209" t="s">
        <v>651</v>
      </c>
      <c r="L1068" s="47"/>
      <c r="M1068" s="214" t="s">
        <v>28</v>
      </c>
      <c r="N1068" s="215" t="s">
        <v>44</v>
      </c>
      <c r="O1068" s="87"/>
      <c r="P1068" s="216">
        <f>O1068*H1068</f>
        <v>0</v>
      </c>
      <c r="Q1068" s="216">
        <v>0</v>
      </c>
      <c r="R1068" s="216">
        <f>Q1068*H1068</f>
        <v>0</v>
      </c>
      <c r="S1068" s="216">
        <v>0.108</v>
      </c>
      <c r="T1068" s="217">
        <f>S1068*H1068</f>
        <v>0.86399999999999999</v>
      </c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R1068" s="218" t="s">
        <v>150</v>
      </c>
      <c r="AT1068" s="218" t="s">
        <v>145</v>
      </c>
      <c r="AU1068" s="218" t="s">
        <v>181</v>
      </c>
      <c r="AY1068" s="20" t="s">
        <v>143</v>
      </c>
      <c r="BE1068" s="219">
        <f>IF(N1068="základní",J1068,0)</f>
        <v>0</v>
      </c>
      <c r="BF1068" s="219">
        <f>IF(N1068="snížená",J1068,0)</f>
        <v>0</v>
      </c>
      <c r="BG1068" s="219">
        <f>IF(N1068="zákl. přenesená",J1068,0)</f>
        <v>0</v>
      </c>
      <c r="BH1068" s="219">
        <f>IF(N1068="sníž. přenesená",J1068,0)</f>
        <v>0</v>
      </c>
      <c r="BI1068" s="219">
        <f>IF(N1068="nulová",J1068,0)</f>
        <v>0</v>
      </c>
      <c r="BJ1068" s="20" t="s">
        <v>81</v>
      </c>
      <c r="BK1068" s="219">
        <f>ROUND(I1068*H1068,2)</f>
        <v>0</v>
      </c>
      <c r="BL1068" s="20" t="s">
        <v>150</v>
      </c>
      <c r="BM1068" s="218" t="s">
        <v>1498</v>
      </c>
    </row>
    <row r="1069" s="2" customFormat="1">
      <c r="A1069" s="41"/>
      <c r="B1069" s="42"/>
      <c r="C1069" s="43"/>
      <c r="D1069" s="220" t="s">
        <v>152</v>
      </c>
      <c r="E1069" s="43"/>
      <c r="F1069" s="221" t="s">
        <v>1499</v>
      </c>
      <c r="G1069" s="43"/>
      <c r="H1069" s="43"/>
      <c r="I1069" s="222"/>
      <c r="J1069" s="43"/>
      <c r="K1069" s="43"/>
      <c r="L1069" s="47"/>
      <c r="M1069" s="223"/>
      <c r="N1069" s="224"/>
      <c r="O1069" s="87"/>
      <c r="P1069" s="87"/>
      <c r="Q1069" s="87"/>
      <c r="R1069" s="87"/>
      <c r="S1069" s="87"/>
      <c r="T1069" s="88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T1069" s="20" t="s">
        <v>152</v>
      </c>
      <c r="AU1069" s="20" t="s">
        <v>181</v>
      </c>
    </row>
    <row r="1070" s="2" customFormat="1">
      <c r="A1070" s="41"/>
      <c r="B1070" s="42"/>
      <c r="C1070" s="43"/>
      <c r="D1070" s="220" t="s">
        <v>231</v>
      </c>
      <c r="E1070" s="43"/>
      <c r="F1070" s="259" t="s">
        <v>1500</v>
      </c>
      <c r="G1070" s="43"/>
      <c r="H1070" s="43"/>
      <c r="I1070" s="222"/>
      <c r="J1070" s="43"/>
      <c r="K1070" s="43"/>
      <c r="L1070" s="47"/>
      <c r="M1070" s="223"/>
      <c r="N1070" s="224"/>
      <c r="O1070" s="87"/>
      <c r="P1070" s="87"/>
      <c r="Q1070" s="87"/>
      <c r="R1070" s="87"/>
      <c r="S1070" s="87"/>
      <c r="T1070" s="88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T1070" s="20" t="s">
        <v>231</v>
      </c>
      <c r="AU1070" s="20" t="s">
        <v>181</v>
      </c>
    </row>
    <row r="1071" s="13" customFormat="1">
      <c r="A1071" s="13"/>
      <c r="B1071" s="227"/>
      <c r="C1071" s="228"/>
      <c r="D1071" s="220" t="s">
        <v>156</v>
      </c>
      <c r="E1071" s="229" t="s">
        <v>28</v>
      </c>
      <c r="F1071" s="230" t="s">
        <v>217</v>
      </c>
      <c r="G1071" s="228"/>
      <c r="H1071" s="231">
        <v>8</v>
      </c>
      <c r="I1071" s="232"/>
      <c r="J1071" s="228"/>
      <c r="K1071" s="228"/>
      <c r="L1071" s="233"/>
      <c r="M1071" s="234"/>
      <c r="N1071" s="235"/>
      <c r="O1071" s="235"/>
      <c r="P1071" s="235"/>
      <c r="Q1071" s="235"/>
      <c r="R1071" s="235"/>
      <c r="S1071" s="235"/>
      <c r="T1071" s="236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7" t="s">
        <v>156</v>
      </c>
      <c r="AU1071" s="237" t="s">
        <v>181</v>
      </c>
      <c r="AV1071" s="13" t="s">
        <v>83</v>
      </c>
      <c r="AW1071" s="13" t="s">
        <v>35</v>
      </c>
      <c r="AX1071" s="13" t="s">
        <v>81</v>
      </c>
      <c r="AY1071" s="237" t="s">
        <v>143</v>
      </c>
    </row>
    <row r="1072" s="2" customFormat="1" ht="24.15" customHeight="1">
      <c r="A1072" s="41"/>
      <c r="B1072" s="42"/>
      <c r="C1072" s="207" t="s">
        <v>1501</v>
      </c>
      <c r="D1072" s="207" t="s">
        <v>145</v>
      </c>
      <c r="E1072" s="208" t="s">
        <v>1502</v>
      </c>
      <c r="F1072" s="209" t="s">
        <v>1503</v>
      </c>
      <c r="G1072" s="210" t="s">
        <v>414</v>
      </c>
      <c r="H1072" s="211">
        <v>9</v>
      </c>
      <c r="I1072" s="212"/>
      <c r="J1072" s="213">
        <f>ROUND(I1072*H1072,2)</f>
        <v>0</v>
      </c>
      <c r="K1072" s="209" t="s">
        <v>149</v>
      </c>
      <c r="L1072" s="47"/>
      <c r="M1072" s="214" t="s">
        <v>28</v>
      </c>
      <c r="N1072" s="215" t="s">
        <v>44</v>
      </c>
      <c r="O1072" s="87"/>
      <c r="P1072" s="216">
        <f>O1072*H1072</f>
        <v>0</v>
      </c>
      <c r="Q1072" s="216">
        <v>0</v>
      </c>
      <c r="R1072" s="216">
        <f>Q1072*H1072</f>
        <v>0</v>
      </c>
      <c r="S1072" s="216">
        <v>0.082000000000000003</v>
      </c>
      <c r="T1072" s="217">
        <f>S1072*H1072</f>
        <v>0.73799999999999999</v>
      </c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R1072" s="218" t="s">
        <v>150</v>
      </c>
      <c r="AT1072" s="218" t="s">
        <v>145</v>
      </c>
      <c r="AU1072" s="218" t="s">
        <v>181</v>
      </c>
      <c r="AY1072" s="20" t="s">
        <v>143</v>
      </c>
      <c r="BE1072" s="219">
        <f>IF(N1072="základní",J1072,0)</f>
        <v>0</v>
      </c>
      <c r="BF1072" s="219">
        <f>IF(N1072="snížená",J1072,0)</f>
        <v>0</v>
      </c>
      <c r="BG1072" s="219">
        <f>IF(N1072="zákl. přenesená",J1072,0)</f>
        <v>0</v>
      </c>
      <c r="BH1072" s="219">
        <f>IF(N1072="sníž. přenesená",J1072,0)</f>
        <v>0</v>
      </c>
      <c r="BI1072" s="219">
        <f>IF(N1072="nulová",J1072,0)</f>
        <v>0</v>
      </c>
      <c r="BJ1072" s="20" t="s">
        <v>81</v>
      </c>
      <c r="BK1072" s="219">
        <f>ROUND(I1072*H1072,2)</f>
        <v>0</v>
      </c>
      <c r="BL1072" s="20" t="s">
        <v>150</v>
      </c>
      <c r="BM1072" s="218" t="s">
        <v>1504</v>
      </c>
    </row>
    <row r="1073" s="2" customFormat="1">
      <c r="A1073" s="41"/>
      <c r="B1073" s="42"/>
      <c r="C1073" s="43"/>
      <c r="D1073" s="220" t="s">
        <v>152</v>
      </c>
      <c r="E1073" s="43"/>
      <c r="F1073" s="221" t="s">
        <v>1505</v>
      </c>
      <c r="G1073" s="43"/>
      <c r="H1073" s="43"/>
      <c r="I1073" s="222"/>
      <c r="J1073" s="43"/>
      <c r="K1073" s="43"/>
      <c r="L1073" s="47"/>
      <c r="M1073" s="223"/>
      <c r="N1073" s="224"/>
      <c r="O1073" s="87"/>
      <c r="P1073" s="87"/>
      <c r="Q1073" s="87"/>
      <c r="R1073" s="87"/>
      <c r="S1073" s="87"/>
      <c r="T1073" s="88"/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T1073" s="20" t="s">
        <v>152</v>
      </c>
      <c r="AU1073" s="20" t="s">
        <v>181</v>
      </c>
    </row>
    <row r="1074" s="2" customFormat="1">
      <c r="A1074" s="41"/>
      <c r="B1074" s="42"/>
      <c r="C1074" s="43"/>
      <c r="D1074" s="225" t="s">
        <v>154</v>
      </c>
      <c r="E1074" s="43"/>
      <c r="F1074" s="226" t="s">
        <v>1506</v>
      </c>
      <c r="G1074" s="43"/>
      <c r="H1074" s="43"/>
      <c r="I1074" s="222"/>
      <c r="J1074" s="43"/>
      <c r="K1074" s="43"/>
      <c r="L1074" s="47"/>
      <c r="M1074" s="223"/>
      <c r="N1074" s="224"/>
      <c r="O1074" s="87"/>
      <c r="P1074" s="87"/>
      <c r="Q1074" s="87"/>
      <c r="R1074" s="87"/>
      <c r="S1074" s="87"/>
      <c r="T1074" s="88"/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T1074" s="20" t="s">
        <v>154</v>
      </c>
      <c r="AU1074" s="20" t="s">
        <v>181</v>
      </c>
    </row>
    <row r="1075" s="13" customFormat="1">
      <c r="A1075" s="13"/>
      <c r="B1075" s="227"/>
      <c r="C1075" s="228"/>
      <c r="D1075" s="220" t="s">
        <v>156</v>
      </c>
      <c r="E1075" s="229" t="s">
        <v>28</v>
      </c>
      <c r="F1075" s="230" t="s">
        <v>225</v>
      </c>
      <c r="G1075" s="228"/>
      <c r="H1075" s="231">
        <v>9</v>
      </c>
      <c r="I1075" s="232"/>
      <c r="J1075" s="228"/>
      <c r="K1075" s="228"/>
      <c r="L1075" s="233"/>
      <c r="M1075" s="234"/>
      <c r="N1075" s="235"/>
      <c r="O1075" s="235"/>
      <c r="P1075" s="235"/>
      <c r="Q1075" s="235"/>
      <c r="R1075" s="235"/>
      <c r="S1075" s="235"/>
      <c r="T1075" s="236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37" t="s">
        <v>156</v>
      </c>
      <c r="AU1075" s="237" t="s">
        <v>181</v>
      </c>
      <c r="AV1075" s="13" t="s">
        <v>83</v>
      </c>
      <c r="AW1075" s="13" t="s">
        <v>35</v>
      </c>
      <c r="AX1075" s="13" t="s">
        <v>81</v>
      </c>
      <c r="AY1075" s="237" t="s">
        <v>143</v>
      </c>
    </row>
    <row r="1076" s="2" customFormat="1" ht="24.15" customHeight="1">
      <c r="A1076" s="41"/>
      <c r="B1076" s="42"/>
      <c r="C1076" s="207" t="s">
        <v>1507</v>
      </c>
      <c r="D1076" s="207" t="s">
        <v>145</v>
      </c>
      <c r="E1076" s="208" t="s">
        <v>1508</v>
      </c>
      <c r="F1076" s="209" t="s">
        <v>1509</v>
      </c>
      <c r="G1076" s="210" t="s">
        <v>414</v>
      </c>
      <c r="H1076" s="211">
        <v>12</v>
      </c>
      <c r="I1076" s="212"/>
      <c r="J1076" s="213">
        <f>ROUND(I1076*H1076,2)</f>
        <v>0</v>
      </c>
      <c r="K1076" s="209" t="s">
        <v>149</v>
      </c>
      <c r="L1076" s="47"/>
      <c r="M1076" s="214" t="s">
        <v>28</v>
      </c>
      <c r="N1076" s="215" t="s">
        <v>44</v>
      </c>
      <c r="O1076" s="87"/>
      <c r="P1076" s="216">
        <f>O1076*H1076</f>
        <v>0</v>
      </c>
      <c r="Q1076" s="216">
        <v>0</v>
      </c>
      <c r="R1076" s="216">
        <f>Q1076*H1076</f>
        <v>0</v>
      </c>
      <c r="S1076" s="216">
        <v>0.0040000000000000001</v>
      </c>
      <c r="T1076" s="217">
        <f>S1076*H1076</f>
        <v>0.048000000000000001</v>
      </c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R1076" s="218" t="s">
        <v>150</v>
      </c>
      <c r="AT1076" s="218" t="s">
        <v>145</v>
      </c>
      <c r="AU1076" s="218" t="s">
        <v>181</v>
      </c>
      <c r="AY1076" s="20" t="s">
        <v>143</v>
      </c>
      <c r="BE1076" s="219">
        <f>IF(N1076="základní",J1076,0)</f>
        <v>0</v>
      </c>
      <c r="BF1076" s="219">
        <f>IF(N1076="snížená",J1076,0)</f>
        <v>0</v>
      </c>
      <c r="BG1076" s="219">
        <f>IF(N1076="zákl. přenesená",J1076,0)</f>
        <v>0</v>
      </c>
      <c r="BH1076" s="219">
        <f>IF(N1076="sníž. přenesená",J1076,0)</f>
        <v>0</v>
      </c>
      <c r="BI1076" s="219">
        <f>IF(N1076="nulová",J1076,0)</f>
        <v>0</v>
      </c>
      <c r="BJ1076" s="20" t="s">
        <v>81</v>
      </c>
      <c r="BK1076" s="219">
        <f>ROUND(I1076*H1076,2)</f>
        <v>0</v>
      </c>
      <c r="BL1076" s="20" t="s">
        <v>150</v>
      </c>
      <c r="BM1076" s="218" t="s">
        <v>1510</v>
      </c>
    </row>
    <row r="1077" s="2" customFormat="1">
      <c r="A1077" s="41"/>
      <c r="B1077" s="42"/>
      <c r="C1077" s="43"/>
      <c r="D1077" s="220" t="s">
        <v>152</v>
      </c>
      <c r="E1077" s="43"/>
      <c r="F1077" s="221" t="s">
        <v>1511</v>
      </c>
      <c r="G1077" s="43"/>
      <c r="H1077" s="43"/>
      <c r="I1077" s="222"/>
      <c r="J1077" s="43"/>
      <c r="K1077" s="43"/>
      <c r="L1077" s="47"/>
      <c r="M1077" s="223"/>
      <c r="N1077" s="224"/>
      <c r="O1077" s="87"/>
      <c r="P1077" s="87"/>
      <c r="Q1077" s="87"/>
      <c r="R1077" s="87"/>
      <c r="S1077" s="87"/>
      <c r="T1077" s="88"/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T1077" s="20" t="s">
        <v>152</v>
      </c>
      <c r="AU1077" s="20" t="s">
        <v>181</v>
      </c>
    </row>
    <row r="1078" s="2" customFormat="1">
      <c r="A1078" s="41"/>
      <c r="B1078" s="42"/>
      <c r="C1078" s="43"/>
      <c r="D1078" s="225" t="s">
        <v>154</v>
      </c>
      <c r="E1078" s="43"/>
      <c r="F1078" s="226" t="s">
        <v>1512</v>
      </c>
      <c r="G1078" s="43"/>
      <c r="H1078" s="43"/>
      <c r="I1078" s="222"/>
      <c r="J1078" s="43"/>
      <c r="K1078" s="43"/>
      <c r="L1078" s="47"/>
      <c r="M1078" s="223"/>
      <c r="N1078" s="224"/>
      <c r="O1078" s="87"/>
      <c r="P1078" s="87"/>
      <c r="Q1078" s="87"/>
      <c r="R1078" s="87"/>
      <c r="S1078" s="87"/>
      <c r="T1078" s="88"/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T1078" s="20" t="s">
        <v>154</v>
      </c>
      <c r="AU1078" s="20" t="s">
        <v>181</v>
      </c>
    </row>
    <row r="1079" s="13" customFormat="1">
      <c r="A1079" s="13"/>
      <c r="B1079" s="227"/>
      <c r="C1079" s="228"/>
      <c r="D1079" s="220" t="s">
        <v>156</v>
      </c>
      <c r="E1079" s="229" t="s">
        <v>28</v>
      </c>
      <c r="F1079" s="230" t="s">
        <v>8</v>
      </c>
      <c r="G1079" s="228"/>
      <c r="H1079" s="231">
        <v>12</v>
      </c>
      <c r="I1079" s="232"/>
      <c r="J1079" s="228"/>
      <c r="K1079" s="228"/>
      <c r="L1079" s="233"/>
      <c r="M1079" s="234"/>
      <c r="N1079" s="235"/>
      <c r="O1079" s="235"/>
      <c r="P1079" s="235"/>
      <c r="Q1079" s="235"/>
      <c r="R1079" s="235"/>
      <c r="S1079" s="235"/>
      <c r="T1079" s="236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37" t="s">
        <v>156</v>
      </c>
      <c r="AU1079" s="237" t="s">
        <v>181</v>
      </c>
      <c r="AV1079" s="13" t="s">
        <v>83</v>
      </c>
      <c r="AW1079" s="13" t="s">
        <v>35</v>
      </c>
      <c r="AX1079" s="13" t="s">
        <v>81</v>
      </c>
      <c r="AY1079" s="237" t="s">
        <v>143</v>
      </c>
    </row>
    <row r="1080" s="12" customFormat="1" ht="22.8" customHeight="1">
      <c r="A1080" s="12"/>
      <c r="B1080" s="191"/>
      <c r="C1080" s="192"/>
      <c r="D1080" s="193" t="s">
        <v>72</v>
      </c>
      <c r="E1080" s="205" t="s">
        <v>1513</v>
      </c>
      <c r="F1080" s="205" t="s">
        <v>1514</v>
      </c>
      <c r="G1080" s="192"/>
      <c r="H1080" s="192"/>
      <c r="I1080" s="195"/>
      <c r="J1080" s="206">
        <f>BK1080</f>
        <v>0</v>
      </c>
      <c r="K1080" s="192"/>
      <c r="L1080" s="197"/>
      <c r="M1080" s="198"/>
      <c r="N1080" s="199"/>
      <c r="O1080" s="199"/>
      <c r="P1080" s="200">
        <f>SUM(P1081:P1135)</f>
        <v>0</v>
      </c>
      <c r="Q1080" s="199"/>
      <c r="R1080" s="200">
        <f>SUM(R1081:R1135)</f>
        <v>0</v>
      </c>
      <c r="S1080" s="199"/>
      <c r="T1080" s="201">
        <f>SUM(T1081:T1135)</f>
        <v>0</v>
      </c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R1080" s="202" t="s">
        <v>81</v>
      </c>
      <c r="AT1080" s="203" t="s">
        <v>72</v>
      </c>
      <c r="AU1080" s="203" t="s">
        <v>81</v>
      </c>
      <c r="AY1080" s="202" t="s">
        <v>143</v>
      </c>
      <c r="BK1080" s="204">
        <f>SUM(BK1081:BK1135)</f>
        <v>0</v>
      </c>
    </row>
    <row r="1081" s="2" customFormat="1" ht="21.75" customHeight="1">
      <c r="A1081" s="41"/>
      <c r="B1081" s="42"/>
      <c r="C1081" s="207" t="s">
        <v>1515</v>
      </c>
      <c r="D1081" s="207" t="s">
        <v>145</v>
      </c>
      <c r="E1081" s="208" t="s">
        <v>1516</v>
      </c>
      <c r="F1081" s="209" t="s">
        <v>1517</v>
      </c>
      <c r="G1081" s="210" t="s">
        <v>260</v>
      </c>
      <c r="H1081" s="211">
        <v>665.38699999999994</v>
      </c>
      <c r="I1081" s="212"/>
      <c r="J1081" s="213">
        <f>ROUND(I1081*H1081,2)</f>
        <v>0</v>
      </c>
      <c r="K1081" s="209" t="s">
        <v>149</v>
      </c>
      <c r="L1081" s="47"/>
      <c r="M1081" s="214" t="s">
        <v>28</v>
      </c>
      <c r="N1081" s="215" t="s">
        <v>44</v>
      </c>
      <c r="O1081" s="87"/>
      <c r="P1081" s="216">
        <f>O1081*H1081</f>
        <v>0</v>
      </c>
      <c r="Q1081" s="216">
        <v>0</v>
      </c>
      <c r="R1081" s="216">
        <f>Q1081*H1081</f>
        <v>0</v>
      </c>
      <c r="S1081" s="216">
        <v>0</v>
      </c>
      <c r="T1081" s="217">
        <f>S1081*H1081</f>
        <v>0</v>
      </c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R1081" s="218" t="s">
        <v>150</v>
      </c>
      <c r="AT1081" s="218" t="s">
        <v>145</v>
      </c>
      <c r="AU1081" s="218" t="s">
        <v>83</v>
      </c>
      <c r="AY1081" s="20" t="s">
        <v>143</v>
      </c>
      <c r="BE1081" s="219">
        <f>IF(N1081="základní",J1081,0)</f>
        <v>0</v>
      </c>
      <c r="BF1081" s="219">
        <f>IF(N1081="snížená",J1081,0)</f>
        <v>0</v>
      </c>
      <c r="BG1081" s="219">
        <f>IF(N1081="zákl. přenesená",J1081,0)</f>
        <v>0</v>
      </c>
      <c r="BH1081" s="219">
        <f>IF(N1081="sníž. přenesená",J1081,0)</f>
        <v>0</v>
      </c>
      <c r="BI1081" s="219">
        <f>IF(N1081="nulová",J1081,0)</f>
        <v>0</v>
      </c>
      <c r="BJ1081" s="20" t="s">
        <v>81</v>
      </c>
      <c r="BK1081" s="219">
        <f>ROUND(I1081*H1081,2)</f>
        <v>0</v>
      </c>
      <c r="BL1081" s="20" t="s">
        <v>150</v>
      </c>
      <c r="BM1081" s="218" t="s">
        <v>1518</v>
      </c>
    </row>
    <row r="1082" s="2" customFormat="1">
      <c r="A1082" s="41"/>
      <c r="B1082" s="42"/>
      <c r="C1082" s="43"/>
      <c r="D1082" s="220" t="s">
        <v>152</v>
      </c>
      <c r="E1082" s="43"/>
      <c r="F1082" s="221" t="s">
        <v>1519</v>
      </c>
      <c r="G1082" s="43"/>
      <c r="H1082" s="43"/>
      <c r="I1082" s="222"/>
      <c r="J1082" s="43"/>
      <c r="K1082" s="43"/>
      <c r="L1082" s="47"/>
      <c r="M1082" s="223"/>
      <c r="N1082" s="224"/>
      <c r="O1082" s="87"/>
      <c r="P1082" s="87"/>
      <c r="Q1082" s="87"/>
      <c r="R1082" s="87"/>
      <c r="S1082" s="87"/>
      <c r="T1082" s="88"/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T1082" s="20" t="s">
        <v>152</v>
      </c>
      <c r="AU1082" s="20" t="s">
        <v>83</v>
      </c>
    </row>
    <row r="1083" s="2" customFormat="1">
      <c r="A1083" s="41"/>
      <c r="B1083" s="42"/>
      <c r="C1083" s="43"/>
      <c r="D1083" s="225" t="s">
        <v>154</v>
      </c>
      <c r="E1083" s="43"/>
      <c r="F1083" s="226" t="s">
        <v>1520</v>
      </c>
      <c r="G1083" s="43"/>
      <c r="H1083" s="43"/>
      <c r="I1083" s="222"/>
      <c r="J1083" s="43"/>
      <c r="K1083" s="43"/>
      <c r="L1083" s="47"/>
      <c r="M1083" s="223"/>
      <c r="N1083" s="224"/>
      <c r="O1083" s="87"/>
      <c r="P1083" s="87"/>
      <c r="Q1083" s="87"/>
      <c r="R1083" s="87"/>
      <c r="S1083" s="87"/>
      <c r="T1083" s="88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T1083" s="20" t="s">
        <v>154</v>
      </c>
      <c r="AU1083" s="20" t="s">
        <v>83</v>
      </c>
    </row>
    <row r="1084" s="13" customFormat="1">
      <c r="A1084" s="13"/>
      <c r="B1084" s="227"/>
      <c r="C1084" s="228"/>
      <c r="D1084" s="220" t="s">
        <v>156</v>
      </c>
      <c r="E1084" s="229" t="s">
        <v>28</v>
      </c>
      <c r="F1084" s="230" t="s">
        <v>1521</v>
      </c>
      <c r="G1084" s="228"/>
      <c r="H1084" s="231">
        <v>665.38699999999994</v>
      </c>
      <c r="I1084" s="232"/>
      <c r="J1084" s="228"/>
      <c r="K1084" s="228"/>
      <c r="L1084" s="233"/>
      <c r="M1084" s="234"/>
      <c r="N1084" s="235"/>
      <c r="O1084" s="235"/>
      <c r="P1084" s="235"/>
      <c r="Q1084" s="235"/>
      <c r="R1084" s="235"/>
      <c r="S1084" s="235"/>
      <c r="T1084" s="236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37" t="s">
        <v>156</v>
      </c>
      <c r="AU1084" s="237" t="s">
        <v>83</v>
      </c>
      <c r="AV1084" s="13" t="s">
        <v>83</v>
      </c>
      <c r="AW1084" s="13" t="s">
        <v>35</v>
      </c>
      <c r="AX1084" s="13" t="s">
        <v>73</v>
      </c>
      <c r="AY1084" s="237" t="s">
        <v>143</v>
      </c>
    </row>
    <row r="1085" s="15" customFormat="1">
      <c r="A1085" s="15"/>
      <c r="B1085" s="248"/>
      <c r="C1085" s="249"/>
      <c r="D1085" s="220" t="s">
        <v>156</v>
      </c>
      <c r="E1085" s="250" t="s">
        <v>28</v>
      </c>
      <c r="F1085" s="251" t="s">
        <v>180</v>
      </c>
      <c r="G1085" s="249"/>
      <c r="H1085" s="252">
        <v>665.38699999999994</v>
      </c>
      <c r="I1085" s="253"/>
      <c r="J1085" s="249"/>
      <c r="K1085" s="249"/>
      <c r="L1085" s="254"/>
      <c r="M1085" s="255"/>
      <c r="N1085" s="256"/>
      <c r="O1085" s="256"/>
      <c r="P1085" s="256"/>
      <c r="Q1085" s="256"/>
      <c r="R1085" s="256"/>
      <c r="S1085" s="256"/>
      <c r="T1085" s="257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58" t="s">
        <v>156</v>
      </c>
      <c r="AU1085" s="258" t="s">
        <v>83</v>
      </c>
      <c r="AV1085" s="15" t="s">
        <v>150</v>
      </c>
      <c r="AW1085" s="15" t="s">
        <v>35</v>
      </c>
      <c r="AX1085" s="15" t="s">
        <v>81</v>
      </c>
      <c r="AY1085" s="258" t="s">
        <v>143</v>
      </c>
    </row>
    <row r="1086" s="2" customFormat="1" ht="24.15" customHeight="1">
      <c r="A1086" s="41"/>
      <c r="B1086" s="42"/>
      <c r="C1086" s="207" t="s">
        <v>1522</v>
      </c>
      <c r="D1086" s="207" t="s">
        <v>145</v>
      </c>
      <c r="E1086" s="208" t="s">
        <v>1523</v>
      </c>
      <c r="F1086" s="209" t="s">
        <v>1524</v>
      </c>
      <c r="G1086" s="210" t="s">
        <v>260</v>
      </c>
      <c r="H1086" s="211">
        <v>5988.4830000000002</v>
      </c>
      <c r="I1086" s="212"/>
      <c r="J1086" s="213">
        <f>ROUND(I1086*H1086,2)</f>
        <v>0</v>
      </c>
      <c r="K1086" s="209" t="s">
        <v>149</v>
      </c>
      <c r="L1086" s="47"/>
      <c r="M1086" s="214" t="s">
        <v>28</v>
      </c>
      <c r="N1086" s="215" t="s">
        <v>44</v>
      </c>
      <c r="O1086" s="87"/>
      <c r="P1086" s="216">
        <f>O1086*H1086</f>
        <v>0</v>
      </c>
      <c r="Q1086" s="216">
        <v>0</v>
      </c>
      <c r="R1086" s="216">
        <f>Q1086*H1086</f>
        <v>0</v>
      </c>
      <c r="S1086" s="216">
        <v>0</v>
      </c>
      <c r="T1086" s="217">
        <f>S1086*H1086</f>
        <v>0</v>
      </c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R1086" s="218" t="s">
        <v>150</v>
      </c>
      <c r="AT1086" s="218" t="s">
        <v>145</v>
      </c>
      <c r="AU1086" s="218" t="s">
        <v>83</v>
      </c>
      <c r="AY1086" s="20" t="s">
        <v>143</v>
      </c>
      <c r="BE1086" s="219">
        <f>IF(N1086="základní",J1086,0)</f>
        <v>0</v>
      </c>
      <c r="BF1086" s="219">
        <f>IF(N1086="snížená",J1086,0)</f>
        <v>0</v>
      </c>
      <c r="BG1086" s="219">
        <f>IF(N1086="zákl. přenesená",J1086,0)</f>
        <v>0</v>
      </c>
      <c r="BH1086" s="219">
        <f>IF(N1086="sníž. přenesená",J1086,0)</f>
        <v>0</v>
      </c>
      <c r="BI1086" s="219">
        <f>IF(N1086="nulová",J1086,0)</f>
        <v>0</v>
      </c>
      <c r="BJ1086" s="20" t="s">
        <v>81</v>
      </c>
      <c r="BK1086" s="219">
        <f>ROUND(I1086*H1086,2)</f>
        <v>0</v>
      </c>
      <c r="BL1086" s="20" t="s">
        <v>150</v>
      </c>
      <c r="BM1086" s="218" t="s">
        <v>1525</v>
      </c>
    </row>
    <row r="1087" s="2" customFormat="1">
      <c r="A1087" s="41"/>
      <c r="B1087" s="42"/>
      <c r="C1087" s="43"/>
      <c r="D1087" s="220" t="s">
        <v>152</v>
      </c>
      <c r="E1087" s="43"/>
      <c r="F1087" s="221" t="s">
        <v>1526</v>
      </c>
      <c r="G1087" s="43"/>
      <c r="H1087" s="43"/>
      <c r="I1087" s="222"/>
      <c r="J1087" s="43"/>
      <c r="K1087" s="43"/>
      <c r="L1087" s="47"/>
      <c r="M1087" s="223"/>
      <c r="N1087" s="224"/>
      <c r="O1087" s="87"/>
      <c r="P1087" s="87"/>
      <c r="Q1087" s="87"/>
      <c r="R1087" s="87"/>
      <c r="S1087" s="87"/>
      <c r="T1087" s="88"/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T1087" s="20" t="s">
        <v>152</v>
      </c>
      <c r="AU1087" s="20" t="s">
        <v>83</v>
      </c>
    </row>
    <row r="1088" s="2" customFormat="1">
      <c r="A1088" s="41"/>
      <c r="B1088" s="42"/>
      <c r="C1088" s="43"/>
      <c r="D1088" s="225" t="s">
        <v>154</v>
      </c>
      <c r="E1088" s="43"/>
      <c r="F1088" s="226" t="s">
        <v>1527</v>
      </c>
      <c r="G1088" s="43"/>
      <c r="H1088" s="43"/>
      <c r="I1088" s="222"/>
      <c r="J1088" s="43"/>
      <c r="K1088" s="43"/>
      <c r="L1088" s="47"/>
      <c r="M1088" s="223"/>
      <c r="N1088" s="224"/>
      <c r="O1088" s="87"/>
      <c r="P1088" s="87"/>
      <c r="Q1088" s="87"/>
      <c r="R1088" s="87"/>
      <c r="S1088" s="87"/>
      <c r="T1088" s="88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T1088" s="20" t="s">
        <v>154</v>
      </c>
      <c r="AU1088" s="20" t="s">
        <v>83</v>
      </c>
    </row>
    <row r="1089" s="2" customFormat="1">
      <c r="A1089" s="41"/>
      <c r="B1089" s="42"/>
      <c r="C1089" s="43"/>
      <c r="D1089" s="220" t="s">
        <v>231</v>
      </c>
      <c r="E1089" s="43"/>
      <c r="F1089" s="259" t="s">
        <v>232</v>
      </c>
      <c r="G1089" s="43"/>
      <c r="H1089" s="43"/>
      <c r="I1089" s="222"/>
      <c r="J1089" s="43"/>
      <c r="K1089" s="43"/>
      <c r="L1089" s="47"/>
      <c r="M1089" s="223"/>
      <c r="N1089" s="224"/>
      <c r="O1089" s="87"/>
      <c r="P1089" s="87"/>
      <c r="Q1089" s="87"/>
      <c r="R1089" s="87"/>
      <c r="S1089" s="87"/>
      <c r="T1089" s="88"/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T1089" s="20" t="s">
        <v>231</v>
      </c>
      <c r="AU1089" s="20" t="s">
        <v>83</v>
      </c>
    </row>
    <row r="1090" s="13" customFormat="1">
      <c r="A1090" s="13"/>
      <c r="B1090" s="227"/>
      <c r="C1090" s="228"/>
      <c r="D1090" s="220" t="s">
        <v>156</v>
      </c>
      <c r="E1090" s="229" t="s">
        <v>28</v>
      </c>
      <c r="F1090" s="230" t="s">
        <v>1528</v>
      </c>
      <c r="G1090" s="228"/>
      <c r="H1090" s="231">
        <v>5988.4830000000002</v>
      </c>
      <c r="I1090" s="232"/>
      <c r="J1090" s="228"/>
      <c r="K1090" s="228"/>
      <c r="L1090" s="233"/>
      <c r="M1090" s="234"/>
      <c r="N1090" s="235"/>
      <c r="O1090" s="235"/>
      <c r="P1090" s="235"/>
      <c r="Q1090" s="235"/>
      <c r="R1090" s="235"/>
      <c r="S1090" s="235"/>
      <c r="T1090" s="236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37" t="s">
        <v>156</v>
      </c>
      <c r="AU1090" s="237" t="s">
        <v>83</v>
      </c>
      <c r="AV1090" s="13" t="s">
        <v>83</v>
      </c>
      <c r="AW1090" s="13" t="s">
        <v>35</v>
      </c>
      <c r="AX1090" s="13" t="s">
        <v>73</v>
      </c>
      <c r="AY1090" s="237" t="s">
        <v>143</v>
      </c>
    </row>
    <row r="1091" s="15" customFormat="1">
      <c r="A1091" s="15"/>
      <c r="B1091" s="248"/>
      <c r="C1091" s="249"/>
      <c r="D1091" s="220" t="s">
        <v>156</v>
      </c>
      <c r="E1091" s="250" t="s">
        <v>28</v>
      </c>
      <c r="F1091" s="251" t="s">
        <v>180</v>
      </c>
      <c r="G1091" s="249"/>
      <c r="H1091" s="252">
        <v>5988.4830000000002</v>
      </c>
      <c r="I1091" s="253"/>
      <c r="J1091" s="249"/>
      <c r="K1091" s="249"/>
      <c r="L1091" s="254"/>
      <c r="M1091" s="255"/>
      <c r="N1091" s="256"/>
      <c r="O1091" s="256"/>
      <c r="P1091" s="256"/>
      <c r="Q1091" s="256"/>
      <c r="R1091" s="256"/>
      <c r="S1091" s="256"/>
      <c r="T1091" s="257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58" t="s">
        <v>156</v>
      </c>
      <c r="AU1091" s="258" t="s">
        <v>83</v>
      </c>
      <c r="AV1091" s="15" t="s">
        <v>150</v>
      </c>
      <c r="AW1091" s="15" t="s">
        <v>35</v>
      </c>
      <c r="AX1091" s="15" t="s">
        <v>81</v>
      </c>
      <c r="AY1091" s="258" t="s">
        <v>143</v>
      </c>
    </row>
    <row r="1092" s="2" customFormat="1" ht="21.75" customHeight="1">
      <c r="A1092" s="41"/>
      <c r="B1092" s="42"/>
      <c r="C1092" s="207" t="s">
        <v>1529</v>
      </c>
      <c r="D1092" s="207" t="s">
        <v>145</v>
      </c>
      <c r="E1092" s="208" t="s">
        <v>1530</v>
      </c>
      <c r="F1092" s="209" t="s">
        <v>1531</v>
      </c>
      <c r="G1092" s="210" t="s">
        <v>260</v>
      </c>
      <c r="H1092" s="211">
        <v>909.10000000000002</v>
      </c>
      <c r="I1092" s="212"/>
      <c r="J1092" s="213">
        <f>ROUND(I1092*H1092,2)</f>
        <v>0</v>
      </c>
      <c r="K1092" s="209" t="s">
        <v>149</v>
      </c>
      <c r="L1092" s="47"/>
      <c r="M1092" s="214" t="s">
        <v>28</v>
      </c>
      <c r="N1092" s="215" t="s">
        <v>44</v>
      </c>
      <c r="O1092" s="87"/>
      <c r="P1092" s="216">
        <f>O1092*H1092</f>
        <v>0</v>
      </c>
      <c r="Q1092" s="216">
        <v>0</v>
      </c>
      <c r="R1092" s="216">
        <f>Q1092*H1092</f>
        <v>0</v>
      </c>
      <c r="S1092" s="216">
        <v>0</v>
      </c>
      <c r="T1092" s="217">
        <f>S1092*H1092</f>
        <v>0</v>
      </c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R1092" s="218" t="s">
        <v>150</v>
      </c>
      <c r="AT1092" s="218" t="s">
        <v>145</v>
      </c>
      <c r="AU1092" s="218" t="s">
        <v>83</v>
      </c>
      <c r="AY1092" s="20" t="s">
        <v>143</v>
      </c>
      <c r="BE1092" s="219">
        <f>IF(N1092="základní",J1092,0)</f>
        <v>0</v>
      </c>
      <c r="BF1092" s="219">
        <f>IF(N1092="snížená",J1092,0)</f>
        <v>0</v>
      </c>
      <c r="BG1092" s="219">
        <f>IF(N1092="zákl. přenesená",J1092,0)</f>
        <v>0</v>
      </c>
      <c r="BH1092" s="219">
        <f>IF(N1092="sníž. přenesená",J1092,0)</f>
        <v>0</v>
      </c>
      <c r="BI1092" s="219">
        <f>IF(N1092="nulová",J1092,0)</f>
        <v>0</v>
      </c>
      <c r="BJ1092" s="20" t="s">
        <v>81</v>
      </c>
      <c r="BK1092" s="219">
        <f>ROUND(I1092*H1092,2)</f>
        <v>0</v>
      </c>
      <c r="BL1092" s="20" t="s">
        <v>150</v>
      </c>
      <c r="BM1092" s="218" t="s">
        <v>1532</v>
      </c>
    </row>
    <row r="1093" s="2" customFormat="1">
      <c r="A1093" s="41"/>
      <c r="B1093" s="42"/>
      <c r="C1093" s="43"/>
      <c r="D1093" s="220" t="s">
        <v>152</v>
      </c>
      <c r="E1093" s="43"/>
      <c r="F1093" s="221" t="s">
        <v>1533</v>
      </c>
      <c r="G1093" s="43"/>
      <c r="H1093" s="43"/>
      <c r="I1093" s="222"/>
      <c r="J1093" s="43"/>
      <c r="K1093" s="43"/>
      <c r="L1093" s="47"/>
      <c r="M1093" s="223"/>
      <c r="N1093" s="224"/>
      <c r="O1093" s="87"/>
      <c r="P1093" s="87"/>
      <c r="Q1093" s="87"/>
      <c r="R1093" s="87"/>
      <c r="S1093" s="87"/>
      <c r="T1093" s="88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T1093" s="20" t="s">
        <v>152</v>
      </c>
      <c r="AU1093" s="20" t="s">
        <v>83</v>
      </c>
    </row>
    <row r="1094" s="2" customFormat="1">
      <c r="A1094" s="41"/>
      <c r="B1094" s="42"/>
      <c r="C1094" s="43"/>
      <c r="D1094" s="225" t="s">
        <v>154</v>
      </c>
      <c r="E1094" s="43"/>
      <c r="F1094" s="226" t="s">
        <v>1534</v>
      </c>
      <c r="G1094" s="43"/>
      <c r="H1094" s="43"/>
      <c r="I1094" s="222"/>
      <c r="J1094" s="43"/>
      <c r="K1094" s="43"/>
      <c r="L1094" s="47"/>
      <c r="M1094" s="223"/>
      <c r="N1094" s="224"/>
      <c r="O1094" s="87"/>
      <c r="P1094" s="87"/>
      <c r="Q1094" s="87"/>
      <c r="R1094" s="87"/>
      <c r="S1094" s="87"/>
      <c r="T1094" s="88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T1094" s="20" t="s">
        <v>154</v>
      </c>
      <c r="AU1094" s="20" t="s">
        <v>83</v>
      </c>
    </row>
    <row r="1095" s="13" customFormat="1">
      <c r="A1095" s="13"/>
      <c r="B1095" s="227"/>
      <c r="C1095" s="228"/>
      <c r="D1095" s="220" t="s">
        <v>156</v>
      </c>
      <c r="E1095" s="229" t="s">
        <v>28</v>
      </c>
      <c r="F1095" s="230" t="s">
        <v>1535</v>
      </c>
      <c r="G1095" s="228"/>
      <c r="H1095" s="231">
        <v>695.98400000000004</v>
      </c>
      <c r="I1095" s="232"/>
      <c r="J1095" s="228"/>
      <c r="K1095" s="228"/>
      <c r="L1095" s="233"/>
      <c r="M1095" s="234"/>
      <c r="N1095" s="235"/>
      <c r="O1095" s="235"/>
      <c r="P1095" s="235"/>
      <c r="Q1095" s="235"/>
      <c r="R1095" s="235"/>
      <c r="S1095" s="235"/>
      <c r="T1095" s="236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7" t="s">
        <v>156</v>
      </c>
      <c r="AU1095" s="237" t="s">
        <v>83</v>
      </c>
      <c r="AV1095" s="13" t="s">
        <v>83</v>
      </c>
      <c r="AW1095" s="13" t="s">
        <v>35</v>
      </c>
      <c r="AX1095" s="13" t="s">
        <v>73</v>
      </c>
      <c r="AY1095" s="237" t="s">
        <v>143</v>
      </c>
    </row>
    <row r="1096" s="13" customFormat="1">
      <c r="A1096" s="13"/>
      <c r="B1096" s="227"/>
      <c r="C1096" s="228"/>
      <c r="D1096" s="220" t="s">
        <v>156</v>
      </c>
      <c r="E1096" s="229" t="s">
        <v>28</v>
      </c>
      <c r="F1096" s="230" t="s">
        <v>1536</v>
      </c>
      <c r="G1096" s="228"/>
      <c r="H1096" s="231">
        <v>8.5259999999999998</v>
      </c>
      <c r="I1096" s="232"/>
      <c r="J1096" s="228"/>
      <c r="K1096" s="228"/>
      <c r="L1096" s="233"/>
      <c r="M1096" s="234"/>
      <c r="N1096" s="235"/>
      <c r="O1096" s="235"/>
      <c r="P1096" s="235"/>
      <c r="Q1096" s="235"/>
      <c r="R1096" s="235"/>
      <c r="S1096" s="235"/>
      <c r="T1096" s="236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37" t="s">
        <v>156</v>
      </c>
      <c r="AU1096" s="237" t="s">
        <v>83</v>
      </c>
      <c r="AV1096" s="13" t="s">
        <v>83</v>
      </c>
      <c r="AW1096" s="13" t="s">
        <v>35</v>
      </c>
      <c r="AX1096" s="13" t="s">
        <v>73</v>
      </c>
      <c r="AY1096" s="237" t="s">
        <v>143</v>
      </c>
    </row>
    <row r="1097" s="13" customFormat="1">
      <c r="A1097" s="13"/>
      <c r="B1097" s="227"/>
      <c r="C1097" s="228"/>
      <c r="D1097" s="220" t="s">
        <v>156</v>
      </c>
      <c r="E1097" s="229" t="s">
        <v>28</v>
      </c>
      <c r="F1097" s="230" t="s">
        <v>1537</v>
      </c>
      <c r="G1097" s="228"/>
      <c r="H1097" s="231">
        <v>60.491999999999997</v>
      </c>
      <c r="I1097" s="232"/>
      <c r="J1097" s="228"/>
      <c r="K1097" s="228"/>
      <c r="L1097" s="233"/>
      <c r="M1097" s="234"/>
      <c r="N1097" s="235"/>
      <c r="O1097" s="235"/>
      <c r="P1097" s="235"/>
      <c r="Q1097" s="235"/>
      <c r="R1097" s="235"/>
      <c r="S1097" s="235"/>
      <c r="T1097" s="236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7" t="s">
        <v>156</v>
      </c>
      <c r="AU1097" s="237" t="s">
        <v>83</v>
      </c>
      <c r="AV1097" s="13" t="s">
        <v>83</v>
      </c>
      <c r="AW1097" s="13" t="s">
        <v>35</v>
      </c>
      <c r="AX1097" s="13" t="s">
        <v>73</v>
      </c>
      <c r="AY1097" s="237" t="s">
        <v>143</v>
      </c>
    </row>
    <row r="1098" s="13" customFormat="1">
      <c r="A1098" s="13"/>
      <c r="B1098" s="227"/>
      <c r="C1098" s="228"/>
      <c r="D1098" s="220" t="s">
        <v>156</v>
      </c>
      <c r="E1098" s="229" t="s">
        <v>28</v>
      </c>
      <c r="F1098" s="230" t="s">
        <v>1538</v>
      </c>
      <c r="G1098" s="228"/>
      <c r="H1098" s="231">
        <v>34.520000000000003</v>
      </c>
      <c r="I1098" s="232"/>
      <c r="J1098" s="228"/>
      <c r="K1098" s="228"/>
      <c r="L1098" s="233"/>
      <c r="M1098" s="234"/>
      <c r="N1098" s="235"/>
      <c r="O1098" s="235"/>
      <c r="P1098" s="235"/>
      <c r="Q1098" s="235"/>
      <c r="R1098" s="235"/>
      <c r="S1098" s="235"/>
      <c r="T1098" s="236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37" t="s">
        <v>156</v>
      </c>
      <c r="AU1098" s="237" t="s">
        <v>83</v>
      </c>
      <c r="AV1098" s="13" t="s">
        <v>83</v>
      </c>
      <c r="AW1098" s="13" t="s">
        <v>35</v>
      </c>
      <c r="AX1098" s="13" t="s">
        <v>73</v>
      </c>
      <c r="AY1098" s="237" t="s">
        <v>143</v>
      </c>
    </row>
    <row r="1099" s="13" customFormat="1">
      <c r="A1099" s="13"/>
      <c r="B1099" s="227"/>
      <c r="C1099" s="228"/>
      <c r="D1099" s="220" t="s">
        <v>156</v>
      </c>
      <c r="E1099" s="229" t="s">
        <v>28</v>
      </c>
      <c r="F1099" s="230" t="s">
        <v>1539</v>
      </c>
      <c r="G1099" s="228"/>
      <c r="H1099" s="231">
        <v>109.578</v>
      </c>
      <c r="I1099" s="232"/>
      <c r="J1099" s="228"/>
      <c r="K1099" s="228"/>
      <c r="L1099" s="233"/>
      <c r="M1099" s="234"/>
      <c r="N1099" s="235"/>
      <c r="O1099" s="235"/>
      <c r="P1099" s="235"/>
      <c r="Q1099" s="235"/>
      <c r="R1099" s="235"/>
      <c r="S1099" s="235"/>
      <c r="T1099" s="236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37" t="s">
        <v>156</v>
      </c>
      <c r="AU1099" s="237" t="s">
        <v>83</v>
      </c>
      <c r="AV1099" s="13" t="s">
        <v>83</v>
      </c>
      <c r="AW1099" s="13" t="s">
        <v>35</v>
      </c>
      <c r="AX1099" s="13" t="s">
        <v>73</v>
      </c>
      <c r="AY1099" s="237" t="s">
        <v>143</v>
      </c>
    </row>
    <row r="1100" s="15" customFormat="1">
      <c r="A1100" s="15"/>
      <c r="B1100" s="248"/>
      <c r="C1100" s="249"/>
      <c r="D1100" s="220" t="s">
        <v>156</v>
      </c>
      <c r="E1100" s="250" t="s">
        <v>28</v>
      </c>
      <c r="F1100" s="251" t="s">
        <v>180</v>
      </c>
      <c r="G1100" s="249"/>
      <c r="H1100" s="252">
        <v>909.09999999999991</v>
      </c>
      <c r="I1100" s="253"/>
      <c r="J1100" s="249"/>
      <c r="K1100" s="249"/>
      <c r="L1100" s="254"/>
      <c r="M1100" s="255"/>
      <c r="N1100" s="256"/>
      <c r="O1100" s="256"/>
      <c r="P1100" s="256"/>
      <c r="Q1100" s="256"/>
      <c r="R1100" s="256"/>
      <c r="S1100" s="256"/>
      <c r="T1100" s="257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T1100" s="258" t="s">
        <v>156</v>
      </c>
      <c r="AU1100" s="258" t="s">
        <v>83</v>
      </c>
      <c r="AV1100" s="15" t="s">
        <v>150</v>
      </c>
      <c r="AW1100" s="15" t="s">
        <v>35</v>
      </c>
      <c r="AX1100" s="15" t="s">
        <v>81</v>
      </c>
      <c r="AY1100" s="258" t="s">
        <v>143</v>
      </c>
    </row>
    <row r="1101" s="2" customFormat="1" ht="24.15" customHeight="1">
      <c r="A1101" s="41"/>
      <c r="B1101" s="42"/>
      <c r="C1101" s="207" t="s">
        <v>1540</v>
      </c>
      <c r="D1101" s="207" t="s">
        <v>145</v>
      </c>
      <c r="E1101" s="208" t="s">
        <v>1541</v>
      </c>
      <c r="F1101" s="209" t="s">
        <v>1542</v>
      </c>
      <c r="G1101" s="210" t="s">
        <v>260</v>
      </c>
      <c r="H1101" s="211">
        <v>7414.8540000000003</v>
      </c>
      <c r="I1101" s="212"/>
      <c r="J1101" s="213">
        <f>ROUND(I1101*H1101,2)</f>
        <v>0</v>
      </c>
      <c r="K1101" s="209" t="s">
        <v>149</v>
      </c>
      <c r="L1101" s="47"/>
      <c r="M1101" s="214" t="s">
        <v>28</v>
      </c>
      <c r="N1101" s="215" t="s">
        <v>44</v>
      </c>
      <c r="O1101" s="87"/>
      <c r="P1101" s="216">
        <f>O1101*H1101</f>
        <v>0</v>
      </c>
      <c r="Q1101" s="216">
        <v>0</v>
      </c>
      <c r="R1101" s="216">
        <f>Q1101*H1101</f>
        <v>0</v>
      </c>
      <c r="S1101" s="216">
        <v>0</v>
      </c>
      <c r="T1101" s="217">
        <f>S1101*H1101</f>
        <v>0</v>
      </c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R1101" s="218" t="s">
        <v>150</v>
      </c>
      <c r="AT1101" s="218" t="s">
        <v>145</v>
      </c>
      <c r="AU1101" s="218" t="s">
        <v>83</v>
      </c>
      <c r="AY1101" s="20" t="s">
        <v>143</v>
      </c>
      <c r="BE1101" s="219">
        <f>IF(N1101="základní",J1101,0)</f>
        <v>0</v>
      </c>
      <c r="BF1101" s="219">
        <f>IF(N1101="snížená",J1101,0)</f>
        <v>0</v>
      </c>
      <c r="BG1101" s="219">
        <f>IF(N1101="zákl. přenesená",J1101,0)</f>
        <v>0</v>
      </c>
      <c r="BH1101" s="219">
        <f>IF(N1101="sníž. přenesená",J1101,0)</f>
        <v>0</v>
      </c>
      <c r="BI1101" s="219">
        <f>IF(N1101="nulová",J1101,0)</f>
        <v>0</v>
      </c>
      <c r="BJ1101" s="20" t="s">
        <v>81</v>
      </c>
      <c r="BK1101" s="219">
        <f>ROUND(I1101*H1101,2)</f>
        <v>0</v>
      </c>
      <c r="BL1101" s="20" t="s">
        <v>150</v>
      </c>
      <c r="BM1101" s="218" t="s">
        <v>1543</v>
      </c>
    </row>
    <row r="1102" s="2" customFormat="1">
      <c r="A1102" s="41"/>
      <c r="B1102" s="42"/>
      <c r="C1102" s="43"/>
      <c r="D1102" s="220" t="s">
        <v>152</v>
      </c>
      <c r="E1102" s="43"/>
      <c r="F1102" s="221" t="s">
        <v>1526</v>
      </c>
      <c r="G1102" s="43"/>
      <c r="H1102" s="43"/>
      <c r="I1102" s="222"/>
      <c r="J1102" s="43"/>
      <c r="K1102" s="43"/>
      <c r="L1102" s="47"/>
      <c r="M1102" s="223"/>
      <c r="N1102" s="224"/>
      <c r="O1102" s="87"/>
      <c r="P1102" s="87"/>
      <c r="Q1102" s="87"/>
      <c r="R1102" s="87"/>
      <c r="S1102" s="87"/>
      <c r="T1102" s="88"/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T1102" s="20" t="s">
        <v>152</v>
      </c>
      <c r="AU1102" s="20" t="s">
        <v>83</v>
      </c>
    </row>
    <row r="1103" s="2" customFormat="1">
      <c r="A1103" s="41"/>
      <c r="B1103" s="42"/>
      <c r="C1103" s="43"/>
      <c r="D1103" s="225" t="s">
        <v>154</v>
      </c>
      <c r="E1103" s="43"/>
      <c r="F1103" s="226" t="s">
        <v>1544</v>
      </c>
      <c r="G1103" s="43"/>
      <c r="H1103" s="43"/>
      <c r="I1103" s="222"/>
      <c r="J1103" s="43"/>
      <c r="K1103" s="43"/>
      <c r="L1103" s="47"/>
      <c r="M1103" s="223"/>
      <c r="N1103" s="224"/>
      <c r="O1103" s="87"/>
      <c r="P1103" s="87"/>
      <c r="Q1103" s="87"/>
      <c r="R1103" s="87"/>
      <c r="S1103" s="87"/>
      <c r="T1103" s="88"/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T1103" s="20" t="s">
        <v>154</v>
      </c>
      <c r="AU1103" s="20" t="s">
        <v>83</v>
      </c>
    </row>
    <row r="1104" s="2" customFormat="1">
      <c r="A1104" s="41"/>
      <c r="B1104" s="42"/>
      <c r="C1104" s="43"/>
      <c r="D1104" s="220" t="s">
        <v>231</v>
      </c>
      <c r="E1104" s="43"/>
      <c r="F1104" s="259" t="s">
        <v>232</v>
      </c>
      <c r="G1104" s="43"/>
      <c r="H1104" s="43"/>
      <c r="I1104" s="222"/>
      <c r="J1104" s="43"/>
      <c r="K1104" s="43"/>
      <c r="L1104" s="47"/>
      <c r="M1104" s="223"/>
      <c r="N1104" s="224"/>
      <c r="O1104" s="87"/>
      <c r="P1104" s="87"/>
      <c r="Q1104" s="87"/>
      <c r="R1104" s="87"/>
      <c r="S1104" s="87"/>
      <c r="T1104" s="88"/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T1104" s="20" t="s">
        <v>231</v>
      </c>
      <c r="AU1104" s="20" t="s">
        <v>83</v>
      </c>
    </row>
    <row r="1105" s="13" customFormat="1">
      <c r="A1105" s="13"/>
      <c r="B1105" s="227"/>
      <c r="C1105" s="228"/>
      <c r="D1105" s="220" t="s">
        <v>156</v>
      </c>
      <c r="E1105" s="229" t="s">
        <v>28</v>
      </c>
      <c r="F1105" s="230" t="s">
        <v>1545</v>
      </c>
      <c r="G1105" s="228"/>
      <c r="H1105" s="231">
        <v>6263.8559999999998</v>
      </c>
      <c r="I1105" s="232"/>
      <c r="J1105" s="228"/>
      <c r="K1105" s="228"/>
      <c r="L1105" s="233"/>
      <c r="M1105" s="234"/>
      <c r="N1105" s="235"/>
      <c r="O1105" s="235"/>
      <c r="P1105" s="235"/>
      <c r="Q1105" s="235"/>
      <c r="R1105" s="235"/>
      <c r="S1105" s="235"/>
      <c r="T1105" s="236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37" t="s">
        <v>156</v>
      </c>
      <c r="AU1105" s="237" t="s">
        <v>83</v>
      </c>
      <c r="AV1105" s="13" t="s">
        <v>83</v>
      </c>
      <c r="AW1105" s="13" t="s">
        <v>35</v>
      </c>
      <c r="AX1105" s="13" t="s">
        <v>73</v>
      </c>
      <c r="AY1105" s="237" t="s">
        <v>143</v>
      </c>
    </row>
    <row r="1106" s="13" customFormat="1">
      <c r="A1106" s="13"/>
      <c r="B1106" s="227"/>
      <c r="C1106" s="228"/>
      <c r="D1106" s="220" t="s">
        <v>156</v>
      </c>
      <c r="E1106" s="229" t="s">
        <v>28</v>
      </c>
      <c r="F1106" s="230" t="s">
        <v>1546</v>
      </c>
      <c r="G1106" s="228"/>
      <c r="H1106" s="231">
        <v>76.733999999999995</v>
      </c>
      <c r="I1106" s="232"/>
      <c r="J1106" s="228"/>
      <c r="K1106" s="228"/>
      <c r="L1106" s="233"/>
      <c r="M1106" s="234"/>
      <c r="N1106" s="235"/>
      <c r="O1106" s="235"/>
      <c r="P1106" s="235"/>
      <c r="Q1106" s="235"/>
      <c r="R1106" s="235"/>
      <c r="S1106" s="235"/>
      <c r="T1106" s="236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7" t="s">
        <v>156</v>
      </c>
      <c r="AU1106" s="237" t="s">
        <v>83</v>
      </c>
      <c r="AV1106" s="13" t="s">
        <v>83</v>
      </c>
      <c r="AW1106" s="13" t="s">
        <v>35</v>
      </c>
      <c r="AX1106" s="13" t="s">
        <v>73</v>
      </c>
      <c r="AY1106" s="237" t="s">
        <v>143</v>
      </c>
    </row>
    <row r="1107" s="13" customFormat="1">
      <c r="A1107" s="13"/>
      <c r="B1107" s="227"/>
      <c r="C1107" s="228"/>
      <c r="D1107" s="220" t="s">
        <v>156</v>
      </c>
      <c r="E1107" s="229" t="s">
        <v>28</v>
      </c>
      <c r="F1107" s="230" t="s">
        <v>1547</v>
      </c>
      <c r="G1107" s="228"/>
      <c r="H1107" s="231">
        <v>544.428</v>
      </c>
      <c r="I1107" s="232"/>
      <c r="J1107" s="228"/>
      <c r="K1107" s="228"/>
      <c r="L1107" s="233"/>
      <c r="M1107" s="234"/>
      <c r="N1107" s="235"/>
      <c r="O1107" s="235"/>
      <c r="P1107" s="235"/>
      <c r="Q1107" s="235"/>
      <c r="R1107" s="235"/>
      <c r="S1107" s="235"/>
      <c r="T1107" s="236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37" t="s">
        <v>156</v>
      </c>
      <c r="AU1107" s="237" t="s">
        <v>83</v>
      </c>
      <c r="AV1107" s="13" t="s">
        <v>83</v>
      </c>
      <c r="AW1107" s="13" t="s">
        <v>35</v>
      </c>
      <c r="AX1107" s="13" t="s">
        <v>73</v>
      </c>
      <c r="AY1107" s="237" t="s">
        <v>143</v>
      </c>
    </row>
    <row r="1108" s="13" customFormat="1">
      <c r="A1108" s="13"/>
      <c r="B1108" s="227"/>
      <c r="C1108" s="228"/>
      <c r="D1108" s="220" t="s">
        <v>156</v>
      </c>
      <c r="E1108" s="229" t="s">
        <v>28</v>
      </c>
      <c r="F1108" s="230" t="s">
        <v>1548</v>
      </c>
      <c r="G1108" s="228"/>
      <c r="H1108" s="231">
        <v>310.68000000000001</v>
      </c>
      <c r="I1108" s="232"/>
      <c r="J1108" s="228"/>
      <c r="K1108" s="228"/>
      <c r="L1108" s="233"/>
      <c r="M1108" s="234"/>
      <c r="N1108" s="235"/>
      <c r="O1108" s="235"/>
      <c r="P1108" s="235"/>
      <c r="Q1108" s="235"/>
      <c r="R1108" s="235"/>
      <c r="S1108" s="235"/>
      <c r="T1108" s="236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37" t="s">
        <v>156</v>
      </c>
      <c r="AU1108" s="237" t="s">
        <v>83</v>
      </c>
      <c r="AV1108" s="13" t="s">
        <v>83</v>
      </c>
      <c r="AW1108" s="13" t="s">
        <v>35</v>
      </c>
      <c r="AX1108" s="13" t="s">
        <v>73</v>
      </c>
      <c r="AY1108" s="237" t="s">
        <v>143</v>
      </c>
    </row>
    <row r="1109" s="13" customFormat="1">
      <c r="A1109" s="13"/>
      <c r="B1109" s="227"/>
      <c r="C1109" s="228"/>
      <c r="D1109" s="220" t="s">
        <v>156</v>
      </c>
      <c r="E1109" s="229" t="s">
        <v>28</v>
      </c>
      <c r="F1109" s="230" t="s">
        <v>1549</v>
      </c>
      <c r="G1109" s="228"/>
      <c r="H1109" s="231">
        <v>219.15600000000001</v>
      </c>
      <c r="I1109" s="232"/>
      <c r="J1109" s="228"/>
      <c r="K1109" s="228"/>
      <c r="L1109" s="233"/>
      <c r="M1109" s="234"/>
      <c r="N1109" s="235"/>
      <c r="O1109" s="235"/>
      <c r="P1109" s="235"/>
      <c r="Q1109" s="235"/>
      <c r="R1109" s="235"/>
      <c r="S1109" s="235"/>
      <c r="T1109" s="236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37" t="s">
        <v>156</v>
      </c>
      <c r="AU1109" s="237" t="s">
        <v>83</v>
      </c>
      <c r="AV1109" s="13" t="s">
        <v>83</v>
      </c>
      <c r="AW1109" s="13" t="s">
        <v>35</v>
      </c>
      <c r="AX1109" s="13" t="s">
        <v>73</v>
      </c>
      <c r="AY1109" s="237" t="s">
        <v>143</v>
      </c>
    </row>
    <row r="1110" s="15" customFormat="1">
      <c r="A1110" s="15"/>
      <c r="B1110" s="248"/>
      <c r="C1110" s="249"/>
      <c r="D1110" s="220" t="s">
        <v>156</v>
      </c>
      <c r="E1110" s="250" t="s">
        <v>28</v>
      </c>
      <c r="F1110" s="251" t="s">
        <v>180</v>
      </c>
      <c r="G1110" s="249"/>
      <c r="H1110" s="252">
        <v>7414.8540000000003</v>
      </c>
      <c r="I1110" s="253"/>
      <c r="J1110" s="249"/>
      <c r="K1110" s="249"/>
      <c r="L1110" s="254"/>
      <c r="M1110" s="255"/>
      <c r="N1110" s="256"/>
      <c r="O1110" s="256"/>
      <c r="P1110" s="256"/>
      <c r="Q1110" s="256"/>
      <c r="R1110" s="256"/>
      <c r="S1110" s="256"/>
      <c r="T1110" s="257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58" t="s">
        <v>156</v>
      </c>
      <c r="AU1110" s="258" t="s">
        <v>83</v>
      </c>
      <c r="AV1110" s="15" t="s">
        <v>150</v>
      </c>
      <c r="AW1110" s="15" t="s">
        <v>35</v>
      </c>
      <c r="AX1110" s="15" t="s">
        <v>81</v>
      </c>
      <c r="AY1110" s="258" t="s">
        <v>143</v>
      </c>
    </row>
    <row r="1111" s="2" customFormat="1" ht="24.15" customHeight="1">
      <c r="A1111" s="41"/>
      <c r="B1111" s="42"/>
      <c r="C1111" s="207" t="s">
        <v>1550</v>
      </c>
      <c r="D1111" s="207" t="s">
        <v>145</v>
      </c>
      <c r="E1111" s="208" t="s">
        <v>1551</v>
      </c>
      <c r="F1111" s="209" t="s">
        <v>1552</v>
      </c>
      <c r="G1111" s="210" t="s">
        <v>260</v>
      </c>
      <c r="H1111" s="211">
        <v>109.578</v>
      </c>
      <c r="I1111" s="212"/>
      <c r="J1111" s="213">
        <f>ROUND(I1111*H1111,2)</f>
        <v>0</v>
      </c>
      <c r="K1111" s="209" t="s">
        <v>149</v>
      </c>
      <c r="L1111" s="47"/>
      <c r="M1111" s="214" t="s">
        <v>28</v>
      </c>
      <c r="N1111" s="215" t="s">
        <v>44</v>
      </c>
      <c r="O1111" s="87"/>
      <c r="P1111" s="216">
        <f>O1111*H1111</f>
        <v>0</v>
      </c>
      <c r="Q1111" s="216">
        <v>0</v>
      </c>
      <c r="R1111" s="216">
        <f>Q1111*H1111</f>
        <v>0</v>
      </c>
      <c r="S1111" s="216">
        <v>0</v>
      </c>
      <c r="T1111" s="217">
        <f>S1111*H1111</f>
        <v>0</v>
      </c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R1111" s="218" t="s">
        <v>150</v>
      </c>
      <c r="AT1111" s="218" t="s">
        <v>145</v>
      </c>
      <c r="AU1111" s="218" t="s">
        <v>83</v>
      </c>
      <c r="AY1111" s="20" t="s">
        <v>143</v>
      </c>
      <c r="BE1111" s="219">
        <f>IF(N1111="základní",J1111,0)</f>
        <v>0</v>
      </c>
      <c r="BF1111" s="219">
        <f>IF(N1111="snížená",J1111,0)</f>
        <v>0</v>
      </c>
      <c r="BG1111" s="219">
        <f>IF(N1111="zákl. přenesená",J1111,0)</f>
        <v>0</v>
      </c>
      <c r="BH1111" s="219">
        <f>IF(N1111="sníž. přenesená",J1111,0)</f>
        <v>0</v>
      </c>
      <c r="BI1111" s="219">
        <f>IF(N1111="nulová",J1111,0)</f>
        <v>0</v>
      </c>
      <c r="BJ1111" s="20" t="s">
        <v>81</v>
      </c>
      <c r="BK1111" s="219">
        <f>ROUND(I1111*H1111,2)</f>
        <v>0</v>
      </c>
      <c r="BL1111" s="20" t="s">
        <v>150</v>
      </c>
      <c r="BM1111" s="218" t="s">
        <v>1553</v>
      </c>
    </row>
    <row r="1112" s="2" customFormat="1">
      <c r="A1112" s="41"/>
      <c r="B1112" s="42"/>
      <c r="C1112" s="43"/>
      <c r="D1112" s="220" t="s">
        <v>152</v>
      </c>
      <c r="E1112" s="43"/>
      <c r="F1112" s="221" t="s">
        <v>1554</v>
      </c>
      <c r="G1112" s="43"/>
      <c r="H1112" s="43"/>
      <c r="I1112" s="222"/>
      <c r="J1112" s="43"/>
      <c r="K1112" s="43"/>
      <c r="L1112" s="47"/>
      <c r="M1112" s="223"/>
      <c r="N1112" s="224"/>
      <c r="O1112" s="87"/>
      <c r="P1112" s="87"/>
      <c r="Q1112" s="87"/>
      <c r="R1112" s="87"/>
      <c r="S1112" s="87"/>
      <c r="T1112" s="88"/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T1112" s="20" t="s">
        <v>152</v>
      </c>
      <c r="AU1112" s="20" t="s">
        <v>83</v>
      </c>
    </row>
    <row r="1113" s="2" customFormat="1">
      <c r="A1113" s="41"/>
      <c r="B1113" s="42"/>
      <c r="C1113" s="43"/>
      <c r="D1113" s="225" t="s">
        <v>154</v>
      </c>
      <c r="E1113" s="43"/>
      <c r="F1113" s="226" t="s">
        <v>1555</v>
      </c>
      <c r="G1113" s="43"/>
      <c r="H1113" s="43"/>
      <c r="I1113" s="222"/>
      <c r="J1113" s="43"/>
      <c r="K1113" s="43"/>
      <c r="L1113" s="47"/>
      <c r="M1113" s="223"/>
      <c r="N1113" s="224"/>
      <c r="O1113" s="87"/>
      <c r="P1113" s="87"/>
      <c r="Q1113" s="87"/>
      <c r="R1113" s="87"/>
      <c r="S1113" s="87"/>
      <c r="T1113" s="88"/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T1113" s="20" t="s">
        <v>154</v>
      </c>
      <c r="AU1113" s="20" t="s">
        <v>83</v>
      </c>
    </row>
    <row r="1114" s="13" customFormat="1">
      <c r="A1114" s="13"/>
      <c r="B1114" s="227"/>
      <c r="C1114" s="228"/>
      <c r="D1114" s="220" t="s">
        <v>156</v>
      </c>
      <c r="E1114" s="229" t="s">
        <v>28</v>
      </c>
      <c r="F1114" s="230" t="s">
        <v>1556</v>
      </c>
      <c r="G1114" s="228"/>
      <c r="H1114" s="231">
        <v>109.578</v>
      </c>
      <c r="I1114" s="232"/>
      <c r="J1114" s="228"/>
      <c r="K1114" s="228"/>
      <c r="L1114" s="233"/>
      <c r="M1114" s="234"/>
      <c r="N1114" s="235"/>
      <c r="O1114" s="235"/>
      <c r="P1114" s="235"/>
      <c r="Q1114" s="235"/>
      <c r="R1114" s="235"/>
      <c r="S1114" s="235"/>
      <c r="T1114" s="236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7" t="s">
        <v>156</v>
      </c>
      <c r="AU1114" s="237" t="s">
        <v>83</v>
      </c>
      <c r="AV1114" s="13" t="s">
        <v>83</v>
      </c>
      <c r="AW1114" s="13" t="s">
        <v>35</v>
      </c>
      <c r="AX1114" s="13" t="s">
        <v>81</v>
      </c>
      <c r="AY1114" s="237" t="s">
        <v>143</v>
      </c>
    </row>
    <row r="1115" s="2" customFormat="1" ht="37.8" customHeight="1">
      <c r="A1115" s="41"/>
      <c r="B1115" s="42"/>
      <c r="C1115" s="207" t="s">
        <v>1557</v>
      </c>
      <c r="D1115" s="207" t="s">
        <v>145</v>
      </c>
      <c r="E1115" s="208" t="s">
        <v>1558</v>
      </c>
      <c r="F1115" s="209" t="s">
        <v>1559</v>
      </c>
      <c r="G1115" s="210" t="s">
        <v>260</v>
      </c>
      <c r="H1115" s="211">
        <v>695.98400000000004</v>
      </c>
      <c r="I1115" s="212"/>
      <c r="J1115" s="213">
        <f>ROUND(I1115*H1115,2)</f>
        <v>0</v>
      </c>
      <c r="K1115" s="209" t="s">
        <v>149</v>
      </c>
      <c r="L1115" s="47"/>
      <c r="M1115" s="214" t="s">
        <v>28</v>
      </c>
      <c r="N1115" s="215" t="s">
        <v>44</v>
      </c>
      <c r="O1115" s="87"/>
      <c r="P1115" s="216">
        <f>O1115*H1115</f>
        <v>0</v>
      </c>
      <c r="Q1115" s="216">
        <v>0</v>
      </c>
      <c r="R1115" s="216">
        <f>Q1115*H1115</f>
        <v>0</v>
      </c>
      <c r="S1115" s="216">
        <v>0</v>
      </c>
      <c r="T1115" s="217">
        <f>S1115*H1115</f>
        <v>0</v>
      </c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R1115" s="218" t="s">
        <v>150</v>
      </c>
      <c r="AT1115" s="218" t="s">
        <v>145</v>
      </c>
      <c r="AU1115" s="218" t="s">
        <v>83</v>
      </c>
      <c r="AY1115" s="20" t="s">
        <v>143</v>
      </c>
      <c r="BE1115" s="219">
        <f>IF(N1115="základní",J1115,0)</f>
        <v>0</v>
      </c>
      <c r="BF1115" s="219">
        <f>IF(N1115="snížená",J1115,0)</f>
        <v>0</v>
      </c>
      <c r="BG1115" s="219">
        <f>IF(N1115="zákl. přenesená",J1115,0)</f>
        <v>0</v>
      </c>
      <c r="BH1115" s="219">
        <f>IF(N1115="sníž. přenesená",J1115,0)</f>
        <v>0</v>
      </c>
      <c r="BI1115" s="219">
        <f>IF(N1115="nulová",J1115,0)</f>
        <v>0</v>
      </c>
      <c r="BJ1115" s="20" t="s">
        <v>81</v>
      </c>
      <c r="BK1115" s="219">
        <f>ROUND(I1115*H1115,2)</f>
        <v>0</v>
      </c>
      <c r="BL1115" s="20" t="s">
        <v>150</v>
      </c>
      <c r="BM1115" s="218" t="s">
        <v>1560</v>
      </c>
    </row>
    <row r="1116" s="2" customFormat="1">
      <c r="A1116" s="41"/>
      <c r="B1116" s="42"/>
      <c r="C1116" s="43"/>
      <c r="D1116" s="220" t="s">
        <v>152</v>
      </c>
      <c r="E1116" s="43"/>
      <c r="F1116" s="221" t="s">
        <v>1561</v>
      </c>
      <c r="G1116" s="43"/>
      <c r="H1116" s="43"/>
      <c r="I1116" s="222"/>
      <c r="J1116" s="43"/>
      <c r="K1116" s="43"/>
      <c r="L1116" s="47"/>
      <c r="M1116" s="223"/>
      <c r="N1116" s="224"/>
      <c r="O1116" s="87"/>
      <c r="P1116" s="87"/>
      <c r="Q1116" s="87"/>
      <c r="R1116" s="87"/>
      <c r="S1116" s="87"/>
      <c r="T1116" s="88"/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T1116" s="20" t="s">
        <v>152</v>
      </c>
      <c r="AU1116" s="20" t="s">
        <v>83</v>
      </c>
    </row>
    <row r="1117" s="2" customFormat="1">
      <c r="A1117" s="41"/>
      <c r="B1117" s="42"/>
      <c r="C1117" s="43"/>
      <c r="D1117" s="225" t="s">
        <v>154</v>
      </c>
      <c r="E1117" s="43"/>
      <c r="F1117" s="226" t="s">
        <v>1562</v>
      </c>
      <c r="G1117" s="43"/>
      <c r="H1117" s="43"/>
      <c r="I1117" s="222"/>
      <c r="J1117" s="43"/>
      <c r="K1117" s="43"/>
      <c r="L1117" s="47"/>
      <c r="M1117" s="223"/>
      <c r="N1117" s="224"/>
      <c r="O1117" s="87"/>
      <c r="P1117" s="87"/>
      <c r="Q1117" s="87"/>
      <c r="R1117" s="87"/>
      <c r="S1117" s="87"/>
      <c r="T1117" s="88"/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T1117" s="20" t="s">
        <v>154</v>
      </c>
      <c r="AU1117" s="20" t="s">
        <v>83</v>
      </c>
    </row>
    <row r="1118" s="13" customFormat="1">
      <c r="A1118" s="13"/>
      <c r="B1118" s="227"/>
      <c r="C1118" s="228"/>
      <c r="D1118" s="220" t="s">
        <v>156</v>
      </c>
      <c r="E1118" s="229" t="s">
        <v>28</v>
      </c>
      <c r="F1118" s="230" t="s">
        <v>1563</v>
      </c>
      <c r="G1118" s="228"/>
      <c r="H1118" s="231">
        <v>695.98400000000004</v>
      </c>
      <c r="I1118" s="232"/>
      <c r="J1118" s="228"/>
      <c r="K1118" s="228"/>
      <c r="L1118" s="233"/>
      <c r="M1118" s="234"/>
      <c r="N1118" s="235"/>
      <c r="O1118" s="235"/>
      <c r="P1118" s="235"/>
      <c r="Q1118" s="235"/>
      <c r="R1118" s="235"/>
      <c r="S1118" s="235"/>
      <c r="T1118" s="236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7" t="s">
        <v>156</v>
      </c>
      <c r="AU1118" s="237" t="s">
        <v>83</v>
      </c>
      <c r="AV1118" s="13" t="s">
        <v>83</v>
      </c>
      <c r="AW1118" s="13" t="s">
        <v>35</v>
      </c>
      <c r="AX1118" s="13" t="s">
        <v>73</v>
      </c>
      <c r="AY1118" s="237" t="s">
        <v>143</v>
      </c>
    </row>
    <row r="1119" s="15" customFormat="1">
      <c r="A1119" s="15"/>
      <c r="B1119" s="248"/>
      <c r="C1119" s="249"/>
      <c r="D1119" s="220" t="s">
        <v>156</v>
      </c>
      <c r="E1119" s="250" t="s">
        <v>28</v>
      </c>
      <c r="F1119" s="251" t="s">
        <v>180</v>
      </c>
      <c r="G1119" s="249"/>
      <c r="H1119" s="252">
        <v>695.98400000000004</v>
      </c>
      <c r="I1119" s="253"/>
      <c r="J1119" s="249"/>
      <c r="K1119" s="249"/>
      <c r="L1119" s="254"/>
      <c r="M1119" s="255"/>
      <c r="N1119" s="256"/>
      <c r="O1119" s="256"/>
      <c r="P1119" s="256"/>
      <c r="Q1119" s="256"/>
      <c r="R1119" s="256"/>
      <c r="S1119" s="256"/>
      <c r="T1119" s="257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58" t="s">
        <v>156</v>
      </c>
      <c r="AU1119" s="258" t="s">
        <v>83</v>
      </c>
      <c r="AV1119" s="15" t="s">
        <v>150</v>
      </c>
      <c r="AW1119" s="15" t="s">
        <v>35</v>
      </c>
      <c r="AX1119" s="15" t="s">
        <v>81</v>
      </c>
      <c r="AY1119" s="258" t="s">
        <v>143</v>
      </c>
    </row>
    <row r="1120" s="2" customFormat="1" ht="37.8" customHeight="1">
      <c r="A1120" s="41"/>
      <c r="B1120" s="42"/>
      <c r="C1120" s="207" t="s">
        <v>1564</v>
      </c>
      <c r="D1120" s="207" t="s">
        <v>145</v>
      </c>
      <c r="E1120" s="208" t="s">
        <v>1565</v>
      </c>
      <c r="F1120" s="209" t="s">
        <v>1566</v>
      </c>
      <c r="G1120" s="210" t="s">
        <v>260</v>
      </c>
      <c r="H1120" s="211">
        <v>60.491999999999997</v>
      </c>
      <c r="I1120" s="212"/>
      <c r="J1120" s="213">
        <f>ROUND(I1120*H1120,2)</f>
        <v>0</v>
      </c>
      <c r="K1120" s="209" t="s">
        <v>149</v>
      </c>
      <c r="L1120" s="47"/>
      <c r="M1120" s="214" t="s">
        <v>28</v>
      </c>
      <c r="N1120" s="215" t="s">
        <v>44</v>
      </c>
      <c r="O1120" s="87"/>
      <c r="P1120" s="216">
        <f>O1120*H1120</f>
        <v>0</v>
      </c>
      <c r="Q1120" s="216">
        <v>0</v>
      </c>
      <c r="R1120" s="216">
        <f>Q1120*H1120</f>
        <v>0</v>
      </c>
      <c r="S1120" s="216">
        <v>0</v>
      </c>
      <c r="T1120" s="217">
        <f>S1120*H1120</f>
        <v>0</v>
      </c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R1120" s="218" t="s">
        <v>150</v>
      </c>
      <c r="AT1120" s="218" t="s">
        <v>145</v>
      </c>
      <c r="AU1120" s="218" t="s">
        <v>83</v>
      </c>
      <c r="AY1120" s="20" t="s">
        <v>143</v>
      </c>
      <c r="BE1120" s="219">
        <f>IF(N1120="základní",J1120,0)</f>
        <v>0</v>
      </c>
      <c r="BF1120" s="219">
        <f>IF(N1120="snížená",J1120,0)</f>
        <v>0</v>
      </c>
      <c r="BG1120" s="219">
        <f>IF(N1120="zákl. přenesená",J1120,0)</f>
        <v>0</v>
      </c>
      <c r="BH1120" s="219">
        <f>IF(N1120="sníž. přenesená",J1120,0)</f>
        <v>0</v>
      </c>
      <c r="BI1120" s="219">
        <f>IF(N1120="nulová",J1120,0)</f>
        <v>0</v>
      </c>
      <c r="BJ1120" s="20" t="s">
        <v>81</v>
      </c>
      <c r="BK1120" s="219">
        <f>ROUND(I1120*H1120,2)</f>
        <v>0</v>
      </c>
      <c r="BL1120" s="20" t="s">
        <v>150</v>
      </c>
      <c r="BM1120" s="218" t="s">
        <v>1567</v>
      </c>
    </row>
    <row r="1121" s="2" customFormat="1">
      <c r="A1121" s="41"/>
      <c r="B1121" s="42"/>
      <c r="C1121" s="43"/>
      <c r="D1121" s="220" t="s">
        <v>152</v>
      </c>
      <c r="E1121" s="43"/>
      <c r="F1121" s="221" t="s">
        <v>1568</v>
      </c>
      <c r="G1121" s="43"/>
      <c r="H1121" s="43"/>
      <c r="I1121" s="222"/>
      <c r="J1121" s="43"/>
      <c r="K1121" s="43"/>
      <c r="L1121" s="47"/>
      <c r="M1121" s="223"/>
      <c r="N1121" s="224"/>
      <c r="O1121" s="87"/>
      <c r="P1121" s="87"/>
      <c r="Q1121" s="87"/>
      <c r="R1121" s="87"/>
      <c r="S1121" s="87"/>
      <c r="T1121" s="88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T1121" s="20" t="s">
        <v>152</v>
      </c>
      <c r="AU1121" s="20" t="s">
        <v>83</v>
      </c>
    </row>
    <row r="1122" s="2" customFormat="1">
      <c r="A1122" s="41"/>
      <c r="B1122" s="42"/>
      <c r="C1122" s="43"/>
      <c r="D1122" s="225" t="s">
        <v>154</v>
      </c>
      <c r="E1122" s="43"/>
      <c r="F1122" s="226" t="s">
        <v>1569</v>
      </c>
      <c r="G1122" s="43"/>
      <c r="H1122" s="43"/>
      <c r="I1122" s="222"/>
      <c r="J1122" s="43"/>
      <c r="K1122" s="43"/>
      <c r="L1122" s="47"/>
      <c r="M1122" s="223"/>
      <c r="N1122" s="224"/>
      <c r="O1122" s="87"/>
      <c r="P1122" s="87"/>
      <c r="Q1122" s="87"/>
      <c r="R1122" s="87"/>
      <c r="S1122" s="87"/>
      <c r="T1122" s="88"/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T1122" s="20" t="s">
        <v>154</v>
      </c>
      <c r="AU1122" s="20" t="s">
        <v>83</v>
      </c>
    </row>
    <row r="1123" s="13" customFormat="1">
      <c r="A1123" s="13"/>
      <c r="B1123" s="227"/>
      <c r="C1123" s="228"/>
      <c r="D1123" s="220" t="s">
        <v>156</v>
      </c>
      <c r="E1123" s="229" t="s">
        <v>28</v>
      </c>
      <c r="F1123" s="230" t="s">
        <v>1570</v>
      </c>
      <c r="G1123" s="228"/>
      <c r="H1123" s="231">
        <v>60.491999999999997</v>
      </c>
      <c r="I1123" s="232"/>
      <c r="J1123" s="228"/>
      <c r="K1123" s="228"/>
      <c r="L1123" s="233"/>
      <c r="M1123" s="234"/>
      <c r="N1123" s="235"/>
      <c r="O1123" s="235"/>
      <c r="P1123" s="235"/>
      <c r="Q1123" s="235"/>
      <c r="R1123" s="235"/>
      <c r="S1123" s="235"/>
      <c r="T1123" s="236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37" t="s">
        <v>156</v>
      </c>
      <c r="AU1123" s="237" t="s">
        <v>83</v>
      </c>
      <c r="AV1123" s="13" t="s">
        <v>83</v>
      </c>
      <c r="AW1123" s="13" t="s">
        <v>35</v>
      </c>
      <c r="AX1123" s="13" t="s">
        <v>73</v>
      </c>
      <c r="AY1123" s="237" t="s">
        <v>143</v>
      </c>
    </row>
    <row r="1124" s="15" customFormat="1">
      <c r="A1124" s="15"/>
      <c r="B1124" s="248"/>
      <c r="C1124" s="249"/>
      <c r="D1124" s="220" t="s">
        <v>156</v>
      </c>
      <c r="E1124" s="250" t="s">
        <v>28</v>
      </c>
      <c r="F1124" s="251" t="s">
        <v>180</v>
      </c>
      <c r="G1124" s="249"/>
      <c r="H1124" s="252">
        <v>60.491999999999997</v>
      </c>
      <c r="I1124" s="253"/>
      <c r="J1124" s="249"/>
      <c r="K1124" s="249"/>
      <c r="L1124" s="254"/>
      <c r="M1124" s="255"/>
      <c r="N1124" s="256"/>
      <c r="O1124" s="256"/>
      <c r="P1124" s="256"/>
      <c r="Q1124" s="256"/>
      <c r="R1124" s="256"/>
      <c r="S1124" s="256"/>
      <c r="T1124" s="257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58" t="s">
        <v>156</v>
      </c>
      <c r="AU1124" s="258" t="s">
        <v>83</v>
      </c>
      <c r="AV1124" s="15" t="s">
        <v>150</v>
      </c>
      <c r="AW1124" s="15" t="s">
        <v>35</v>
      </c>
      <c r="AX1124" s="15" t="s">
        <v>81</v>
      </c>
      <c r="AY1124" s="258" t="s">
        <v>143</v>
      </c>
    </row>
    <row r="1125" s="2" customFormat="1" ht="44.25" customHeight="1">
      <c r="A1125" s="41"/>
      <c r="B1125" s="42"/>
      <c r="C1125" s="207" t="s">
        <v>1571</v>
      </c>
      <c r="D1125" s="207" t="s">
        <v>145</v>
      </c>
      <c r="E1125" s="208" t="s">
        <v>1572</v>
      </c>
      <c r="F1125" s="209" t="s">
        <v>1573</v>
      </c>
      <c r="G1125" s="210" t="s">
        <v>260</v>
      </c>
      <c r="H1125" s="211">
        <v>699.90700000000004</v>
      </c>
      <c r="I1125" s="212"/>
      <c r="J1125" s="213">
        <f>ROUND(I1125*H1125,2)</f>
        <v>0</v>
      </c>
      <c r="K1125" s="209" t="s">
        <v>149</v>
      </c>
      <c r="L1125" s="47"/>
      <c r="M1125" s="214" t="s">
        <v>28</v>
      </c>
      <c r="N1125" s="215" t="s">
        <v>44</v>
      </c>
      <c r="O1125" s="87"/>
      <c r="P1125" s="216">
        <f>O1125*H1125</f>
        <v>0</v>
      </c>
      <c r="Q1125" s="216">
        <v>0</v>
      </c>
      <c r="R1125" s="216">
        <f>Q1125*H1125</f>
        <v>0</v>
      </c>
      <c r="S1125" s="216">
        <v>0</v>
      </c>
      <c r="T1125" s="217">
        <f>S1125*H1125</f>
        <v>0</v>
      </c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R1125" s="218" t="s">
        <v>150</v>
      </c>
      <c r="AT1125" s="218" t="s">
        <v>145</v>
      </c>
      <c r="AU1125" s="218" t="s">
        <v>83</v>
      </c>
      <c r="AY1125" s="20" t="s">
        <v>143</v>
      </c>
      <c r="BE1125" s="219">
        <f>IF(N1125="základní",J1125,0)</f>
        <v>0</v>
      </c>
      <c r="BF1125" s="219">
        <f>IF(N1125="snížená",J1125,0)</f>
        <v>0</v>
      </c>
      <c r="BG1125" s="219">
        <f>IF(N1125="zákl. přenesená",J1125,0)</f>
        <v>0</v>
      </c>
      <c r="BH1125" s="219">
        <f>IF(N1125="sníž. přenesená",J1125,0)</f>
        <v>0</v>
      </c>
      <c r="BI1125" s="219">
        <f>IF(N1125="nulová",J1125,0)</f>
        <v>0</v>
      </c>
      <c r="BJ1125" s="20" t="s">
        <v>81</v>
      </c>
      <c r="BK1125" s="219">
        <f>ROUND(I1125*H1125,2)</f>
        <v>0</v>
      </c>
      <c r="BL1125" s="20" t="s">
        <v>150</v>
      </c>
      <c r="BM1125" s="218" t="s">
        <v>1574</v>
      </c>
    </row>
    <row r="1126" s="2" customFormat="1">
      <c r="A1126" s="41"/>
      <c r="B1126" s="42"/>
      <c r="C1126" s="43"/>
      <c r="D1126" s="220" t="s">
        <v>152</v>
      </c>
      <c r="E1126" s="43"/>
      <c r="F1126" s="221" t="s">
        <v>268</v>
      </c>
      <c r="G1126" s="43"/>
      <c r="H1126" s="43"/>
      <c r="I1126" s="222"/>
      <c r="J1126" s="43"/>
      <c r="K1126" s="43"/>
      <c r="L1126" s="47"/>
      <c r="M1126" s="223"/>
      <c r="N1126" s="224"/>
      <c r="O1126" s="87"/>
      <c r="P1126" s="87"/>
      <c r="Q1126" s="87"/>
      <c r="R1126" s="87"/>
      <c r="S1126" s="87"/>
      <c r="T1126" s="88"/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T1126" s="20" t="s">
        <v>152</v>
      </c>
      <c r="AU1126" s="20" t="s">
        <v>83</v>
      </c>
    </row>
    <row r="1127" s="2" customFormat="1">
      <c r="A1127" s="41"/>
      <c r="B1127" s="42"/>
      <c r="C1127" s="43"/>
      <c r="D1127" s="225" t="s">
        <v>154</v>
      </c>
      <c r="E1127" s="43"/>
      <c r="F1127" s="226" t="s">
        <v>1575</v>
      </c>
      <c r="G1127" s="43"/>
      <c r="H1127" s="43"/>
      <c r="I1127" s="222"/>
      <c r="J1127" s="43"/>
      <c r="K1127" s="43"/>
      <c r="L1127" s="47"/>
      <c r="M1127" s="223"/>
      <c r="N1127" s="224"/>
      <c r="O1127" s="87"/>
      <c r="P1127" s="87"/>
      <c r="Q1127" s="87"/>
      <c r="R1127" s="87"/>
      <c r="S1127" s="87"/>
      <c r="T1127" s="88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T1127" s="20" t="s">
        <v>154</v>
      </c>
      <c r="AU1127" s="20" t="s">
        <v>83</v>
      </c>
    </row>
    <row r="1128" s="13" customFormat="1">
      <c r="A1128" s="13"/>
      <c r="B1128" s="227"/>
      <c r="C1128" s="228"/>
      <c r="D1128" s="220" t="s">
        <v>156</v>
      </c>
      <c r="E1128" s="229" t="s">
        <v>28</v>
      </c>
      <c r="F1128" s="230" t="s">
        <v>1576</v>
      </c>
      <c r="G1128" s="228"/>
      <c r="H1128" s="231">
        <v>665.38699999999994</v>
      </c>
      <c r="I1128" s="232"/>
      <c r="J1128" s="228"/>
      <c r="K1128" s="228"/>
      <c r="L1128" s="233"/>
      <c r="M1128" s="234"/>
      <c r="N1128" s="235"/>
      <c r="O1128" s="235"/>
      <c r="P1128" s="235"/>
      <c r="Q1128" s="235"/>
      <c r="R1128" s="235"/>
      <c r="S1128" s="235"/>
      <c r="T1128" s="236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7" t="s">
        <v>156</v>
      </c>
      <c r="AU1128" s="237" t="s">
        <v>83</v>
      </c>
      <c r="AV1128" s="13" t="s">
        <v>83</v>
      </c>
      <c r="AW1128" s="13" t="s">
        <v>35</v>
      </c>
      <c r="AX1128" s="13" t="s">
        <v>73</v>
      </c>
      <c r="AY1128" s="237" t="s">
        <v>143</v>
      </c>
    </row>
    <row r="1129" s="13" customFormat="1">
      <c r="A1129" s="13"/>
      <c r="B1129" s="227"/>
      <c r="C1129" s="228"/>
      <c r="D1129" s="220" t="s">
        <v>156</v>
      </c>
      <c r="E1129" s="229" t="s">
        <v>28</v>
      </c>
      <c r="F1129" s="230" t="s">
        <v>1577</v>
      </c>
      <c r="G1129" s="228"/>
      <c r="H1129" s="231">
        <v>34.520000000000003</v>
      </c>
      <c r="I1129" s="232"/>
      <c r="J1129" s="228"/>
      <c r="K1129" s="228"/>
      <c r="L1129" s="233"/>
      <c r="M1129" s="234"/>
      <c r="N1129" s="235"/>
      <c r="O1129" s="235"/>
      <c r="P1129" s="235"/>
      <c r="Q1129" s="235"/>
      <c r="R1129" s="235"/>
      <c r="S1129" s="235"/>
      <c r="T1129" s="236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7" t="s">
        <v>156</v>
      </c>
      <c r="AU1129" s="237" t="s">
        <v>83</v>
      </c>
      <c r="AV1129" s="13" t="s">
        <v>83</v>
      </c>
      <c r="AW1129" s="13" t="s">
        <v>35</v>
      </c>
      <c r="AX1129" s="13" t="s">
        <v>73</v>
      </c>
      <c r="AY1129" s="237" t="s">
        <v>143</v>
      </c>
    </row>
    <row r="1130" s="15" customFormat="1">
      <c r="A1130" s="15"/>
      <c r="B1130" s="248"/>
      <c r="C1130" s="249"/>
      <c r="D1130" s="220" t="s">
        <v>156</v>
      </c>
      <c r="E1130" s="250" t="s">
        <v>28</v>
      </c>
      <c r="F1130" s="251" t="s">
        <v>180</v>
      </c>
      <c r="G1130" s="249"/>
      <c r="H1130" s="252">
        <v>699.90699999999993</v>
      </c>
      <c r="I1130" s="253"/>
      <c r="J1130" s="249"/>
      <c r="K1130" s="249"/>
      <c r="L1130" s="254"/>
      <c r="M1130" s="255"/>
      <c r="N1130" s="256"/>
      <c r="O1130" s="256"/>
      <c r="P1130" s="256"/>
      <c r="Q1130" s="256"/>
      <c r="R1130" s="256"/>
      <c r="S1130" s="256"/>
      <c r="T1130" s="257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58" t="s">
        <v>156</v>
      </c>
      <c r="AU1130" s="258" t="s">
        <v>83</v>
      </c>
      <c r="AV1130" s="15" t="s">
        <v>150</v>
      </c>
      <c r="AW1130" s="15" t="s">
        <v>35</v>
      </c>
      <c r="AX1130" s="15" t="s">
        <v>81</v>
      </c>
      <c r="AY1130" s="258" t="s">
        <v>143</v>
      </c>
    </row>
    <row r="1131" s="2" customFormat="1" ht="44.25" customHeight="1">
      <c r="A1131" s="41"/>
      <c r="B1131" s="42"/>
      <c r="C1131" s="207" t="s">
        <v>1578</v>
      </c>
      <c r="D1131" s="207" t="s">
        <v>145</v>
      </c>
      <c r="E1131" s="208" t="s">
        <v>1579</v>
      </c>
      <c r="F1131" s="209" t="s">
        <v>1580</v>
      </c>
      <c r="G1131" s="210" t="s">
        <v>260</v>
      </c>
      <c r="H1131" s="211">
        <v>8.5259999999999998</v>
      </c>
      <c r="I1131" s="212"/>
      <c r="J1131" s="213">
        <f>ROUND(I1131*H1131,2)</f>
        <v>0</v>
      </c>
      <c r="K1131" s="209" t="s">
        <v>149</v>
      </c>
      <c r="L1131" s="47"/>
      <c r="M1131" s="214" t="s">
        <v>28</v>
      </c>
      <c r="N1131" s="215" t="s">
        <v>44</v>
      </c>
      <c r="O1131" s="87"/>
      <c r="P1131" s="216">
        <f>O1131*H1131</f>
        <v>0</v>
      </c>
      <c r="Q1131" s="216">
        <v>0</v>
      </c>
      <c r="R1131" s="216">
        <f>Q1131*H1131</f>
        <v>0</v>
      </c>
      <c r="S1131" s="216">
        <v>0</v>
      </c>
      <c r="T1131" s="217">
        <f>S1131*H1131</f>
        <v>0</v>
      </c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R1131" s="218" t="s">
        <v>150</v>
      </c>
      <c r="AT1131" s="218" t="s">
        <v>145</v>
      </c>
      <c r="AU1131" s="218" t="s">
        <v>83</v>
      </c>
      <c r="AY1131" s="20" t="s">
        <v>143</v>
      </c>
      <c r="BE1131" s="219">
        <f>IF(N1131="základní",J1131,0)</f>
        <v>0</v>
      </c>
      <c r="BF1131" s="219">
        <f>IF(N1131="snížená",J1131,0)</f>
        <v>0</v>
      </c>
      <c r="BG1131" s="219">
        <f>IF(N1131="zákl. přenesená",J1131,0)</f>
        <v>0</v>
      </c>
      <c r="BH1131" s="219">
        <f>IF(N1131="sníž. přenesená",J1131,0)</f>
        <v>0</v>
      </c>
      <c r="BI1131" s="219">
        <f>IF(N1131="nulová",J1131,0)</f>
        <v>0</v>
      </c>
      <c r="BJ1131" s="20" t="s">
        <v>81</v>
      </c>
      <c r="BK1131" s="219">
        <f>ROUND(I1131*H1131,2)</f>
        <v>0</v>
      </c>
      <c r="BL1131" s="20" t="s">
        <v>150</v>
      </c>
      <c r="BM1131" s="218" t="s">
        <v>1581</v>
      </c>
    </row>
    <row r="1132" s="2" customFormat="1">
      <c r="A1132" s="41"/>
      <c r="B1132" s="42"/>
      <c r="C1132" s="43"/>
      <c r="D1132" s="220" t="s">
        <v>152</v>
      </c>
      <c r="E1132" s="43"/>
      <c r="F1132" s="221" t="s">
        <v>1582</v>
      </c>
      <c r="G1132" s="43"/>
      <c r="H1132" s="43"/>
      <c r="I1132" s="222"/>
      <c r="J1132" s="43"/>
      <c r="K1132" s="43"/>
      <c r="L1132" s="47"/>
      <c r="M1132" s="223"/>
      <c r="N1132" s="224"/>
      <c r="O1132" s="87"/>
      <c r="P1132" s="87"/>
      <c r="Q1132" s="87"/>
      <c r="R1132" s="87"/>
      <c r="S1132" s="87"/>
      <c r="T1132" s="88"/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T1132" s="20" t="s">
        <v>152</v>
      </c>
      <c r="AU1132" s="20" t="s">
        <v>83</v>
      </c>
    </row>
    <row r="1133" s="2" customFormat="1">
      <c r="A1133" s="41"/>
      <c r="B1133" s="42"/>
      <c r="C1133" s="43"/>
      <c r="D1133" s="225" t="s">
        <v>154</v>
      </c>
      <c r="E1133" s="43"/>
      <c r="F1133" s="226" t="s">
        <v>1583</v>
      </c>
      <c r="G1133" s="43"/>
      <c r="H1133" s="43"/>
      <c r="I1133" s="222"/>
      <c r="J1133" s="43"/>
      <c r="K1133" s="43"/>
      <c r="L1133" s="47"/>
      <c r="M1133" s="223"/>
      <c r="N1133" s="224"/>
      <c r="O1133" s="87"/>
      <c r="P1133" s="87"/>
      <c r="Q1133" s="87"/>
      <c r="R1133" s="87"/>
      <c r="S1133" s="87"/>
      <c r="T1133" s="88"/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T1133" s="20" t="s">
        <v>154</v>
      </c>
      <c r="AU1133" s="20" t="s">
        <v>83</v>
      </c>
    </row>
    <row r="1134" s="13" customFormat="1">
      <c r="A1134" s="13"/>
      <c r="B1134" s="227"/>
      <c r="C1134" s="228"/>
      <c r="D1134" s="220" t="s">
        <v>156</v>
      </c>
      <c r="E1134" s="229" t="s">
        <v>28</v>
      </c>
      <c r="F1134" s="230" t="s">
        <v>1584</v>
      </c>
      <c r="G1134" s="228"/>
      <c r="H1134" s="231">
        <v>8.5259999999999998</v>
      </c>
      <c r="I1134" s="232"/>
      <c r="J1134" s="228"/>
      <c r="K1134" s="228"/>
      <c r="L1134" s="233"/>
      <c r="M1134" s="234"/>
      <c r="N1134" s="235"/>
      <c r="O1134" s="235"/>
      <c r="P1134" s="235"/>
      <c r="Q1134" s="235"/>
      <c r="R1134" s="235"/>
      <c r="S1134" s="235"/>
      <c r="T1134" s="236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7" t="s">
        <v>156</v>
      </c>
      <c r="AU1134" s="237" t="s">
        <v>83</v>
      </c>
      <c r="AV1134" s="13" t="s">
        <v>83</v>
      </c>
      <c r="AW1134" s="13" t="s">
        <v>35</v>
      </c>
      <c r="AX1134" s="13" t="s">
        <v>73</v>
      </c>
      <c r="AY1134" s="237" t="s">
        <v>143</v>
      </c>
    </row>
    <row r="1135" s="15" customFormat="1">
      <c r="A1135" s="15"/>
      <c r="B1135" s="248"/>
      <c r="C1135" s="249"/>
      <c r="D1135" s="220" t="s">
        <v>156</v>
      </c>
      <c r="E1135" s="250" t="s">
        <v>28</v>
      </c>
      <c r="F1135" s="251" t="s">
        <v>180</v>
      </c>
      <c r="G1135" s="249"/>
      <c r="H1135" s="252">
        <v>8.5259999999999998</v>
      </c>
      <c r="I1135" s="253"/>
      <c r="J1135" s="249"/>
      <c r="K1135" s="249"/>
      <c r="L1135" s="254"/>
      <c r="M1135" s="255"/>
      <c r="N1135" s="256"/>
      <c r="O1135" s="256"/>
      <c r="P1135" s="256"/>
      <c r="Q1135" s="256"/>
      <c r="R1135" s="256"/>
      <c r="S1135" s="256"/>
      <c r="T1135" s="257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58" t="s">
        <v>156</v>
      </c>
      <c r="AU1135" s="258" t="s">
        <v>83</v>
      </c>
      <c r="AV1135" s="15" t="s">
        <v>150</v>
      </c>
      <c r="AW1135" s="15" t="s">
        <v>35</v>
      </c>
      <c r="AX1135" s="15" t="s">
        <v>81</v>
      </c>
      <c r="AY1135" s="258" t="s">
        <v>143</v>
      </c>
    </row>
    <row r="1136" s="12" customFormat="1" ht="22.8" customHeight="1">
      <c r="A1136" s="12"/>
      <c r="B1136" s="191"/>
      <c r="C1136" s="192"/>
      <c r="D1136" s="193" t="s">
        <v>72</v>
      </c>
      <c r="E1136" s="205" t="s">
        <v>1585</v>
      </c>
      <c r="F1136" s="205" t="s">
        <v>1586</v>
      </c>
      <c r="G1136" s="192"/>
      <c r="H1136" s="192"/>
      <c r="I1136" s="195"/>
      <c r="J1136" s="206">
        <f>BK1136</f>
        <v>0</v>
      </c>
      <c r="K1136" s="192"/>
      <c r="L1136" s="197"/>
      <c r="M1136" s="198"/>
      <c r="N1136" s="199"/>
      <c r="O1136" s="199"/>
      <c r="P1136" s="200">
        <f>SUM(P1137:P1139)</f>
        <v>0</v>
      </c>
      <c r="Q1136" s="199"/>
      <c r="R1136" s="200">
        <f>SUM(R1137:R1139)</f>
        <v>0</v>
      </c>
      <c r="S1136" s="199"/>
      <c r="T1136" s="201">
        <f>SUM(T1137:T1139)</f>
        <v>0</v>
      </c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R1136" s="202" t="s">
        <v>81</v>
      </c>
      <c r="AT1136" s="203" t="s">
        <v>72</v>
      </c>
      <c r="AU1136" s="203" t="s">
        <v>81</v>
      </c>
      <c r="AY1136" s="202" t="s">
        <v>143</v>
      </c>
      <c r="BK1136" s="204">
        <f>SUM(BK1137:BK1139)</f>
        <v>0</v>
      </c>
    </row>
    <row r="1137" s="2" customFormat="1" ht="24.15" customHeight="1">
      <c r="A1137" s="41"/>
      <c r="B1137" s="42"/>
      <c r="C1137" s="207" t="s">
        <v>1587</v>
      </c>
      <c r="D1137" s="207" t="s">
        <v>145</v>
      </c>
      <c r="E1137" s="208" t="s">
        <v>1588</v>
      </c>
      <c r="F1137" s="209" t="s">
        <v>1589</v>
      </c>
      <c r="G1137" s="210" t="s">
        <v>260</v>
      </c>
      <c r="H1137" s="211">
        <v>3467.2260000000001</v>
      </c>
      <c r="I1137" s="212"/>
      <c r="J1137" s="213">
        <f>ROUND(I1137*H1137,2)</f>
        <v>0</v>
      </c>
      <c r="K1137" s="209" t="s">
        <v>149</v>
      </c>
      <c r="L1137" s="47"/>
      <c r="M1137" s="214" t="s">
        <v>28</v>
      </c>
      <c r="N1137" s="215" t="s">
        <v>44</v>
      </c>
      <c r="O1137" s="87"/>
      <c r="P1137" s="216">
        <f>O1137*H1137</f>
        <v>0</v>
      </c>
      <c r="Q1137" s="216">
        <v>0</v>
      </c>
      <c r="R1137" s="216">
        <f>Q1137*H1137</f>
        <v>0</v>
      </c>
      <c r="S1137" s="216">
        <v>0</v>
      </c>
      <c r="T1137" s="217">
        <f>S1137*H1137</f>
        <v>0</v>
      </c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R1137" s="218" t="s">
        <v>150</v>
      </c>
      <c r="AT1137" s="218" t="s">
        <v>145</v>
      </c>
      <c r="AU1137" s="218" t="s">
        <v>83</v>
      </c>
      <c r="AY1137" s="20" t="s">
        <v>143</v>
      </c>
      <c r="BE1137" s="219">
        <f>IF(N1137="základní",J1137,0)</f>
        <v>0</v>
      </c>
      <c r="BF1137" s="219">
        <f>IF(N1137="snížená",J1137,0)</f>
        <v>0</v>
      </c>
      <c r="BG1137" s="219">
        <f>IF(N1137="zákl. přenesená",J1137,0)</f>
        <v>0</v>
      </c>
      <c r="BH1137" s="219">
        <f>IF(N1137="sníž. přenesená",J1137,0)</f>
        <v>0</v>
      </c>
      <c r="BI1137" s="219">
        <f>IF(N1137="nulová",J1137,0)</f>
        <v>0</v>
      </c>
      <c r="BJ1137" s="20" t="s">
        <v>81</v>
      </c>
      <c r="BK1137" s="219">
        <f>ROUND(I1137*H1137,2)</f>
        <v>0</v>
      </c>
      <c r="BL1137" s="20" t="s">
        <v>150</v>
      </c>
      <c r="BM1137" s="218" t="s">
        <v>1590</v>
      </c>
    </row>
    <row r="1138" s="2" customFormat="1">
      <c r="A1138" s="41"/>
      <c r="B1138" s="42"/>
      <c r="C1138" s="43"/>
      <c r="D1138" s="220" t="s">
        <v>152</v>
      </c>
      <c r="E1138" s="43"/>
      <c r="F1138" s="221" t="s">
        <v>1591</v>
      </c>
      <c r="G1138" s="43"/>
      <c r="H1138" s="43"/>
      <c r="I1138" s="222"/>
      <c r="J1138" s="43"/>
      <c r="K1138" s="43"/>
      <c r="L1138" s="47"/>
      <c r="M1138" s="223"/>
      <c r="N1138" s="224"/>
      <c r="O1138" s="87"/>
      <c r="P1138" s="87"/>
      <c r="Q1138" s="87"/>
      <c r="R1138" s="87"/>
      <c r="S1138" s="87"/>
      <c r="T1138" s="88"/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T1138" s="20" t="s">
        <v>152</v>
      </c>
      <c r="AU1138" s="20" t="s">
        <v>83</v>
      </c>
    </row>
    <row r="1139" s="2" customFormat="1">
      <c r="A1139" s="41"/>
      <c r="B1139" s="42"/>
      <c r="C1139" s="43"/>
      <c r="D1139" s="225" t="s">
        <v>154</v>
      </c>
      <c r="E1139" s="43"/>
      <c r="F1139" s="226" t="s">
        <v>1592</v>
      </c>
      <c r="G1139" s="43"/>
      <c r="H1139" s="43"/>
      <c r="I1139" s="222"/>
      <c r="J1139" s="43"/>
      <c r="K1139" s="43"/>
      <c r="L1139" s="47"/>
      <c r="M1139" s="223"/>
      <c r="N1139" s="224"/>
      <c r="O1139" s="87"/>
      <c r="P1139" s="87"/>
      <c r="Q1139" s="87"/>
      <c r="R1139" s="87"/>
      <c r="S1139" s="87"/>
      <c r="T1139" s="88"/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T1139" s="20" t="s">
        <v>154</v>
      </c>
      <c r="AU1139" s="20" t="s">
        <v>83</v>
      </c>
    </row>
    <row r="1140" s="12" customFormat="1" ht="25.92" customHeight="1">
      <c r="A1140" s="12"/>
      <c r="B1140" s="191"/>
      <c r="C1140" s="192"/>
      <c r="D1140" s="193" t="s">
        <v>72</v>
      </c>
      <c r="E1140" s="194" t="s">
        <v>1593</v>
      </c>
      <c r="F1140" s="194" t="s">
        <v>1594</v>
      </c>
      <c r="G1140" s="192"/>
      <c r="H1140" s="192"/>
      <c r="I1140" s="195"/>
      <c r="J1140" s="196">
        <f>BK1140</f>
        <v>0</v>
      </c>
      <c r="K1140" s="192"/>
      <c r="L1140" s="197"/>
      <c r="M1140" s="198"/>
      <c r="N1140" s="199"/>
      <c r="O1140" s="199"/>
      <c r="P1140" s="200">
        <f>P1141+P1155+P1198+P1204+P1227+P1267</f>
        <v>0</v>
      </c>
      <c r="Q1140" s="199"/>
      <c r="R1140" s="200">
        <f>R1141+R1155+R1198+R1204+R1227+R1267</f>
        <v>8.6707879999999982</v>
      </c>
      <c r="S1140" s="199"/>
      <c r="T1140" s="201">
        <f>T1141+T1155+T1198+T1204+T1227+T1267</f>
        <v>0</v>
      </c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R1140" s="202" t="s">
        <v>83</v>
      </c>
      <c r="AT1140" s="203" t="s">
        <v>72</v>
      </c>
      <c r="AU1140" s="203" t="s">
        <v>73</v>
      </c>
      <c r="AY1140" s="202" t="s">
        <v>143</v>
      </c>
      <c r="BK1140" s="204">
        <f>BK1141+BK1155+BK1198+BK1204+BK1227+BK1267</f>
        <v>0</v>
      </c>
    </row>
    <row r="1141" s="12" customFormat="1" ht="22.8" customHeight="1">
      <c r="A1141" s="12"/>
      <c r="B1141" s="191"/>
      <c r="C1141" s="192"/>
      <c r="D1141" s="193" t="s">
        <v>72</v>
      </c>
      <c r="E1141" s="205" t="s">
        <v>1595</v>
      </c>
      <c r="F1141" s="205" t="s">
        <v>1596</v>
      </c>
      <c r="G1141" s="192"/>
      <c r="H1141" s="192"/>
      <c r="I1141" s="195"/>
      <c r="J1141" s="206">
        <f>BK1141</f>
        <v>0</v>
      </c>
      <c r="K1141" s="192"/>
      <c r="L1141" s="197"/>
      <c r="M1141" s="198"/>
      <c r="N1141" s="199"/>
      <c r="O1141" s="199"/>
      <c r="P1141" s="200">
        <f>SUM(P1142:P1154)</f>
        <v>0</v>
      </c>
      <c r="Q1141" s="199"/>
      <c r="R1141" s="200">
        <f>SUM(R1142:R1154)</f>
        <v>0.094672000000000006</v>
      </c>
      <c r="S1141" s="199"/>
      <c r="T1141" s="201">
        <f>SUM(T1142:T1154)</f>
        <v>0</v>
      </c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R1141" s="202" t="s">
        <v>83</v>
      </c>
      <c r="AT1141" s="203" t="s">
        <v>72</v>
      </c>
      <c r="AU1141" s="203" t="s">
        <v>81</v>
      </c>
      <c r="AY1141" s="202" t="s">
        <v>143</v>
      </c>
      <c r="BK1141" s="204">
        <f>SUM(BK1142:BK1154)</f>
        <v>0</v>
      </c>
    </row>
    <row r="1142" s="2" customFormat="1" ht="24.15" customHeight="1">
      <c r="A1142" s="41"/>
      <c r="B1142" s="42"/>
      <c r="C1142" s="207" t="s">
        <v>1597</v>
      </c>
      <c r="D1142" s="207" t="s">
        <v>145</v>
      </c>
      <c r="E1142" s="208" t="s">
        <v>1598</v>
      </c>
      <c r="F1142" s="209" t="s">
        <v>1599</v>
      </c>
      <c r="G1142" s="210" t="s">
        <v>312</v>
      </c>
      <c r="H1142" s="211">
        <v>230.28</v>
      </c>
      <c r="I1142" s="212"/>
      <c r="J1142" s="213">
        <f>ROUND(I1142*H1142,2)</f>
        <v>0</v>
      </c>
      <c r="K1142" s="209" t="s">
        <v>149</v>
      </c>
      <c r="L1142" s="47"/>
      <c r="M1142" s="214" t="s">
        <v>28</v>
      </c>
      <c r="N1142" s="215" t="s">
        <v>44</v>
      </c>
      <c r="O1142" s="87"/>
      <c r="P1142" s="216">
        <f>O1142*H1142</f>
        <v>0</v>
      </c>
      <c r="Q1142" s="216">
        <v>0.00040000000000000002</v>
      </c>
      <c r="R1142" s="216">
        <f>Q1142*H1142</f>
        <v>0.092111999999999999</v>
      </c>
      <c r="S1142" s="216">
        <v>0</v>
      </c>
      <c r="T1142" s="217">
        <f>S1142*H1142</f>
        <v>0</v>
      </c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R1142" s="218" t="s">
        <v>282</v>
      </c>
      <c r="AT1142" s="218" t="s">
        <v>145</v>
      </c>
      <c r="AU1142" s="218" t="s">
        <v>83</v>
      </c>
      <c r="AY1142" s="20" t="s">
        <v>143</v>
      </c>
      <c r="BE1142" s="219">
        <f>IF(N1142="základní",J1142,0)</f>
        <v>0</v>
      </c>
      <c r="BF1142" s="219">
        <f>IF(N1142="snížená",J1142,0)</f>
        <v>0</v>
      </c>
      <c r="BG1142" s="219">
        <f>IF(N1142="zákl. přenesená",J1142,0)</f>
        <v>0</v>
      </c>
      <c r="BH1142" s="219">
        <f>IF(N1142="sníž. přenesená",J1142,0)</f>
        <v>0</v>
      </c>
      <c r="BI1142" s="219">
        <f>IF(N1142="nulová",J1142,0)</f>
        <v>0</v>
      </c>
      <c r="BJ1142" s="20" t="s">
        <v>81</v>
      </c>
      <c r="BK1142" s="219">
        <f>ROUND(I1142*H1142,2)</f>
        <v>0</v>
      </c>
      <c r="BL1142" s="20" t="s">
        <v>282</v>
      </c>
      <c r="BM1142" s="218" t="s">
        <v>1600</v>
      </c>
    </row>
    <row r="1143" s="2" customFormat="1">
      <c r="A1143" s="41"/>
      <c r="B1143" s="42"/>
      <c r="C1143" s="43"/>
      <c r="D1143" s="220" t="s">
        <v>152</v>
      </c>
      <c r="E1143" s="43"/>
      <c r="F1143" s="221" t="s">
        <v>1601</v>
      </c>
      <c r="G1143" s="43"/>
      <c r="H1143" s="43"/>
      <c r="I1143" s="222"/>
      <c r="J1143" s="43"/>
      <c r="K1143" s="43"/>
      <c r="L1143" s="47"/>
      <c r="M1143" s="223"/>
      <c r="N1143" s="224"/>
      <c r="O1143" s="87"/>
      <c r="P1143" s="87"/>
      <c r="Q1143" s="87"/>
      <c r="R1143" s="87"/>
      <c r="S1143" s="87"/>
      <c r="T1143" s="88"/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T1143" s="20" t="s">
        <v>152</v>
      </c>
      <c r="AU1143" s="20" t="s">
        <v>83</v>
      </c>
    </row>
    <row r="1144" s="2" customFormat="1">
      <c r="A1144" s="41"/>
      <c r="B1144" s="42"/>
      <c r="C1144" s="43"/>
      <c r="D1144" s="225" t="s">
        <v>154</v>
      </c>
      <c r="E1144" s="43"/>
      <c r="F1144" s="226" t="s">
        <v>1602</v>
      </c>
      <c r="G1144" s="43"/>
      <c r="H1144" s="43"/>
      <c r="I1144" s="222"/>
      <c r="J1144" s="43"/>
      <c r="K1144" s="43"/>
      <c r="L1144" s="47"/>
      <c r="M1144" s="223"/>
      <c r="N1144" s="224"/>
      <c r="O1144" s="87"/>
      <c r="P1144" s="87"/>
      <c r="Q1144" s="87"/>
      <c r="R1144" s="87"/>
      <c r="S1144" s="87"/>
      <c r="T1144" s="88"/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T1144" s="20" t="s">
        <v>154</v>
      </c>
      <c r="AU1144" s="20" t="s">
        <v>83</v>
      </c>
    </row>
    <row r="1145" s="13" customFormat="1">
      <c r="A1145" s="13"/>
      <c r="B1145" s="227"/>
      <c r="C1145" s="228"/>
      <c r="D1145" s="220" t="s">
        <v>156</v>
      </c>
      <c r="E1145" s="229" t="s">
        <v>28</v>
      </c>
      <c r="F1145" s="230" t="s">
        <v>1603</v>
      </c>
      <c r="G1145" s="228"/>
      <c r="H1145" s="231">
        <v>230.28</v>
      </c>
      <c r="I1145" s="232"/>
      <c r="J1145" s="228"/>
      <c r="K1145" s="228"/>
      <c r="L1145" s="233"/>
      <c r="M1145" s="234"/>
      <c r="N1145" s="235"/>
      <c r="O1145" s="235"/>
      <c r="P1145" s="235"/>
      <c r="Q1145" s="235"/>
      <c r="R1145" s="235"/>
      <c r="S1145" s="235"/>
      <c r="T1145" s="236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37" t="s">
        <v>156</v>
      </c>
      <c r="AU1145" s="237" t="s">
        <v>83</v>
      </c>
      <c r="AV1145" s="13" t="s">
        <v>83</v>
      </c>
      <c r="AW1145" s="13" t="s">
        <v>35</v>
      </c>
      <c r="AX1145" s="13" t="s">
        <v>73</v>
      </c>
      <c r="AY1145" s="237" t="s">
        <v>143</v>
      </c>
    </row>
    <row r="1146" s="15" customFormat="1">
      <c r="A1146" s="15"/>
      <c r="B1146" s="248"/>
      <c r="C1146" s="249"/>
      <c r="D1146" s="220" t="s">
        <v>156</v>
      </c>
      <c r="E1146" s="250" t="s">
        <v>28</v>
      </c>
      <c r="F1146" s="251" t="s">
        <v>180</v>
      </c>
      <c r="G1146" s="249"/>
      <c r="H1146" s="252">
        <v>230.28</v>
      </c>
      <c r="I1146" s="253"/>
      <c r="J1146" s="249"/>
      <c r="K1146" s="249"/>
      <c r="L1146" s="254"/>
      <c r="M1146" s="255"/>
      <c r="N1146" s="256"/>
      <c r="O1146" s="256"/>
      <c r="P1146" s="256"/>
      <c r="Q1146" s="256"/>
      <c r="R1146" s="256"/>
      <c r="S1146" s="256"/>
      <c r="T1146" s="257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58" t="s">
        <v>156</v>
      </c>
      <c r="AU1146" s="258" t="s">
        <v>83</v>
      </c>
      <c r="AV1146" s="15" t="s">
        <v>150</v>
      </c>
      <c r="AW1146" s="15" t="s">
        <v>35</v>
      </c>
      <c r="AX1146" s="15" t="s">
        <v>81</v>
      </c>
      <c r="AY1146" s="258" t="s">
        <v>143</v>
      </c>
    </row>
    <row r="1147" s="2" customFormat="1" ht="24.15" customHeight="1">
      <c r="A1147" s="41"/>
      <c r="B1147" s="42"/>
      <c r="C1147" s="207" t="s">
        <v>1604</v>
      </c>
      <c r="D1147" s="207" t="s">
        <v>145</v>
      </c>
      <c r="E1147" s="208" t="s">
        <v>1605</v>
      </c>
      <c r="F1147" s="209" t="s">
        <v>1606</v>
      </c>
      <c r="G1147" s="210" t="s">
        <v>406</v>
      </c>
      <c r="H1147" s="211">
        <v>16</v>
      </c>
      <c r="I1147" s="212"/>
      <c r="J1147" s="213">
        <f>ROUND(I1147*H1147,2)</f>
        <v>0</v>
      </c>
      <c r="K1147" s="209" t="s">
        <v>149</v>
      </c>
      <c r="L1147" s="47"/>
      <c r="M1147" s="214" t="s">
        <v>28</v>
      </c>
      <c r="N1147" s="215" t="s">
        <v>44</v>
      </c>
      <c r="O1147" s="87"/>
      <c r="P1147" s="216">
        <f>O1147*H1147</f>
        <v>0</v>
      </c>
      <c r="Q1147" s="216">
        <v>0.00016000000000000001</v>
      </c>
      <c r="R1147" s="216">
        <f>Q1147*H1147</f>
        <v>0.0025600000000000002</v>
      </c>
      <c r="S1147" s="216">
        <v>0</v>
      </c>
      <c r="T1147" s="217">
        <f>S1147*H1147</f>
        <v>0</v>
      </c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R1147" s="218" t="s">
        <v>282</v>
      </c>
      <c r="AT1147" s="218" t="s">
        <v>145</v>
      </c>
      <c r="AU1147" s="218" t="s">
        <v>83</v>
      </c>
      <c r="AY1147" s="20" t="s">
        <v>143</v>
      </c>
      <c r="BE1147" s="219">
        <f>IF(N1147="základní",J1147,0)</f>
        <v>0</v>
      </c>
      <c r="BF1147" s="219">
        <f>IF(N1147="snížená",J1147,0)</f>
        <v>0</v>
      </c>
      <c r="BG1147" s="219">
        <f>IF(N1147="zákl. přenesená",J1147,0)</f>
        <v>0</v>
      </c>
      <c r="BH1147" s="219">
        <f>IF(N1147="sníž. přenesená",J1147,0)</f>
        <v>0</v>
      </c>
      <c r="BI1147" s="219">
        <f>IF(N1147="nulová",J1147,0)</f>
        <v>0</v>
      </c>
      <c r="BJ1147" s="20" t="s">
        <v>81</v>
      </c>
      <c r="BK1147" s="219">
        <f>ROUND(I1147*H1147,2)</f>
        <v>0</v>
      </c>
      <c r="BL1147" s="20" t="s">
        <v>282</v>
      </c>
      <c r="BM1147" s="218" t="s">
        <v>1607</v>
      </c>
    </row>
    <row r="1148" s="2" customFormat="1">
      <c r="A1148" s="41"/>
      <c r="B1148" s="42"/>
      <c r="C1148" s="43"/>
      <c r="D1148" s="220" t="s">
        <v>152</v>
      </c>
      <c r="E1148" s="43"/>
      <c r="F1148" s="221" t="s">
        <v>1608</v>
      </c>
      <c r="G1148" s="43"/>
      <c r="H1148" s="43"/>
      <c r="I1148" s="222"/>
      <c r="J1148" s="43"/>
      <c r="K1148" s="43"/>
      <c r="L1148" s="47"/>
      <c r="M1148" s="223"/>
      <c r="N1148" s="224"/>
      <c r="O1148" s="87"/>
      <c r="P1148" s="87"/>
      <c r="Q1148" s="87"/>
      <c r="R1148" s="87"/>
      <c r="S1148" s="87"/>
      <c r="T1148" s="88"/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T1148" s="20" t="s">
        <v>152</v>
      </c>
      <c r="AU1148" s="20" t="s">
        <v>83</v>
      </c>
    </row>
    <row r="1149" s="2" customFormat="1">
      <c r="A1149" s="41"/>
      <c r="B1149" s="42"/>
      <c r="C1149" s="43"/>
      <c r="D1149" s="225" t="s">
        <v>154</v>
      </c>
      <c r="E1149" s="43"/>
      <c r="F1149" s="226" t="s">
        <v>1609</v>
      </c>
      <c r="G1149" s="43"/>
      <c r="H1149" s="43"/>
      <c r="I1149" s="222"/>
      <c r="J1149" s="43"/>
      <c r="K1149" s="43"/>
      <c r="L1149" s="47"/>
      <c r="M1149" s="223"/>
      <c r="N1149" s="224"/>
      <c r="O1149" s="87"/>
      <c r="P1149" s="87"/>
      <c r="Q1149" s="87"/>
      <c r="R1149" s="87"/>
      <c r="S1149" s="87"/>
      <c r="T1149" s="88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T1149" s="20" t="s">
        <v>154</v>
      </c>
      <c r="AU1149" s="20" t="s">
        <v>83</v>
      </c>
    </row>
    <row r="1150" s="13" customFormat="1">
      <c r="A1150" s="13"/>
      <c r="B1150" s="227"/>
      <c r="C1150" s="228"/>
      <c r="D1150" s="220" t="s">
        <v>156</v>
      </c>
      <c r="E1150" s="229" t="s">
        <v>28</v>
      </c>
      <c r="F1150" s="230" t="s">
        <v>282</v>
      </c>
      <c r="G1150" s="228"/>
      <c r="H1150" s="231">
        <v>16</v>
      </c>
      <c r="I1150" s="232"/>
      <c r="J1150" s="228"/>
      <c r="K1150" s="228"/>
      <c r="L1150" s="233"/>
      <c r="M1150" s="234"/>
      <c r="N1150" s="235"/>
      <c r="O1150" s="235"/>
      <c r="P1150" s="235"/>
      <c r="Q1150" s="235"/>
      <c r="R1150" s="235"/>
      <c r="S1150" s="235"/>
      <c r="T1150" s="236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7" t="s">
        <v>156</v>
      </c>
      <c r="AU1150" s="237" t="s">
        <v>83</v>
      </c>
      <c r="AV1150" s="13" t="s">
        <v>83</v>
      </c>
      <c r="AW1150" s="13" t="s">
        <v>35</v>
      </c>
      <c r="AX1150" s="13" t="s">
        <v>73</v>
      </c>
      <c r="AY1150" s="237" t="s">
        <v>143</v>
      </c>
    </row>
    <row r="1151" s="15" customFormat="1">
      <c r="A1151" s="15"/>
      <c r="B1151" s="248"/>
      <c r="C1151" s="249"/>
      <c r="D1151" s="220" t="s">
        <v>156</v>
      </c>
      <c r="E1151" s="250" t="s">
        <v>28</v>
      </c>
      <c r="F1151" s="251" t="s">
        <v>180</v>
      </c>
      <c r="G1151" s="249"/>
      <c r="H1151" s="252">
        <v>16</v>
      </c>
      <c r="I1151" s="253"/>
      <c r="J1151" s="249"/>
      <c r="K1151" s="249"/>
      <c r="L1151" s="254"/>
      <c r="M1151" s="255"/>
      <c r="N1151" s="256"/>
      <c r="O1151" s="256"/>
      <c r="P1151" s="256"/>
      <c r="Q1151" s="256"/>
      <c r="R1151" s="256"/>
      <c r="S1151" s="256"/>
      <c r="T1151" s="257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58" t="s">
        <v>156</v>
      </c>
      <c r="AU1151" s="258" t="s">
        <v>83</v>
      </c>
      <c r="AV1151" s="15" t="s">
        <v>150</v>
      </c>
      <c r="AW1151" s="15" t="s">
        <v>35</v>
      </c>
      <c r="AX1151" s="15" t="s">
        <v>81</v>
      </c>
      <c r="AY1151" s="258" t="s">
        <v>143</v>
      </c>
    </row>
    <row r="1152" s="2" customFormat="1" ht="24.15" customHeight="1">
      <c r="A1152" s="41"/>
      <c r="B1152" s="42"/>
      <c r="C1152" s="207" t="s">
        <v>1610</v>
      </c>
      <c r="D1152" s="207" t="s">
        <v>145</v>
      </c>
      <c r="E1152" s="208" t="s">
        <v>1611</v>
      </c>
      <c r="F1152" s="209" t="s">
        <v>1612</v>
      </c>
      <c r="G1152" s="210" t="s">
        <v>260</v>
      </c>
      <c r="H1152" s="211">
        <v>0.095000000000000001</v>
      </c>
      <c r="I1152" s="212"/>
      <c r="J1152" s="213">
        <f>ROUND(I1152*H1152,2)</f>
        <v>0</v>
      </c>
      <c r="K1152" s="209" t="s">
        <v>149</v>
      </c>
      <c r="L1152" s="47"/>
      <c r="M1152" s="214" t="s">
        <v>28</v>
      </c>
      <c r="N1152" s="215" t="s">
        <v>44</v>
      </c>
      <c r="O1152" s="87"/>
      <c r="P1152" s="216">
        <f>O1152*H1152</f>
        <v>0</v>
      </c>
      <c r="Q1152" s="216">
        <v>0</v>
      </c>
      <c r="R1152" s="216">
        <f>Q1152*H1152</f>
        <v>0</v>
      </c>
      <c r="S1152" s="216">
        <v>0</v>
      </c>
      <c r="T1152" s="217">
        <f>S1152*H1152</f>
        <v>0</v>
      </c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R1152" s="218" t="s">
        <v>282</v>
      </c>
      <c r="AT1152" s="218" t="s">
        <v>145</v>
      </c>
      <c r="AU1152" s="218" t="s">
        <v>83</v>
      </c>
      <c r="AY1152" s="20" t="s">
        <v>143</v>
      </c>
      <c r="BE1152" s="219">
        <f>IF(N1152="základní",J1152,0)</f>
        <v>0</v>
      </c>
      <c r="BF1152" s="219">
        <f>IF(N1152="snížená",J1152,0)</f>
        <v>0</v>
      </c>
      <c r="BG1152" s="219">
        <f>IF(N1152="zákl. přenesená",J1152,0)</f>
        <v>0</v>
      </c>
      <c r="BH1152" s="219">
        <f>IF(N1152="sníž. přenesená",J1152,0)</f>
        <v>0</v>
      </c>
      <c r="BI1152" s="219">
        <f>IF(N1152="nulová",J1152,0)</f>
        <v>0</v>
      </c>
      <c r="BJ1152" s="20" t="s">
        <v>81</v>
      </c>
      <c r="BK1152" s="219">
        <f>ROUND(I1152*H1152,2)</f>
        <v>0</v>
      </c>
      <c r="BL1152" s="20" t="s">
        <v>282</v>
      </c>
      <c r="BM1152" s="218" t="s">
        <v>1613</v>
      </c>
    </row>
    <row r="1153" s="2" customFormat="1">
      <c r="A1153" s="41"/>
      <c r="B1153" s="42"/>
      <c r="C1153" s="43"/>
      <c r="D1153" s="220" t="s">
        <v>152</v>
      </c>
      <c r="E1153" s="43"/>
      <c r="F1153" s="221" t="s">
        <v>1614</v>
      </c>
      <c r="G1153" s="43"/>
      <c r="H1153" s="43"/>
      <c r="I1153" s="222"/>
      <c r="J1153" s="43"/>
      <c r="K1153" s="43"/>
      <c r="L1153" s="47"/>
      <c r="M1153" s="223"/>
      <c r="N1153" s="224"/>
      <c r="O1153" s="87"/>
      <c r="P1153" s="87"/>
      <c r="Q1153" s="87"/>
      <c r="R1153" s="87"/>
      <c r="S1153" s="87"/>
      <c r="T1153" s="88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T1153" s="20" t="s">
        <v>152</v>
      </c>
      <c r="AU1153" s="20" t="s">
        <v>83</v>
      </c>
    </row>
    <row r="1154" s="2" customFormat="1">
      <c r="A1154" s="41"/>
      <c r="B1154" s="42"/>
      <c r="C1154" s="43"/>
      <c r="D1154" s="225" t="s">
        <v>154</v>
      </c>
      <c r="E1154" s="43"/>
      <c r="F1154" s="226" t="s">
        <v>1615</v>
      </c>
      <c r="G1154" s="43"/>
      <c r="H1154" s="43"/>
      <c r="I1154" s="222"/>
      <c r="J1154" s="43"/>
      <c r="K1154" s="43"/>
      <c r="L1154" s="47"/>
      <c r="M1154" s="223"/>
      <c r="N1154" s="224"/>
      <c r="O1154" s="87"/>
      <c r="P1154" s="87"/>
      <c r="Q1154" s="87"/>
      <c r="R1154" s="87"/>
      <c r="S1154" s="87"/>
      <c r="T1154" s="88"/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T1154" s="20" t="s">
        <v>154</v>
      </c>
      <c r="AU1154" s="20" t="s">
        <v>83</v>
      </c>
    </row>
    <row r="1155" s="12" customFormat="1" ht="22.8" customHeight="1">
      <c r="A1155" s="12"/>
      <c r="B1155" s="191"/>
      <c r="C1155" s="192"/>
      <c r="D1155" s="193" t="s">
        <v>72</v>
      </c>
      <c r="E1155" s="205" t="s">
        <v>1616</v>
      </c>
      <c r="F1155" s="205" t="s">
        <v>1617</v>
      </c>
      <c r="G1155" s="192"/>
      <c r="H1155" s="192"/>
      <c r="I1155" s="195"/>
      <c r="J1155" s="206">
        <f>BK1155</f>
        <v>0</v>
      </c>
      <c r="K1155" s="192"/>
      <c r="L1155" s="197"/>
      <c r="M1155" s="198"/>
      <c r="N1155" s="199"/>
      <c r="O1155" s="199"/>
      <c r="P1155" s="200">
        <f>SUM(P1156:P1197)</f>
        <v>0</v>
      </c>
      <c r="Q1155" s="199"/>
      <c r="R1155" s="200">
        <f>SUM(R1156:R1197)</f>
        <v>0.94658467999999996</v>
      </c>
      <c r="S1155" s="199"/>
      <c r="T1155" s="201">
        <f>SUM(T1156:T1197)</f>
        <v>0</v>
      </c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R1155" s="202" t="s">
        <v>83</v>
      </c>
      <c r="AT1155" s="203" t="s">
        <v>72</v>
      </c>
      <c r="AU1155" s="203" t="s">
        <v>81</v>
      </c>
      <c r="AY1155" s="202" t="s">
        <v>143</v>
      </c>
      <c r="BK1155" s="204">
        <f>SUM(BK1156:BK1197)</f>
        <v>0</v>
      </c>
    </row>
    <row r="1156" s="2" customFormat="1" ht="24.15" customHeight="1">
      <c r="A1156" s="41"/>
      <c r="B1156" s="42"/>
      <c r="C1156" s="207" t="s">
        <v>1618</v>
      </c>
      <c r="D1156" s="207" t="s">
        <v>145</v>
      </c>
      <c r="E1156" s="208" t="s">
        <v>1619</v>
      </c>
      <c r="F1156" s="209" t="s">
        <v>1620</v>
      </c>
      <c r="G1156" s="210" t="s">
        <v>331</v>
      </c>
      <c r="H1156" s="211">
        <v>200.988</v>
      </c>
      <c r="I1156" s="212"/>
      <c r="J1156" s="213">
        <f>ROUND(I1156*H1156,2)</f>
        <v>0</v>
      </c>
      <c r="K1156" s="209" t="s">
        <v>149</v>
      </c>
      <c r="L1156" s="47"/>
      <c r="M1156" s="214" t="s">
        <v>28</v>
      </c>
      <c r="N1156" s="215" t="s">
        <v>44</v>
      </c>
      <c r="O1156" s="87"/>
      <c r="P1156" s="216">
        <f>O1156*H1156</f>
        <v>0</v>
      </c>
      <c r="Q1156" s="216">
        <v>6.0000000000000002E-05</v>
      </c>
      <c r="R1156" s="216">
        <f>Q1156*H1156</f>
        <v>0.01205928</v>
      </c>
      <c r="S1156" s="216">
        <v>0</v>
      </c>
      <c r="T1156" s="217">
        <f>S1156*H1156</f>
        <v>0</v>
      </c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R1156" s="218" t="s">
        <v>282</v>
      </c>
      <c r="AT1156" s="218" t="s">
        <v>145</v>
      </c>
      <c r="AU1156" s="218" t="s">
        <v>83</v>
      </c>
      <c r="AY1156" s="20" t="s">
        <v>143</v>
      </c>
      <c r="BE1156" s="219">
        <f>IF(N1156="základní",J1156,0)</f>
        <v>0</v>
      </c>
      <c r="BF1156" s="219">
        <f>IF(N1156="snížená",J1156,0)</f>
        <v>0</v>
      </c>
      <c r="BG1156" s="219">
        <f>IF(N1156="zákl. přenesená",J1156,0)</f>
        <v>0</v>
      </c>
      <c r="BH1156" s="219">
        <f>IF(N1156="sníž. přenesená",J1156,0)</f>
        <v>0</v>
      </c>
      <c r="BI1156" s="219">
        <f>IF(N1156="nulová",J1156,0)</f>
        <v>0</v>
      </c>
      <c r="BJ1156" s="20" t="s">
        <v>81</v>
      </c>
      <c r="BK1156" s="219">
        <f>ROUND(I1156*H1156,2)</f>
        <v>0</v>
      </c>
      <c r="BL1156" s="20" t="s">
        <v>282</v>
      </c>
      <c r="BM1156" s="218" t="s">
        <v>1621</v>
      </c>
    </row>
    <row r="1157" s="2" customFormat="1">
      <c r="A1157" s="41"/>
      <c r="B1157" s="42"/>
      <c r="C1157" s="43"/>
      <c r="D1157" s="220" t="s">
        <v>152</v>
      </c>
      <c r="E1157" s="43"/>
      <c r="F1157" s="221" t="s">
        <v>1622</v>
      </c>
      <c r="G1157" s="43"/>
      <c r="H1157" s="43"/>
      <c r="I1157" s="222"/>
      <c r="J1157" s="43"/>
      <c r="K1157" s="43"/>
      <c r="L1157" s="47"/>
      <c r="M1157" s="223"/>
      <c r="N1157" s="224"/>
      <c r="O1157" s="87"/>
      <c r="P1157" s="87"/>
      <c r="Q1157" s="87"/>
      <c r="R1157" s="87"/>
      <c r="S1157" s="87"/>
      <c r="T1157" s="88"/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T1157" s="20" t="s">
        <v>152</v>
      </c>
      <c r="AU1157" s="20" t="s">
        <v>83</v>
      </c>
    </row>
    <row r="1158" s="2" customFormat="1">
      <c r="A1158" s="41"/>
      <c r="B1158" s="42"/>
      <c r="C1158" s="43"/>
      <c r="D1158" s="225" t="s">
        <v>154</v>
      </c>
      <c r="E1158" s="43"/>
      <c r="F1158" s="226" t="s">
        <v>1623</v>
      </c>
      <c r="G1158" s="43"/>
      <c r="H1158" s="43"/>
      <c r="I1158" s="222"/>
      <c r="J1158" s="43"/>
      <c r="K1158" s="43"/>
      <c r="L1158" s="47"/>
      <c r="M1158" s="223"/>
      <c r="N1158" s="224"/>
      <c r="O1158" s="87"/>
      <c r="P1158" s="87"/>
      <c r="Q1158" s="87"/>
      <c r="R1158" s="87"/>
      <c r="S1158" s="87"/>
      <c r="T1158" s="88"/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T1158" s="20" t="s">
        <v>154</v>
      </c>
      <c r="AU1158" s="20" t="s">
        <v>83</v>
      </c>
    </row>
    <row r="1159" s="2" customFormat="1">
      <c r="A1159" s="41"/>
      <c r="B1159" s="42"/>
      <c r="C1159" s="43"/>
      <c r="D1159" s="220" t="s">
        <v>231</v>
      </c>
      <c r="E1159" s="43"/>
      <c r="F1159" s="259" t="s">
        <v>1624</v>
      </c>
      <c r="G1159" s="43"/>
      <c r="H1159" s="43"/>
      <c r="I1159" s="222"/>
      <c r="J1159" s="43"/>
      <c r="K1159" s="43"/>
      <c r="L1159" s="47"/>
      <c r="M1159" s="223"/>
      <c r="N1159" s="224"/>
      <c r="O1159" s="87"/>
      <c r="P1159" s="87"/>
      <c r="Q1159" s="87"/>
      <c r="R1159" s="87"/>
      <c r="S1159" s="87"/>
      <c r="T1159" s="88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T1159" s="20" t="s">
        <v>231</v>
      </c>
      <c r="AU1159" s="20" t="s">
        <v>83</v>
      </c>
    </row>
    <row r="1160" s="13" customFormat="1">
      <c r="A1160" s="13"/>
      <c r="B1160" s="227"/>
      <c r="C1160" s="228"/>
      <c r="D1160" s="220" t="s">
        <v>156</v>
      </c>
      <c r="E1160" s="229" t="s">
        <v>28</v>
      </c>
      <c r="F1160" s="230" t="s">
        <v>1625</v>
      </c>
      <c r="G1160" s="228"/>
      <c r="H1160" s="231">
        <v>177.94800000000001</v>
      </c>
      <c r="I1160" s="232"/>
      <c r="J1160" s="228"/>
      <c r="K1160" s="228"/>
      <c r="L1160" s="233"/>
      <c r="M1160" s="234"/>
      <c r="N1160" s="235"/>
      <c r="O1160" s="235"/>
      <c r="P1160" s="235"/>
      <c r="Q1160" s="235"/>
      <c r="R1160" s="235"/>
      <c r="S1160" s="235"/>
      <c r="T1160" s="236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37" t="s">
        <v>156</v>
      </c>
      <c r="AU1160" s="237" t="s">
        <v>83</v>
      </c>
      <c r="AV1160" s="13" t="s">
        <v>83</v>
      </c>
      <c r="AW1160" s="13" t="s">
        <v>35</v>
      </c>
      <c r="AX1160" s="13" t="s">
        <v>73</v>
      </c>
      <c r="AY1160" s="237" t="s">
        <v>143</v>
      </c>
    </row>
    <row r="1161" s="13" customFormat="1">
      <c r="A1161" s="13"/>
      <c r="B1161" s="227"/>
      <c r="C1161" s="228"/>
      <c r="D1161" s="220" t="s">
        <v>156</v>
      </c>
      <c r="E1161" s="229" t="s">
        <v>28</v>
      </c>
      <c r="F1161" s="230" t="s">
        <v>1626</v>
      </c>
      <c r="G1161" s="228"/>
      <c r="H1161" s="231">
        <v>23.039999999999999</v>
      </c>
      <c r="I1161" s="232"/>
      <c r="J1161" s="228"/>
      <c r="K1161" s="228"/>
      <c r="L1161" s="233"/>
      <c r="M1161" s="234"/>
      <c r="N1161" s="235"/>
      <c r="O1161" s="235"/>
      <c r="P1161" s="235"/>
      <c r="Q1161" s="235"/>
      <c r="R1161" s="235"/>
      <c r="S1161" s="235"/>
      <c r="T1161" s="236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7" t="s">
        <v>156</v>
      </c>
      <c r="AU1161" s="237" t="s">
        <v>83</v>
      </c>
      <c r="AV1161" s="13" t="s">
        <v>83</v>
      </c>
      <c r="AW1161" s="13" t="s">
        <v>35</v>
      </c>
      <c r="AX1161" s="13" t="s">
        <v>73</v>
      </c>
      <c r="AY1161" s="237" t="s">
        <v>143</v>
      </c>
    </row>
    <row r="1162" s="15" customFormat="1">
      <c r="A1162" s="15"/>
      <c r="B1162" s="248"/>
      <c r="C1162" s="249"/>
      <c r="D1162" s="220" t="s">
        <v>156</v>
      </c>
      <c r="E1162" s="250" t="s">
        <v>28</v>
      </c>
      <c r="F1162" s="251" t="s">
        <v>180</v>
      </c>
      <c r="G1162" s="249"/>
      <c r="H1162" s="252">
        <v>200.988</v>
      </c>
      <c r="I1162" s="253"/>
      <c r="J1162" s="249"/>
      <c r="K1162" s="249"/>
      <c r="L1162" s="254"/>
      <c r="M1162" s="255"/>
      <c r="N1162" s="256"/>
      <c r="O1162" s="256"/>
      <c r="P1162" s="256"/>
      <c r="Q1162" s="256"/>
      <c r="R1162" s="256"/>
      <c r="S1162" s="256"/>
      <c r="T1162" s="257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58" t="s">
        <v>156</v>
      </c>
      <c r="AU1162" s="258" t="s">
        <v>83</v>
      </c>
      <c r="AV1162" s="15" t="s">
        <v>150</v>
      </c>
      <c r="AW1162" s="15" t="s">
        <v>35</v>
      </c>
      <c r="AX1162" s="15" t="s">
        <v>81</v>
      </c>
      <c r="AY1162" s="258" t="s">
        <v>143</v>
      </c>
    </row>
    <row r="1163" s="2" customFormat="1" ht="24.15" customHeight="1">
      <c r="A1163" s="41"/>
      <c r="B1163" s="42"/>
      <c r="C1163" s="260" t="s">
        <v>1627</v>
      </c>
      <c r="D1163" s="260" t="s">
        <v>257</v>
      </c>
      <c r="E1163" s="261" t="s">
        <v>1628</v>
      </c>
      <c r="F1163" s="262" t="s">
        <v>1629</v>
      </c>
      <c r="G1163" s="263" t="s">
        <v>406</v>
      </c>
      <c r="H1163" s="264">
        <v>49.555</v>
      </c>
      <c r="I1163" s="265"/>
      <c r="J1163" s="266">
        <f>ROUND(I1163*H1163,2)</f>
        <v>0</v>
      </c>
      <c r="K1163" s="262" t="s">
        <v>149</v>
      </c>
      <c r="L1163" s="267"/>
      <c r="M1163" s="268" t="s">
        <v>28</v>
      </c>
      <c r="N1163" s="269" t="s">
        <v>44</v>
      </c>
      <c r="O1163" s="87"/>
      <c r="P1163" s="216">
        <f>O1163*H1163</f>
        <v>0</v>
      </c>
      <c r="Q1163" s="216">
        <v>0.0030799999999999998</v>
      </c>
      <c r="R1163" s="216">
        <f>Q1163*H1163</f>
        <v>0.1526294</v>
      </c>
      <c r="S1163" s="216">
        <v>0</v>
      </c>
      <c r="T1163" s="217">
        <f>S1163*H1163</f>
        <v>0</v>
      </c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R1163" s="218" t="s">
        <v>397</v>
      </c>
      <c r="AT1163" s="218" t="s">
        <v>257</v>
      </c>
      <c r="AU1163" s="218" t="s">
        <v>83</v>
      </c>
      <c r="AY1163" s="20" t="s">
        <v>143</v>
      </c>
      <c r="BE1163" s="219">
        <f>IF(N1163="základní",J1163,0)</f>
        <v>0</v>
      </c>
      <c r="BF1163" s="219">
        <f>IF(N1163="snížená",J1163,0)</f>
        <v>0</v>
      </c>
      <c r="BG1163" s="219">
        <f>IF(N1163="zákl. přenesená",J1163,0)</f>
        <v>0</v>
      </c>
      <c r="BH1163" s="219">
        <f>IF(N1163="sníž. přenesená",J1163,0)</f>
        <v>0</v>
      </c>
      <c r="BI1163" s="219">
        <f>IF(N1163="nulová",J1163,0)</f>
        <v>0</v>
      </c>
      <c r="BJ1163" s="20" t="s">
        <v>81</v>
      </c>
      <c r="BK1163" s="219">
        <f>ROUND(I1163*H1163,2)</f>
        <v>0</v>
      </c>
      <c r="BL1163" s="20" t="s">
        <v>282</v>
      </c>
      <c r="BM1163" s="218" t="s">
        <v>1630</v>
      </c>
    </row>
    <row r="1164" s="2" customFormat="1">
      <c r="A1164" s="41"/>
      <c r="B1164" s="42"/>
      <c r="C1164" s="43"/>
      <c r="D1164" s="220" t="s">
        <v>152</v>
      </c>
      <c r="E1164" s="43"/>
      <c r="F1164" s="221" t="s">
        <v>1629</v>
      </c>
      <c r="G1164" s="43"/>
      <c r="H1164" s="43"/>
      <c r="I1164" s="222"/>
      <c r="J1164" s="43"/>
      <c r="K1164" s="43"/>
      <c r="L1164" s="47"/>
      <c r="M1164" s="223"/>
      <c r="N1164" s="224"/>
      <c r="O1164" s="87"/>
      <c r="P1164" s="87"/>
      <c r="Q1164" s="87"/>
      <c r="R1164" s="87"/>
      <c r="S1164" s="87"/>
      <c r="T1164" s="88"/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T1164" s="20" t="s">
        <v>152</v>
      </c>
      <c r="AU1164" s="20" t="s">
        <v>83</v>
      </c>
    </row>
    <row r="1165" s="2" customFormat="1">
      <c r="A1165" s="41"/>
      <c r="B1165" s="42"/>
      <c r="C1165" s="43"/>
      <c r="D1165" s="220" t="s">
        <v>231</v>
      </c>
      <c r="E1165" s="43"/>
      <c r="F1165" s="259" t="s">
        <v>1631</v>
      </c>
      <c r="G1165" s="43"/>
      <c r="H1165" s="43"/>
      <c r="I1165" s="222"/>
      <c r="J1165" s="43"/>
      <c r="K1165" s="43"/>
      <c r="L1165" s="47"/>
      <c r="M1165" s="223"/>
      <c r="N1165" s="224"/>
      <c r="O1165" s="87"/>
      <c r="P1165" s="87"/>
      <c r="Q1165" s="87"/>
      <c r="R1165" s="87"/>
      <c r="S1165" s="87"/>
      <c r="T1165" s="88"/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T1165" s="20" t="s">
        <v>231</v>
      </c>
      <c r="AU1165" s="20" t="s">
        <v>83</v>
      </c>
    </row>
    <row r="1166" s="14" customFormat="1">
      <c r="A1166" s="14"/>
      <c r="B1166" s="238"/>
      <c r="C1166" s="239"/>
      <c r="D1166" s="220" t="s">
        <v>156</v>
      </c>
      <c r="E1166" s="240" t="s">
        <v>28</v>
      </c>
      <c r="F1166" s="241" t="s">
        <v>1632</v>
      </c>
      <c r="G1166" s="239"/>
      <c r="H1166" s="240" t="s">
        <v>28</v>
      </c>
      <c r="I1166" s="242"/>
      <c r="J1166" s="239"/>
      <c r="K1166" s="239"/>
      <c r="L1166" s="243"/>
      <c r="M1166" s="244"/>
      <c r="N1166" s="245"/>
      <c r="O1166" s="245"/>
      <c r="P1166" s="245"/>
      <c r="Q1166" s="245"/>
      <c r="R1166" s="245"/>
      <c r="S1166" s="245"/>
      <c r="T1166" s="246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47" t="s">
        <v>156</v>
      </c>
      <c r="AU1166" s="247" t="s">
        <v>83</v>
      </c>
      <c r="AV1166" s="14" t="s">
        <v>81</v>
      </c>
      <c r="AW1166" s="14" t="s">
        <v>35</v>
      </c>
      <c r="AX1166" s="14" t="s">
        <v>73</v>
      </c>
      <c r="AY1166" s="247" t="s">
        <v>143</v>
      </c>
    </row>
    <row r="1167" s="13" customFormat="1">
      <c r="A1167" s="13"/>
      <c r="B1167" s="227"/>
      <c r="C1167" s="228"/>
      <c r="D1167" s="220" t="s">
        <v>156</v>
      </c>
      <c r="E1167" s="229" t="s">
        <v>28</v>
      </c>
      <c r="F1167" s="230" t="s">
        <v>1633</v>
      </c>
      <c r="G1167" s="228"/>
      <c r="H1167" s="231">
        <v>19.050000000000001</v>
      </c>
      <c r="I1167" s="232"/>
      <c r="J1167" s="228"/>
      <c r="K1167" s="228"/>
      <c r="L1167" s="233"/>
      <c r="M1167" s="234"/>
      <c r="N1167" s="235"/>
      <c r="O1167" s="235"/>
      <c r="P1167" s="235"/>
      <c r="Q1167" s="235"/>
      <c r="R1167" s="235"/>
      <c r="S1167" s="235"/>
      <c r="T1167" s="236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37" t="s">
        <v>156</v>
      </c>
      <c r="AU1167" s="237" t="s">
        <v>83</v>
      </c>
      <c r="AV1167" s="13" t="s">
        <v>83</v>
      </c>
      <c r="AW1167" s="13" t="s">
        <v>35</v>
      </c>
      <c r="AX1167" s="13" t="s">
        <v>73</v>
      </c>
      <c r="AY1167" s="237" t="s">
        <v>143</v>
      </c>
    </row>
    <row r="1168" s="13" customFormat="1">
      <c r="A1168" s="13"/>
      <c r="B1168" s="227"/>
      <c r="C1168" s="228"/>
      <c r="D1168" s="220" t="s">
        <v>156</v>
      </c>
      <c r="E1168" s="229" t="s">
        <v>28</v>
      </c>
      <c r="F1168" s="230" t="s">
        <v>1634</v>
      </c>
      <c r="G1168" s="228"/>
      <c r="H1168" s="231">
        <v>26</v>
      </c>
      <c r="I1168" s="232"/>
      <c r="J1168" s="228"/>
      <c r="K1168" s="228"/>
      <c r="L1168" s="233"/>
      <c r="M1168" s="234"/>
      <c r="N1168" s="235"/>
      <c r="O1168" s="235"/>
      <c r="P1168" s="235"/>
      <c r="Q1168" s="235"/>
      <c r="R1168" s="235"/>
      <c r="S1168" s="235"/>
      <c r="T1168" s="236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37" t="s">
        <v>156</v>
      </c>
      <c r="AU1168" s="237" t="s">
        <v>83</v>
      </c>
      <c r="AV1168" s="13" t="s">
        <v>83</v>
      </c>
      <c r="AW1168" s="13" t="s">
        <v>35</v>
      </c>
      <c r="AX1168" s="13" t="s">
        <v>73</v>
      </c>
      <c r="AY1168" s="237" t="s">
        <v>143</v>
      </c>
    </row>
    <row r="1169" s="15" customFormat="1">
      <c r="A1169" s="15"/>
      <c r="B1169" s="248"/>
      <c r="C1169" s="249"/>
      <c r="D1169" s="220" t="s">
        <v>156</v>
      </c>
      <c r="E1169" s="250" t="s">
        <v>28</v>
      </c>
      <c r="F1169" s="251" t="s">
        <v>180</v>
      </c>
      <c r="G1169" s="249"/>
      <c r="H1169" s="252">
        <v>45.049999999999997</v>
      </c>
      <c r="I1169" s="253"/>
      <c r="J1169" s="249"/>
      <c r="K1169" s="249"/>
      <c r="L1169" s="254"/>
      <c r="M1169" s="255"/>
      <c r="N1169" s="256"/>
      <c r="O1169" s="256"/>
      <c r="P1169" s="256"/>
      <c r="Q1169" s="256"/>
      <c r="R1169" s="256"/>
      <c r="S1169" s="256"/>
      <c r="T1169" s="257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58" t="s">
        <v>156</v>
      </c>
      <c r="AU1169" s="258" t="s">
        <v>83</v>
      </c>
      <c r="AV1169" s="15" t="s">
        <v>150</v>
      </c>
      <c r="AW1169" s="15" t="s">
        <v>35</v>
      </c>
      <c r="AX1169" s="15" t="s">
        <v>81</v>
      </c>
      <c r="AY1169" s="258" t="s">
        <v>143</v>
      </c>
    </row>
    <row r="1170" s="13" customFormat="1">
      <c r="A1170" s="13"/>
      <c r="B1170" s="227"/>
      <c r="C1170" s="228"/>
      <c r="D1170" s="220" t="s">
        <v>156</v>
      </c>
      <c r="E1170" s="228"/>
      <c r="F1170" s="230" t="s">
        <v>1635</v>
      </c>
      <c r="G1170" s="228"/>
      <c r="H1170" s="231">
        <v>49.555</v>
      </c>
      <c r="I1170" s="232"/>
      <c r="J1170" s="228"/>
      <c r="K1170" s="228"/>
      <c r="L1170" s="233"/>
      <c r="M1170" s="234"/>
      <c r="N1170" s="235"/>
      <c r="O1170" s="235"/>
      <c r="P1170" s="235"/>
      <c r="Q1170" s="235"/>
      <c r="R1170" s="235"/>
      <c r="S1170" s="235"/>
      <c r="T1170" s="236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7" t="s">
        <v>156</v>
      </c>
      <c r="AU1170" s="237" t="s">
        <v>83</v>
      </c>
      <c r="AV1170" s="13" t="s">
        <v>83</v>
      </c>
      <c r="AW1170" s="13" t="s">
        <v>4</v>
      </c>
      <c r="AX1170" s="13" t="s">
        <v>81</v>
      </c>
      <c r="AY1170" s="237" t="s">
        <v>143</v>
      </c>
    </row>
    <row r="1171" s="2" customFormat="1" ht="21.75" customHeight="1">
      <c r="A1171" s="41"/>
      <c r="B1171" s="42"/>
      <c r="C1171" s="260" t="s">
        <v>1636</v>
      </c>
      <c r="D1171" s="260" t="s">
        <v>257</v>
      </c>
      <c r="E1171" s="261" t="s">
        <v>1637</v>
      </c>
      <c r="F1171" s="262" t="s">
        <v>1638</v>
      </c>
      <c r="G1171" s="263" t="s">
        <v>260</v>
      </c>
      <c r="H1171" s="264">
        <v>0.025000000000000001</v>
      </c>
      <c r="I1171" s="265"/>
      <c r="J1171" s="266">
        <f>ROUND(I1171*H1171,2)</f>
        <v>0</v>
      </c>
      <c r="K1171" s="262" t="s">
        <v>149</v>
      </c>
      <c r="L1171" s="267"/>
      <c r="M1171" s="268" t="s">
        <v>28</v>
      </c>
      <c r="N1171" s="269" t="s">
        <v>44</v>
      </c>
      <c r="O1171" s="87"/>
      <c r="P1171" s="216">
        <f>O1171*H1171</f>
        <v>0</v>
      </c>
      <c r="Q1171" s="216">
        <v>1</v>
      </c>
      <c r="R1171" s="216">
        <f>Q1171*H1171</f>
        <v>0.025000000000000001</v>
      </c>
      <c r="S1171" s="216">
        <v>0</v>
      </c>
      <c r="T1171" s="217">
        <f>S1171*H1171</f>
        <v>0</v>
      </c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R1171" s="218" t="s">
        <v>397</v>
      </c>
      <c r="AT1171" s="218" t="s">
        <v>257</v>
      </c>
      <c r="AU1171" s="218" t="s">
        <v>83</v>
      </c>
      <c r="AY1171" s="20" t="s">
        <v>143</v>
      </c>
      <c r="BE1171" s="219">
        <f>IF(N1171="základní",J1171,0)</f>
        <v>0</v>
      </c>
      <c r="BF1171" s="219">
        <f>IF(N1171="snížená",J1171,0)</f>
        <v>0</v>
      </c>
      <c r="BG1171" s="219">
        <f>IF(N1171="zákl. přenesená",J1171,0)</f>
        <v>0</v>
      </c>
      <c r="BH1171" s="219">
        <f>IF(N1171="sníž. přenesená",J1171,0)</f>
        <v>0</v>
      </c>
      <c r="BI1171" s="219">
        <f>IF(N1171="nulová",J1171,0)</f>
        <v>0</v>
      </c>
      <c r="BJ1171" s="20" t="s">
        <v>81</v>
      </c>
      <c r="BK1171" s="219">
        <f>ROUND(I1171*H1171,2)</f>
        <v>0</v>
      </c>
      <c r="BL1171" s="20" t="s">
        <v>282</v>
      </c>
      <c r="BM1171" s="218" t="s">
        <v>1639</v>
      </c>
    </row>
    <row r="1172" s="2" customFormat="1">
      <c r="A1172" s="41"/>
      <c r="B1172" s="42"/>
      <c r="C1172" s="43"/>
      <c r="D1172" s="220" t="s">
        <v>152</v>
      </c>
      <c r="E1172" s="43"/>
      <c r="F1172" s="221" t="s">
        <v>1638</v>
      </c>
      <c r="G1172" s="43"/>
      <c r="H1172" s="43"/>
      <c r="I1172" s="222"/>
      <c r="J1172" s="43"/>
      <c r="K1172" s="43"/>
      <c r="L1172" s="47"/>
      <c r="M1172" s="223"/>
      <c r="N1172" s="224"/>
      <c r="O1172" s="87"/>
      <c r="P1172" s="87"/>
      <c r="Q1172" s="87"/>
      <c r="R1172" s="87"/>
      <c r="S1172" s="87"/>
      <c r="T1172" s="88"/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T1172" s="20" t="s">
        <v>152</v>
      </c>
      <c r="AU1172" s="20" t="s">
        <v>83</v>
      </c>
    </row>
    <row r="1173" s="2" customFormat="1">
      <c r="A1173" s="41"/>
      <c r="B1173" s="42"/>
      <c r="C1173" s="43"/>
      <c r="D1173" s="220" t="s">
        <v>231</v>
      </c>
      <c r="E1173" s="43"/>
      <c r="F1173" s="259" t="s">
        <v>1640</v>
      </c>
      <c r="G1173" s="43"/>
      <c r="H1173" s="43"/>
      <c r="I1173" s="222"/>
      <c r="J1173" s="43"/>
      <c r="K1173" s="43"/>
      <c r="L1173" s="47"/>
      <c r="M1173" s="223"/>
      <c r="N1173" s="224"/>
      <c r="O1173" s="87"/>
      <c r="P1173" s="87"/>
      <c r="Q1173" s="87"/>
      <c r="R1173" s="87"/>
      <c r="S1173" s="87"/>
      <c r="T1173" s="88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T1173" s="20" t="s">
        <v>231</v>
      </c>
      <c r="AU1173" s="20" t="s">
        <v>83</v>
      </c>
    </row>
    <row r="1174" s="13" customFormat="1">
      <c r="A1174" s="13"/>
      <c r="B1174" s="227"/>
      <c r="C1174" s="228"/>
      <c r="D1174" s="220" t="s">
        <v>156</v>
      </c>
      <c r="E1174" s="229" t="s">
        <v>28</v>
      </c>
      <c r="F1174" s="230" t="s">
        <v>1641</v>
      </c>
      <c r="G1174" s="228"/>
      <c r="H1174" s="231">
        <v>0.023</v>
      </c>
      <c r="I1174" s="232"/>
      <c r="J1174" s="228"/>
      <c r="K1174" s="228"/>
      <c r="L1174" s="233"/>
      <c r="M1174" s="234"/>
      <c r="N1174" s="235"/>
      <c r="O1174" s="235"/>
      <c r="P1174" s="235"/>
      <c r="Q1174" s="235"/>
      <c r="R1174" s="235"/>
      <c r="S1174" s="235"/>
      <c r="T1174" s="236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37" t="s">
        <v>156</v>
      </c>
      <c r="AU1174" s="237" t="s">
        <v>83</v>
      </c>
      <c r="AV1174" s="13" t="s">
        <v>83</v>
      </c>
      <c r="AW1174" s="13" t="s">
        <v>35</v>
      </c>
      <c r="AX1174" s="13" t="s">
        <v>73</v>
      </c>
      <c r="AY1174" s="237" t="s">
        <v>143</v>
      </c>
    </row>
    <row r="1175" s="15" customFormat="1">
      <c r="A1175" s="15"/>
      <c r="B1175" s="248"/>
      <c r="C1175" s="249"/>
      <c r="D1175" s="220" t="s">
        <v>156</v>
      </c>
      <c r="E1175" s="250" t="s">
        <v>28</v>
      </c>
      <c r="F1175" s="251" t="s">
        <v>180</v>
      </c>
      <c r="G1175" s="249"/>
      <c r="H1175" s="252">
        <v>0.023</v>
      </c>
      <c r="I1175" s="253"/>
      <c r="J1175" s="249"/>
      <c r="K1175" s="249"/>
      <c r="L1175" s="254"/>
      <c r="M1175" s="255"/>
      <c r="N1175" s="256"/>
      <c r="O1175" s="256"/>
      <c r="P1175" s="256"/>
      <c r="Q1175" s="256"/>
      <c r="R1175" s="256"/>
      <c r="S1175" s="256"/>
      <c r="T1175" s="257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58" t="s">
        <v>156</v>
      </c>
      <c r="AU1175" s="258" t="s">
        <v>83</v>
      </c>
      <c r="AV1175" s="15" t="s">
        <v>150</v>
      </c>
      <c r="AW1175" s="15" t="s">
        <v>35</v>
      </c>
      <c r="AX1175" s="15" t="s">
        <v>81</v>
      </c>
      <c r="AY1175" s="258" t="s">
        <v>143</v>
      </c>
    </row>
    <row r="1176" s="13" customFormat="1">
      <c r="A1176" s="13"/>
      <c r="B1176" s="227"/>
      <c r="C1176" s="228"/>
      <c r="D1176" s="220" t="s">
        <v>156</v>
      </c>
      <c r="E1176" s="228"/>
      <c r="F1176" s="230" t="s">
        <v>1642</v>
      </c>
      <c r="G1176" s="228"/>
      <c r="H1176" s="231">
        <v>0.025000000000000001</v>
      </c>
      <c r="I1176" s="232"/>
      <c r="J1176" s="228"/>
      <c r="K1176" s="228"/>
      <c r="L1176" s="233"/>
      <c r="M1176" s="234"/>
      <c r="N1176" s="235"/>
      <c r="O1176" s="235"/>
      <c r="P1176" s="235"/>
      <c r="Q1176" s="235"/>
      <c r="R1176" s="235"/>
      <c r="S1176" s="235"/>
      <c r="T1176" s="236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37" t="s">
        <v>156</v>
      </c>
      <c r="AU1176" s="237" t="s">
        <v>83</v>
      </c>
      <c r="AV1176" s="13" t="s">
        <v>83</v>
      </c>
      <c r="AW1176" s="13" t="s">
        <v>4</v>
      </c>
      <c r="AX1176" s="13" t="s">
        <v>81</v>
      </c>
      <c r="AY1176" s="237" t="s">
        <v>143</v>
      </c>
    </row>
    <row r="1177" s="2" customFormat="1" ht="24.15" customHeight="1">
      <c r="A1177" s="41"/>
      <c r="B1177" s="42"/>
      <c r="C1177" s="207" t="s">
        <v>1643</v>
      </c>
      <c r="D1177" s="207" t="s">
        <v>145</v>
      </c>
      <c r="E1177" s="208" t="s">
        <v>1644</v>
      </c>
      <c r="F1177" s="209" t="s">
        <v>1645</v>
      </c>
      <c r="G1177" s="210" t="s">
        <v>331</v>
      </c>
      <c r="H1177" s="211">
        <v>681.60000000000002</v>
      </c>
      <c r="I1177" s="212"/>
      <c r="J1177" s="213">
        <f>ROUND(I1177*H1177,2)</f>
        <v>0</v>
      </c>
      <c r="K1177" s="209" t="s">
        <v>149</v>
      </c>
      <c r="L1177" s="47"/>
      <c r="M1177" s="214" t="s">
        <v>28</v>
      </c>
      <c r="N1177" s="215" t="s">
        <v>44</v>
      </c>
      <c r="O1177" s="87"/>
      <c r="P1177" s="216">
        <f>O1177*H1177</f>
        <v>0</v>
      </c>
      <c r="Q1177" s="216">
        <v>6.0000000000000002E-05</v>
      </c>
      <c r="R1177" s="216">
        <f>Q1177*H1177</f>
        <v>0.040896000000000002</v>
      </c>
      <c r="S1177" s="216">
        <v>0</v>
      </c>
      <c r="T1177" s="217">
        <f>S1177*H1177</f>
        <v>0</v>
      </c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R1177" s="218" t="s">
        <v>282</v>
      </c>
      <c r="AT1177" s="218" t="s">
        <v>145</v>
      </c>
      <c r="AU1177" s="218" t="s">
        <v>83</v>
      </c>
      <c r="AY1177" s="20" t="s">
        <v>143</v>
      </c>
      <c r="BE1177" s="219">
        <f>IF(N1177="základní",J1177,0)</f>
        <v>0</v>
      </c>
      <c r="BF1177" s="219">
        <f>IF(N1177="snížená",J1177,0)</f>
        <v>0</v>
      </c>
      <c r="BG1177" s="219">
        <f>IF(N1177="zákl. přenesená",J1177,0)</f>
        <v>0</v>
      </c>
      <c r="BH1177" s="219">
        <f>IF(N1177="sníž. přenesená",J1177,0)</f>
        <v>0</v>
      </c>
      <c r="BI1177" s="219">
        <f>IF(N1177="nulová",J1177,0)</f>
        <v>0</v>
      </c>
      <c r="BJ1177" s="20" t="s">
        <v>81</v>
      </c>
      <c r="BK1177" s="219">
        <f>ROUND(I1177*H1177,2)</f>
        <v>0</v>
      </c>
      <c r="BL1177" s="20" t="s">
        <v>282</v>
      </c>
      <c r="BM1177" s="218" t="s">
        <v>1646</v>
      </c>
    </row>
    <row r="1178" s="2" customFormat="1">
      <c r="A1178" s="41"/>
      <c r="B1178" s="42"/>
      <c r="C1178" s="43"/>
      <c r="D1178" s="220" t="s">
        <v>152</v>
      </c>
      <c r="E1178" s="43"/>
      <c r="F1178" s="221" t="s">
        <v>1647</v>
      </c>
      <c r="G1178" s="43"/>
      <c r="H1178" s="43"/>
      <c r="I1178" s="222"/>
      <c r="J1178" s="43"/>
      <c r="K1178" s="43"/>
      <c r="L1178" s="47"/>
      <c r="M1178" s="223"/>
      <c r="N1178" s="224"/>
      <c r="O1178" s="87"/>
      <c r="P1178" s="87"/>
      <c r="Q1178" s="87"/>
      <c r="R1178" s="87"/>
      <c r="S1178" s="87"/>
      <c r="T1178" s="88"/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T1178" s="20" t="s">
        <v>152</v>
      </c>
      <c r="AU1178" s="20" t="s">
        <v>83</v>
      </c>
    </row>
    <row r="1179" s="2" customFormat="1">
      <c r="A1179" s="41"/>
      <c r="B1179" s="42"/>
      <c r="C1179" s="43"/>
      <c r="D1179" s="225" t="s">
        <v>154</v>
      </c>
      <c r="E1179" s="43"/>
      <c r="F1179" s="226" t="s">
        <v>1648</v>
      </c>
      <c r="G1179" s="43"/>
      <c r="H1179" s="43"/>
      <c r="I1179" s="222"/>
      <c r="J1179" s="43"/>
      <c r="K1179" s="43"/>
      <c r="L1179" s="47"/>
      <c r="M1179" s="223"/>
      <c r="N1179" s="224"/>
      <c r="O1179" s="87"/>
      <c r="P1179" s="87"/>
      <c r="Q1179" s="87"/>
      <c r="R1179" s="87"/>
      <c r="S1179" s="87"/>
      <c r="T1179" s="88"/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T1179" s="20" t="s">
        <v>154</v>
      </c>
      <c r="AU1179" s="20" t="s">
        <v>83</v>
      </c>
    </row>
    <row r="1180" s="14" customFormat="1">
      <c r="A1180" s="14"/>
      <c r="B1180" s="238"/>
      <c r="C1180" s="239"/>
      <c r="D1180" s="220" t="s">
        <v>156</v>
      </c>
      <c r="E1180" s="240" t="s">
        <v>28</v>
      </c>
      <c r="F1180" s="241" t="s">
        <v>1649</v>
      </c>
      <c r="G1180" s="239"/>
      <c r="H1180" s="240" t="s">
        <v>28</v>
      </c>
      <c r="I1180" s="242"/>
      <c r="J1180" s="239"/>
      <c r="K1180" s="239"/>
      <c r="L1180" s="243"/>
      <c r="M1180" s="244"/>
      <c r="N1180" s="245"/>
      <c r="O1180" s="245"/>
      <c r="P1180" s="245"/>
      <c r="Q1180" s="245"/>
      <c r="R1180" s="245"/>
      <c r="S1180" s="245"/>
      <c r="T1180" s="246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47" t="s">
        <v>156</v>
      </c>
      <c r="AU1180" s="247" t="s">
        <v>83</v>
      </c>
      <c r="AV1180" s="14" t="s">
        <v>81</v>
      </c>
      <c r="AW1180" s="14" t="s">
        <v>35</v>
      </c>
      <c r="AX1180" s="14" t="s">
        <v>73</v>
      </c>
      <c r="AY1180" s="247" t="s">
        <v>143</v>
      </c>
    </row>
    <row r="1181" s="13" customFormat="1">
      <c r="A1181" s="13"/>
      <c r="B1181" s="227"/>
      <c r="C1181" s="228"/>
      <c r="D1181" s="220" t="s">
        <v>156</v>
      </c>
      <c r="E1181" s="229" t="s">
        <v>28</v>
      </c>
      <c r="F1181" s="230" t="s">
        <v>1650</v>
      </c>
      <c r="G1181" s="228"/>
      <c r="H1181" s="231">
        <v>656</v>
      </c>
      <c r="I1181" s="232"/>
      <c r="J1181" s="228"/>
      <c r="K1181" s="228"/>
      <c r="L1181" s="233"/>
      <c r="M1181" s="234"/>
      <c r="N1181" s="235"/>
      <c r="O1181" s="235"/>
      <c r="P1181" s="235"/>
      <c r="Q1181" s="235"/>
      <c r="R1181" s="235"/>
      <c r="S1181" s="235"/>
      <c r="T1181" s="236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7" t="s">
        <v>156</v>
      </c>
      <c r="AU1181" s="237" t="s">
        <v>83</v>
      </c>
      <c r="AV1181" s="13" t="s">
        <v>83</v>
      </c>
      <c r="AW1181" s="13" t="s">
        <v>35</v>
      </c>
      <c r="AX1181" s="13" t="s">
        <v>73</v>
      </c>
      <c r="AY1181" s="237" t="s">
        <v>143</v>
      </c>
    </row>
    <row r="1182" s="13" customFormat="1">
      <c r="A1182" s="13"/>
      <c r="B1182" s="227"/>
      <c r="C1182" s="228"/>
      <c r="D1182" s="220" t="s">
        <v>156</v>
      </c>
      <c r="E1182" s="229" t="s">
        <v>28</v>
      </c>
      <c r="F1182" s="230" t="s">
        <v>1651</v>
      </c>
      <c r="G1182" s="228"/>
      <c r="H1182" s="231">
        <v>25.600000000000001</v>
      </c>
      <c r="I1182" s="232"/>
      <c r="J1182" s="228"/>
      <c r="K1182" s="228"/>
      <c r="L1182" s="233"/>
      <c r="M1182" s="234"/>
      <c r="N1182" s="235"/>
      <c r="O1182" s="235"/>
      <c r="P1182" s="235"/>
      <c r="Q1182" s="235"/>
      <c r="R1182" s="235"/>
      <c r="S1182" s="235"/>
      <c r="T1182" s="236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7" t="s">
        <v>156</v>
      </c>
      <c r="AU1182" s="237" t="s">
        <v>83</v>
      </c>
      <c r="AV1182" s="13" t="s">
        <v>83</v>
      </c>
      <c r="AW1182" s="13" t="s">
        <v>35</v>
      </c>
      <c r="AX1182" s="13" t="s">
        <v>73</v>
      </c>
      <c r="AY1182" s="237" t="s">
        <v>143</v>
      </c>
    </row>
    <row r="1183" s="15" customFormat="1">
      <c r="A1183" s="15"/>
      <c r="B1183" s="248"/>
      <c r="C1183" s="249"/>
      <c r="D1183" s="220" t="s">
        <v>156</v>
      </c>
      <c r="E1183" s="250" t="s">
        <v>28</v>
      </c>
      <c r="F1183" s="251" t="s">
        <v>180</v>
      </c>
      <c r="G1183" s="249"/>
      <c r="H1183" s="252">
        <v>681.60000000000002</v>
      </c>
      <c r="I1183" s="253"/>
      <c r="J1183" s="249"/>
      <c r="K1183" s="249"/>
      <c r="L1183" s="254"/>
      <c r="M1183" s="255"/>
      <c r="N1183" s="256"/>
      <c r="O1183" s="256"/>
      <c r="P1183" s="256"/>
      <c r="Q1183" s="256"/>
      <c r="R1183" s="256"/>
      <c r="S1183" s="256"/>
      <c r="T1183" s="257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58" t="s">
        <v>156</v>
      </c>
      <c r="AU1183" s="258" t="s">
        <v>83</v>
      </c>
      <c r="AV1183" s="15" t="s">
        <v>150</v>
      </c>
      <c r="AW1183" s="15" t="s">
        <v>35</v>
      </c>
      <c r="AX1183" s="15" t="s">
        <v>81</v>
      </c>
      <c r="AY1183" s="258" t="s">
        <v>143</v>
      </c>
    </row>
    <row r="1184" s="2" customFormat="1" ht="24.15" customHeight="1">
      <c r="A1184" s="41"/>
      <c r="B1184" s="42"/>
      <c r="C1184" s="260" t="s">
        <v>1652</v>
      </c>
      <c r="D1184" s="260" t="s">
        <v>257</v>
      </c>
      <c r="E1184" s="261" t="s">
        <v>1653</v>
      </c>
      <c r="F1184" s="262" t="s">
        <v>1654</v>
      </c>
      <c r="G1184" s="263" t="s">
        <v>260</v>
      </c>
      <c r="H1184" s="264">
        <v>0.027</v>
      </c>
      <c r="I1184" s="265"/>
      <c r="J1184" s="266">
        <f>ROUND(I1184*H1184,2)</f>
        <v>0</v>
      </c>
      <c r="K1184" s="262" t="s">
        <v>149</v>
      </c>
      <c r="L1184" s="267"/>
      <c r="M1184" s="268" t="s">
        <v>28</v>
      </c>
      <c r="N1184" s="269" t="s">
        <v>44</v>
      </c>
      <c r="O1184" s="87"/>
      <c r="P1184" s="216">
        <f>O1184*H1184</f>
        <v>0</v>
      </c>
      <c r="Q1184" s="216">
        <v>1</v>
      </c>
      <c r="R1184" s="216">
        <f>Q1184*H1184</f>
        <v>0.027</v>
      </c>
      <c r="S1184" s="216">
        <v>0</v>
      </c>
      <c r="T1184" s="217">
        <f>S1184*H1184</f>
        <v>0</v>
      </c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R1184" s="218" t="s">
        <v>397</v>
      </c>
      <c r="AT1184" s="218" t="s">
        <v>257</v>
      </c>
      <c r="AU1184" s="218" t="s">
        <v>83</v>
      </c>
      <c r="AY1184" s="20" t="s">
        <v>143</v>
      </c>
      <c r="BE1184" s="219">
        <f>IF(N1184="základní",J1184,0)</f>
        <v>0</v>
      </c>
      <c r="BF1184" s="219">
        <f>IF(N1184="snížená",J1184,0)</f>
        <v>0</v>
      </c>
      <c r="BG1184" s="219">
        <f>IF(N1184="zákl. přenesená",J1184,0)</f>
        <v>0</v>
      </c>
      <c r="BH1184" s="219">
        <f>IF(N1184="sníž. přenesená",J1184,0)</f>
        <v>0</v>
      </c>
      <c r="BI1184" s="219">
        <f>IF(N1184="nulová",J1184,0)</f>
        <v>0</v>
      </c>
      <c r="BJ1184" s="20" t="s">
        <v>81</v>
      </c>
      <c r="BK1184" s="219">
        <f>ROUND(I1184*H1184,2)</f>
        <v>0</v>
      </c>
      <c r="BL1184" s="20" t="s">
        <v>282</v>
      </c>
      <c r="BM1184" s="218" t="s">
        <v>1655</v>
      </c>
    </row>
    <row r="1185" s="2" customFormat="1">
      <c r="A1185" s="41"/>
      <c r="B1185" s="42"/>
      <c r="C1185" s="43"/>
      <c r="D1185" s="220" t="s">
        <v>152</v>
      </c>
      <c r="E1185" s="43"/>
      <c r="F1185" s="221" t="s">
        <v>1654</v>
      </c>
      <c r="G1185" s="43"/>
      <c r="H1185" s="43"/>
      <c r="I1185" s="222"/>
      <c r="J1185" s="43"/>
      <c r="K1185" s="43"/>
      <c r="L1185" s="47"/>
      <c r="M1185" s="223"/>
      <c r="N1185" s="224"/>
      <c r="O1185" s="87"/>
      <c r="P1185" s="87"/>
      <c r="Q1185" s="87"/>
      <c r="R1185" s="87"/>
      <c r="S1185" s="87"/>
      <c r="T1185" s="88"/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T1185" s="20" t="s">
        <v>152</v>
      </c>
      <c r="AU1185" s="20" t="s">
        <v>83</v>
      </c>
    </row>
    <row r="1186" s="2" customFormat="1">
      <c r="A1186" s="41"/>
      <c r="B1186" s="42"/>
      <c r="C1186" s="43"/>
      <c r="D1186" s="220" t="s">
        <v>231</v>
      </c>
      <c r="E1186" s="43"/>
      <c r="F1186" s="259" t="s">
        <v>1656</v>
      </c>
      <c r="G1186" s="43"/>
      <c r="H1186" s="43"/>
      <c r="I1186" s="222"/>
      <c r="J1186" s="43"/>
      <c r="K1186" s="43"/>
      <c r="L1186" s="47"/>
      <c r="M1186" s="223"/>
      <c r="N1186" s="224"/>
      <c r="O1186" s="87"/>
      <c r="P1186" s="87"/>
      <c r="Q1186" s="87"/>
      <c r="R1186" s="87"/>
      <c r="S1186" s="87"/>
      <c r="T1186" s="88"/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T1186" s="20" t="s">
        <v>231</v>
      </c>
      <c r="AU1186" s="20" t="s">
        <v>83</v>
      </c>
    </row>
    <row r="1187" s="14" customFormat="1">
      <c r="A1187" s="14"/>
      <c r="B1187" s="238"/>
      <c r="C1187" s="239"/>
      <c r="D1187" s="220" t="s">
        <v>156</v>
      </c>
      <c r="E1187" s="240" t="s">
        <v>28</v>
      </c>
      <c r="F1187" s="241" t="s">
        <v>1657</v>
      </c>
      <c r="G1187" s="239"/>
      <c r="H1187" s="240" t="s">
        <v>28</v>
      </c>
      <c r="I1187" s="242"/>
      <c r="J1187" s="239"/>
      <c r="K1187" s="239"/>
      <c r="L1187" s="243"/>
      <c r="M1187" s="244"/>
      <c r="N1187" s="245"/>
      <c r="O1187" s="245"/>
      <c r="P1187" s="245"/>
      <c r="Q1187" s="245"/>
      <c r="R1187" s="245"/>
      <c r="S1187" s="245"/>
      <c r="T1187" s="246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47" t="s">
        <v>156</v>
      </c>
      <c r="AU1187" s="247" t="s">
        <v>83</v>
      </c>
      <c r="AV1187" s="14" t="s">
        <v>81</v>
      </c>
      <c r="AW1187" s="14" t="s">
        <v>35</v>
      </c>
      <c r="AX1187" s="14" t="s">
        <v>73</v>
      </c>
      <c r="AY1187" s="247" t="s">
        <v>143</v>
      </c>
    </row>
    <row r="1188" s="13" customFormat="1">
      <c r="A1188" s="13"/>
      <c r="B1188" s="227"/>
      <c r="C1188" s="228"/>
      <c r="D1188" s="220" t="s">
        <v>156</v>
      </c>
      <c r="E1188" s="229" t="s">
        <v>28</v>
      </c>
      <c r="F1188" s="230" t="s">
        <v>1658</v>
      </c>
      <c r="G1188" s="228"/>
      <c r="H1188" s="231">
        <v>0.025999999999999999</v>
      </c>
      <c r="I1188" s="232"/>
      <c r="J1188" s="228"/>
      <c r="K1188" s="228"/>
      <c r="L1188" s="233"/>
      <c r="M1188" s="234"/>
      <c r="N1188" s="235"/>
      <c r="O1188" s="235"/>
      <c r="P1188" s="235"/>
      <c r="Q1188" s="235"/>
      <c r="R1188" s="235"/>
      <c r="S1188" s="235"/>
      <c r="T1188" s="236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7" t="s">
        <v>156</v>
      </c>
      <c r="AU1188" s="237" t="s">
        <v>83</v>
      </c>
      <c r="AV1188" s="13" t="s">
        <v>83</v>
      </c>
      <c r="AW1188" s="13" t="s">
        <v>35</v>
      </c>
      <c r="AX1188" s="13" t="s">
        <v>81</v>
      </c>
      <c r="AY1188" s="237" t="s">
        <v>143</v>
      </c>
    </row>
    <row r="1189" s="13" customFormat="1">
      <c r="A1189" s="13"/>
      <c r="B1189" s="227"/>
      <c r="C1189" s="228"/>
      <c r="D1189" s="220" t="s">
        <v>156</v>
      </c>
      <c r="E1189" s="228"/>
      <c r="F1189" s="230" t="s">
        <v>1659</v>
      </c>
      <c r="G1189" s="228"/>
      <c r="H1189" s="231">
        <v>0.027</v>
      </c>
      <c r="I1189" s="232"/>
      <c r="J1189" s="228"/>
      <c r="K1189" s="228"/>
      <c r="L1189" s="233"/>
      <c r="M1189" s="234"/>
      <c r="N1189" s="235"/>
      <c r="O1189" s="235"/>
      <c r="P1189" s="235"/>
      <c r="Q1189" s="235"/>
      <c r="R1189" s="235"/>
      <c r="S1189" s="235"/>
      <c r="T1189" s="236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7" t="s">
        <v>156</v>
      </c>
      <c r="AU1189" s="237" t="s">
        <v>83</v>
      </c>
      <c r="AV1189" s="13" t="s">
        <v>83</v>
      </c>
      <c r="AW1189" s="13" t="s">
        <v>4</v>
      </c>
      <c r="AX1189" s="13" t="s">
        <v>81</v>
      </c>
      <c r="AY1189" s="237" t="s">
        <v>143</v>
      </c>
    </row>
    <row r="1190" s="2" customFormat="1" ht="21.75" customHeight="1">
      <c r="A1190" s="41"/>
      <c r="B1190" s="42"/>
      <c r="C1190" s="260" t="s">
        <v>1660</v>
      </c>
      <c r="D1190" s="260" t="s">
        <v>257</v>
      </c>
      <c r="E1190" s="261" t="s">
        <v>1661</v>
      </c>
      <c r="F1190" s="262" t="s">
        <v>1662</v>
      </c>
      <c r="G1190" s="263" t="s">
        <v>260</v>
      </c>
      <c r="H1190" s="264">
        <v>0.68899999999999995</v>
      </c>
      <c r="I1190" s="265"/>
      <c r="J1190" s="266">
        <f>ROUND(I1190*H1190,2)</f>
        <v>0</v>
      </c>
      <c r="K1190" s="262" t="s">
        <v>149</v>
      </c>
      <c r="L1190" s="267"/>
      <c r="M1190" s="268" t="s">
        <v>28</v>
      </c>
      <c r="N1190" s="269" t="s">
        <v>44</v>
      </c>
      <c r="O1190" s="87"/>
      <c r="P1190" s="216">
        <f>O1190*H1190</f>
        <v>0</v>
      </c>
      <c r="Q1190" s="216">
        <v>1</v>
      </c>
      <c r="R1190" s="216">
        <f>Q1190*H1190</f>
        <v>0.68899999999999995</v>
      </c>
      <c r="S1190" s="216">
        <v>0</v>
      </c>
      <c r="T1190" s="217">
        <f>S1190*H1190</f>
        <v>0</v>
      </c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R1190" s="218" t="s">
        <v>397</v>
      </c>
      <c r="AT1190" s="218" t="s">
        <v>257</v>
      </c>
      <c r="AU1190" s="218" t="s">
        <v>83</v>
      </c>
      <c r="AY1190" s="20" t="s">
        <v>143</v>
      </c>
      <c r="BE1190" s="219">
        <f>IF(N1190="základní",J1190,0)</f>
        <v>0</v>
      </c>
      <c r="BF1190" s="219">
        <f>IF(N1190="snížená",J1190,0)</f>
        <v>0</v>
      </c>
      <c r="BG1190" s="219">
        <f>IF(N1190="zákl. přenesená",J1190,0)</f>
        <v>0</v>
      </c>
      <c r="BH1190" s="219">
        <f>IF(N1190="sníž. přenesená",J1190,0)</f>
        <v>0</v>
      </c>
      <c r="BI1190" s="219">
        <f>IF(N1190="nulová",J1190,0)</f>
        <v>0</v>
      </c>
      <c r="BJ1190" s="20" t="s">
        <v>81</v>
      </c>
      <c r="BK1190" s="219">
        <f>ROUND(I1190*H1190,2)</f>
        <v>0</v>
      </c>
      <c r="BL1190" s="20" t="s">
        <v>282</v>
      </c>
      <c r="BM1190" s="218" t="s">
        <v>1663</v>
      </c>
    </row>
    <row r="1191" s="2" customFormat="1">
      <c r="A1191" s="41"/>
      <c r="B1191" s="42"/>
      <c r="C1191" s="43"/>
      <c r="D1191" s="220" t="s">
        <v>152</v>
      </c>
      <c r="E1191" s="43"/>
      <c r="F1191" s="221" t="s">
        <v>1662</v>
      </c>
      <c r="G1191" s="43"/>
      <c r="H1191" s="43"/>
      <c r="I1191" s="222"/>
      <c r="J1191" s="43"/>
      <c r="K1191" s="43"/>
      <c r="L1191" s="47"/>
      <c r="M1191" s="223"/>
      <c r="N1191" s="224"/>
      <c r="O1191" s="87"/>
      <c r="P1191" s="87"/>
      <c r="Q1191" s="87"/>
      <c r="R1191" s="87"/>
      <c r="S1191" s="87"/>
      <c r="T1191" s="88"/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T1191" s="20" t="s">
        <v>152</v>
      </c>
      <c r="AU1191" s="20" t="s">
        <v>83</v>
      </c>
    </row>
    <row r="1192" s="2" customFormat="1">
      <c r="A1192" s="41"/>
      <c r="B1192" s="42"/>
      <c r="C1192" s="43"/>
      <c r="D1192" s="220" t="s">
        <v>231</v>
      </c>
      <c r="E1192" s="43"/>
      <c r="F1192" s="259" t="s">
        <v>1664</v>
      </c>
      <c r="G1192" s="43"/>
      <c r="H1192" s="43"/>
      <c r="I1192" s="222"/>
      <c r="J1192" s="43"/>
      <c r="K1192" s="43"/>
      <c r="L1192" s="47"/>
      <c r="M1192" s="223"/>
      <c r="N1192" s="224"/>
      <c r="O1192" s="87"/>
      <c r="P1192" s="87"/>
      <c r="Q1192" s="87"/>
      <c r="R1192" s="87"/>
      <c r="S1192" s="87"/>
      <c r="T1192" s="88"/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T1192" s="20" t="s">
        <v>231</v>
      </c>
      <c r="AU1192" s="20" t="s">
        <v>83</v>
      </c>
    </row>
    <row r="1193" s="13" customFormat="1">
      <c r="A1193" s="13"/>
      <c r="B1193" s="227"/>
      <c r="C1193" s="228"/>
      <c r="D1193" s="220" t="s">
        <v>156</v>
      </c>
      <c r="E1193" s="229" t="s">
        <v>28</v>
      </c>
      <c r="F1193" s="230" t="s">
        <v>1665</v>
      </c>
      <c r="G1193" s="228"/>
      <c r="H1193" s="231">
        <v>0.65600000000000003</v>
      </c>
      <c r="I1193" s="232"/>
      <c r="J1193" s="228"/>
      <c r="K1193" s="228"/>
      <c r="L1193" s="233"/>
      <c r="M1193" s="234"/>
      <c r="N1193" s="235"/>
      <c r="O1193" s="235"/>
      <c r="P1193" s="235"/>
      <c r="Q1193" s="235"/>
      <c r="R1193" s="235"/>
      <c r="S1193" s="235"/>
      <c r="T1193" s="236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37" t="s">
        <v>156</v>
      </c>
      <c r="AU1193" s="237" t="s">
        <v>83</v>
      </c>
      <c r="AV1193" s="13" t="s">
        <v>83</v>
      </c>
      <c r="AW1193" s="13" t="s">
        <v>35</v>
      </c>
      <c r="AX1193" s="13" t="s">
        <v>81</v>
      </c>
      <c r="AY1193" s="237" t="s">
        <v>143</v>
      </c>
    </row>
    <row r="1194" s="13" customFormat="1">
      <c r="A1194" s="13"/>
      <c r="B1194" s="227"/>
      <c r="C1194" s="228"/>
      <c r="D1194" s="220" t="s">
        <v>156</v>
      </c>
      <c r="E1194" s="228"/>
      <c r="F1194" s="230" t="s">
        <v>1666</v>
      </c>
      <c r="G1194" s="228"/>
      <c r="H1194" s="231">
        <v>0.68899999999999995</v>
      </c>
      <c r="I1194" s="232"/>
      <c r="J1194" s="228"/>
      <c r="K1194" s="228"/>
      <c r="L1194" s="233"/>
      <c r="M1194" s="234"/>
      <c r="N1194" s="235"/>
      <c r="O1194" s="235"/>
      <c r="P1194" s="235"/>
      <c r="Q1194" s="235"/>
      <c r="R1194" s="235"/>
      <c r="S1194" s="235"/>
      <c r="T1194" s="236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37" t="s">
        <v>156</v>
      </c>
      <c r="AU1194" s="237" t="s">
        <v>83</v>
      </c>
      <c r="AV1194" s="13" t="s">
        <v>83</v>
      </c>
      <c r="AW1194" s="13" t="s">
        <v>4</v>
      </c>
      <c r="AX1194" s="13" t="s">
        <v>81</v>
      </c>
      <c r="AY1194" s="237" t="s">
        <v>143</v>
      </c>
    </row>
    <row r="1195" s="2" customFormat="1" ht="24.15" customHeight="1">
      <c r="A1195" s="41"/>
      <c r="B1195" s="42"/>
      <c r="C1195" s="207" t="s">
        <v>1667</v>
      </c>
      <c r="D1195" s="207" t="s">
        <v>145</v>
      </c>
      <c r="E1195" s="208" t="s">
        <v>1668</v>
      </c>
      <c r="F1195" s="209" t="s">
        <v>1669</v>
      </c>
      <c r="G1195" s="210" t="s">
        <v>260</v>
      </c>
      <c r="H1195" s="211">
        <v>0.94699999999999995</v>
      </c>
      <c r="I1195" s="212"/>
      <c r="J1195" s="213">
        <f>ROUND(I1195*H1195,2)</f>
        <v>0</v>
      </c>
      <c r="K1195" s="209" t="s">
        <v>149</v>
      </c>
      <c r="L1195" s="47"/>
      <c r="M1195" s="214" t="s">
        <v>28</v>
      </c>
      <c r="N1195" s="215" t="s">
        <v>44</v>
      </c>
      <c r="O1195" s="87"/>
      <c r="P1195" s="216">
        <f>O1195*H1195</f>
        <v>0</v>
      </c>
      <c r="Q1195" s="216">
        <v>0</v>
      </c>
      <c r="R1195" s="216">
        <f>Q1195*H1195</f>
        <v>0</v>
      </c>
      <c r="S1195" s="216">
        <v>0</v>
      </c>
      <c r="T1195" s="217">
        <f>S1195*H1195</f>
        <v>0</v>
      </c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R1195" s="218" t="s">
        <v>282</v>
      </c>
      <c r="AT1195" s="218" t="s">
        <v>145</v>
      </c>
      <c r="AU1195" s="218" t="s">
        <v>83</v>
      </c>
      <c r="AY1195" s="20" t="s">
        <v>143</v>
      </c>
      <c r="BE1195" s="219">
        <f>IF(N1195="základní",J1195,0)</f>
        <v>0</v>
      </c>
      <c r="BF1195" s="219">
        <f>IF(N1195="snížená",J1195,0)</f>
        <v>0</v>
      </c>
      <c r="BG1195" s="219">
        <f>IF(N1195="zákl. přenesená",J1195,0)</f>
        <v>0</v>
      </c>
      <c r="BH1195" s="219">
        <f>IF(N1195="sníž. přenesená",J1195,0)</f>
        <v>0</v>
      </c>
      <c r="BI1195" s="219">
        <f>IF(N1195="nulová",J1195,0)</f>
        <v>0</v>
      </c>
      <c r="BJ1195" s="20" t="s">
        <v>81</v>
      </c>
      <c r="BK1195" s="219">
        <f>ROUND(I1195*H1195,2)</f>
        <v>0</v>
      </c>
      <c r="BL1195" s="20" t="s">
        <v>282</v>
      </c>
      <c r="BM1195" s="218" t="s">
        <v>1670</v>
      </c>
    </row>
    <row r="1196" s="2" customFormat="1">
      <c r="A1196" s="41"/>
      <c r="B1196" s="42"/>
      <c r="C1196" s="43"/>
      <c r="D1196" s="220" t="s">
        <v>152</v>
      </c>
      <c r="E1196" s="43"/>
      <c r="F1196" s="221" t="s">
        <v>1671</v>
      </c>
      <c r="G1196" s="43"/>
      <c r="H1196" s="43"/>
      <c r="I1196" s="222"/>
      <c r="J1196" s="43"/>
      <c r="K1196" s="43"/>
      <c r="L1196" s="47"/>
      <c r="M1196" s="223"/>
      <c r="N1196" s="224"/>
      <c r="O1196" s="87"/>
      <c r="P1196" s="87"/>
      <c r="Q1196" s="87"/>
      <c r="R1196" s="87"/>
      <c r="S1196" s="87"/>
      <c r="T1196" s="88"/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T1196" s="20" t="s">
        <v>152</v>
      </c>
      <c r="AU1196" s="20" t="s">
        <v>83</v>
      </c>
    </row>
    <row r="1197" s="2" customFormat="1">
      <c r="A1197" s="41"/>
      <c r="B1197" s="42"/>
      <c r="C1197" s="43"/>
      <c r="D1197" s="225" t="s">
        <v>154</v>
      </c>
      <c r="E1197" s="43"/>
      <c r="F1197" s="226" t="s">
        <v>1672</v>
      </c>
      <c r="G1197" s="43"/>
      <c r="H1197" s="43"/>
      <c r="I1197" s="222"/>
      <c r="J1197" s="43"/>
      <c r="K1197" s="43"/>
      <c r="L1197" s="47"/>
      <c r="M1197" s="223"/>
      <c r="N1197" s="224"/>
      <c r="O1197" s="87"/>
      <c r="P1197" s="87"/>
      <c r="Q1197" s="87"/>
      <c r="R1197" s="87"/>
      <c r="S1197" s="87"/>
      <c r="T1197" s="88"/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T1197" s="20" t="s">
        <v>154</v>
      </c>
      <c r="AU1197" s="20" t="s">
        <v>83</v>
      </c>
    </row>
    <row r="1198" s="12" customFormat="1" ht="22.8" customHeight="1">
      <c r="A1198" s="12"/>
      <c r="B1198" s="191"/>
      <c r="C1198" s="192"/>
      <c r="D1198" s="193" t="s">
        <v>72</v>
      </c>
      <c r="E1198" s="205" t="s">
        <v>1673</v>
      </c>
      <c r="F1198" s="205" t="s">
        <v>1674</v>
      </c>
      <c r="G1198" s="192"/>
      <c r="H1198" s="192"/>
      <c r="I1198" s="195"/>
      <c r="J1198" s="206">
        <f>BK1198</f>
        <v>0</v>
      </c>
      <c r="K1198" s="192"/>
      <c r="L1198" s="197"/>
      <c r="M1198" s="198"/>
      <c r="N1198" s="199"/>
      <c r="O1198" s="199"/>
      <c r="P1198" s="200">
        <f>SUM(P1199:P1203)</f>
        <v>0</v>
      </c>
      <c r="Q1198" s="199"/>
      <c r="R1198" s="200">
        <f>SUM(R1199:R1203)</f>
        <v>0.019109999999999999</v>
      </c>
      <c r="S1198" s="199"/>
      <c r="T1198" s="201">
        <f>SUM(T1199:T1203)</f>
        <v>0</v>
      </c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2"/>
      <c r="AR1198" s="202" t="s">
        <v>83</v>
      </c>
      <c r="AT1198" s="203" t="s">
        <v>72</v>
      </c>
      <c r="AU1198" s="203" t="s">
        <v>81</v>
      </c>
      <c r="AY1198" s="202" t="s">
        <v>143</v>
      </c>
      <c r="BK1198" s="204">
        <f>SUM(BK1199:BK1203)</f>
        <v>0</v>
      </c>
    </row>
    <row r="1199" s="2" customFormat="1" ht="16.5" customHeight="1">
      <c r="A1199" s="41"/>
      <c r="B1199" s="42"/>
      <c r="C1199" s="207" t="s">
        <v>1675</v>
      </c>
      <c r="D1199" s="207" t="s">
        <v>145</v>
      </c>
      <c r="E1199" s="208" t="s">
        <v>1676</v>
      </c>
      <c r="F1199" s="209" t="s">
        <v>1677</v>
      </c>
      <c r="G1199" s="210" t="s">
        <v>312</v>
      </c>
      <c r="H1199" s="211">
        <v>63.700000000000003</v>
      </c>
      <c r="I1199" s="212"/>
      <c r="J1199" s="213">
        <f>ROUND(I1199*H1199,2)</f>
        <v>0</v>
      </c>
      <c r="K1199" s="209" t="s">
        <v>149</v>
      </c>
      <c r="L1199" s="47"/>
      <c r="M1199" s="214" t="s">
        <v>28</v>
      </c>
      <c r="N1199" s="215" t="s">
        <v>44</v>
      </c>
      <c r="O1199" s="87"/>
      <c r="P1199" s="216">
        <f>O1199*H1199</f>
        <v>0</v>
      </c>
      <c r="Q1199" s="216">
        <v>0.00029999999999999997</v>
      </c>
      <c r="R1199" s="216">
        <f>Q1199*H1199</f>
        <v>0.019109999999999999</v>
      </c>
      <c r="S1199" s="216">
        <v>0</v>
      </c>
      <c r="T1199" s="217">
        <f>S1199*H1199</f>
        <v>0</v>
      </c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R1199" s="218" t="s">
        <v>282</v>
      </c>
      <c r="AT1199" s="218" t="s">
        <v>145</v>
      </c>
      <c r="AU1199" s="218" t="s">
        <v>83</v>
      </c>
      <c r="AY1199" s="20" t="s">
        <v>143</v>
      </c>
      <c r="BE1199" s="219">
        <f>IF(N1199="základní",J1199,0)</f>
        <v>0</v>
      </c>
      <c r="BF1199" s="219">
        <f>IF(N1199="snížená",J1199,0)</f>
        <v>0</v>
      </c>
      <c r="BG1199" s="219">
        <f>IF(N1199="zákl. přenesená",J1199,0)</f>
        <v>0</v>
      </c>
      <c r="BH1199" s="219">
        <f>IF(N1199="sníž. přenesená",J1199,0)</f>
        <v>0</v>
      </c>
      <c r="BI1199" s="219">
        <f>IF(N1199="nulová",J1199,0)</f>
        <v>0</v>
      </c>
      <c r="BJ1199" s="20" t="s">
        <v>81</v>
      </c>
      <c r="BK1199" s="219">
        <f>ROUND(I1199*H1199,2)</f>
        <v>0</v>
      </c>
      <c r="BL1199" s="20" t="s">
        <v>282</v>
      </c>
      <c r="BM1199" s="218" t="s">
        <v>1678</v>
      </c>
    </row>
    <row r="1200" s="2" customFormat="1">
      <c r="A1200" s="41"/>
      <c r="B1200" s="42"/>
      <c r="C1200" s="43"/>
      <c r="D1200" s="220" t="s">
        <v>152</v>
      </c>
      <c r="E1200" s="43"/>
      <c r="F1200" s="221" t="s">
        <v>1679</v>
      </c>
      <c r="G1200" s="43"/>
      <c r="H1200" s="43"/>
      <c r="I1200" s="222"/>
      <c r="J1200" s="43"/>
      <c r="K1200" s="43"/>
      <c r="L1200" s="47"/>
      <c r="M1200" s="223"/>
      <c r="N1200" s="224"/>
      <c r="O1200" s="87"/>
      <c r="P1200" s="87"/>
      <c r="Q1200" s="87"/>
      <c r="R1200" s="87"/>
      <c r="S1200" s="87"/>
      <c r="T1200" s="88"/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T1200" s="20" t="s">
        <v>152</v>
      </c>
      <c r="AU1200" s="20" t="s">
        <v>83</v>
      </c>
    </row>
    <row r="1201" s="2" customFormat="1">
      <c r="A1201" s="41"/>
      <c r="B1201" s="42"/>
      <c r="C1201" s="43"/>
      <c r="D1201" s="225" t="s">
        <v>154</v>
      </c>
      <c r="E1201" s="43"/>
      <c r="F1201" s="226" t="s">
        <v>1680</v>
      </c>
      <c r="G1201" s="43"/>
      <c r="H1201" s="43"/>
      <c r="I1201" s="222"/>
      <c r="J1201" s="43"/>
      <c r="K1201" s="43"/>
      <c r="L1201" s="47"/>
      <c r="M1201" s="223"/>
      <c r="N1201" s="224"/>
      <c r="O1201" s="87"/>
      <c r="P1201" s="87"/>
      <c r="Q1201" s="87"/>
      <c r="R1201" s="87"/>
      <c r="S1201" s="87"/>
      <c r="T1201" s="88"/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T1201" s="20" t="s">
        <v>154</v>
      </c>
      <c r="AU1201" s="20" t="s">
        <v>83</v>
      </c>
    </row>
    <row r="1202" s="14" customFormat="1">
      <c r="A1202" s="14"/>
      <c r="B1202" s="238"/>
      <c r="C1202" s="239"/>
      <c r="D1202" s="220" t="s">
        <v>156</v>
      </c>
      <c r="E1202" s="240" t="s">
        <v>28</v>
      </c>
      <c r="F1202" s="241" t="s">
        <v>1681</v>
      </c>
      <c r="G1202" s="239"/>
      <c r="H1202" s="240" t="s">
        <v>28</v>
      </c>
      <c r="I1202" s="242"/>
      <c r="J1202" s="239"/>
      <c r="K1202" s="239"/>
      <c r="L1202" s="243"/>
      <c r="M1202" s="244"/>
      <c r="N1202" s="245"/>
      <c r="O1202" s="245"/>
      <c r="P1202" s="245"/>
      <c r="Q1202" s="245"/>
      <c r="R1202" s="245"/>
      <c r="S1202" s="245"/>
      <c r="T1202" s="246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47" t="s">
        <v>156</v>
      </c>
      <c r="AU1202" s="247" t="s">
        <v>83</v>
      </c>
      <c r="AV1202" s="14" t="s">
        <v>81</v>
      </c>
      <c r="AW1202" s="14" t="s">
        <v>35</v>
      </c>
      <c r="AX1202" s="14" t="s">
        <v>73</v>
      </c>
      <c r="AY1202" s="247" t="s">
        <v>143</v>
      </c>
    </row>
    <row r="1203" s="13" customFormat="1">
      <c r="A1203" s="13"/>
      <c r="B1203" s="227"/>
      <c r="C1203" s="228"/>
      <c r="D1203" s="220" t="s">
        <v>156</v>
      </c>
      <c r="E1203" s="229" t="s">
        <v>28</v>
      </c>
      <c r="F1203" s="230" t="s">
        <v>915</v>
      </c>
      <c r="G1203" s="228"/>
      <c r="H1203" s="231">
        <v>63.700000000000003</v>
      </c>
      <c r="I1203" s="232"/>
      <c r="J1203" s="228"/>
      <c r="K1203" s="228"/>
      <c r="L1203" s="233"/>
      <c r="M1203" s="234"/>
      <c r="N1203" s="235"/>
      <c r="O1203" s="235"/>
      <c r="P1203" s="235"/>
      <c r="Q1203" s="235"/>
      <c r="R1203" s="235"/>
      <c r="S1203" s="235"/>
      <c r="T1203" s="236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37" t="s">
        <v>156</v>
      </c>
      <c r="AU1203" s="237" t="s">
        <v>83</v>
      </c>
      <c r="AV1203" s="13" t="s">
        <v>83</v>
      </c>
      <c r="AW1203" s="13" t="s">
        <v>35</v>
      </c>
      <c r="AX1203" s="13" t="s">
        <v>81</v>
      </c>
      <c r="AY1203" s="237" t="s">
        <v>143</v>
      </c>
    </row>
    <row r="1204" s="12" customFormat="1" ht="22.8" customHeight="1">
      <c r="A1204" s="12"/>
      <c r="B1204" s="191"/>
      <c r="C1204" s="192"/>
      <c r="D1204" s="193" t="s">
        <v>72</v>
      </c>
      <c r="E1204" s="205" t="s">
        <v>1682</v>
      </c>
      <c r="F1204" s="205" t="s">
        <v>1683</v>
      </c>
      <c r="G1204" s="192"/>
      <c r="H1204" s="192"/>
      <c r="I1204" s="195"/>
      <c r="J1204" s="206">
        <f>BK1204</f>
        <v>0</v>
      </c>
      <c r="K1204" s="192"/>
      <c r="L1204" s="197"/>
      <c r="M1204" s="198"/>
      <c r="N1204" s="199"/>
      <c r="O1204" s="199"/>
      <c r="P1204" s="200">
        <f>SUM(P1205:P1226)</f>
        <v>0</v>
      </c>
      <c r="Q1204" s="199"/>
      <c r="R1204" s="200">
        <f>SUM(R1205:R1226)</f>
        <v>7.572262499999999</v>
      </c>
      <c r="S1204" s="199"/>
      <c r="T1204" s="201">
        <f>SUM(T1205:T1226)</f>
        <v>0</v>
      </c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R1204" s="202" t="s">
        <v>83</v>
      </c>
      <c r="AT1204" s="203" t="s">
        <v>72</v>
      </c>
      <c r="AU1204" s="203" t="s">
        <v>81</v>
      </c>
      <c r="AY1204" s="202" t="s">
        <v>143</v>
      </c>
      <c r="BK1204" s="204">
        <f>SUM(BK1205:BK1226)</f>
        <v>0</v>
      </c>
    </row>
    <row r="1205" s="2" customFormat="1" ht="24.15" customHeight="1">
      <c r="A1205" s="41"/>
      <c r="B1205" s="42"/>
      <c r="C1205" s="207" t="s">
        <v>1684</v>
      </c>
      <c r="D1205" s="207" t="s">
        <v>145</v>
      </c>
      <c r="E1205" s="208" t="s">
        <v>1685</v>
      </c>
      <c r="F1205" s="209" t="s">
        <v>1686</v>
      </c>
      <c r="G1205" s="210" t="s">
        <v>312</v>
      </c>
      <c r="H1205" s="211">
        <v>39.284999999999997</v>
      </c>
      <c r="I1205" s="212"/>
      <c r="J1205" s="213">
        <f>ROUND(I1205*H1205,2)</f>
        <v>0</v>
      </c>
      <c r="K1205" s="209" t="s">
        <v>149</v>
      </c>
      <c r="L1205" s="47"/>
      <c r="M1205" s="214" t="s">
        <v>28</v>
      </c>
      <c r="N1205" s="215" t="s">
        <v>44</v>
      </c>
      <c r="O1205" s="87"/>
      <c r="P1205" s="216">
        <f>O1205*H1205</f>
        <v>0</v>
      </c>
      <c r="Q1205" s="216">
        <v>0.0121</v>
      </c>
      <c r="R1205" s="216">
        <f>Q1205*H1205</f>
        <v>0.47534849999999995</v>
      </c>
      <c r="S1205" s="216">
        <v>0</v>
      </c>
      <c r="T1205" s="217">
        <f>S1205*H1205</f>
        <v>0</v>
      </c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R1205" s="218" t="s">
        <v>282</v>
      </c>
      <c r="AT1205" s="218" t="s">
        <v>145</v>
      </c>
      <c r="AU1205" s="218" t="s">
        <v>83</v>
      </c>
      <c r="AY1205" s="20" t="s">
        <v>143</v>
      </c>
      <c r="BE1205" s="219">
        <f>IF(N1205="základní",J1205,0)</f>
        <v>0</v>
      </c>
      <c r="BF1205" s="219">
        <f>IF(N1205="snížená",J1205,0)</f>
        <v>0</v>
      </c>
      <c r="BG1205" s="219">
        <f>IF(N1205="zákl. přenesená",J1205,0)</f>
        <v>0</v>
      </c>
      <c r="BH1205" s="219">
        <f>IF(N1205="sníž. přenesená",J1205,0)</f>
        <v>0</v>
      </c>
      <c r="BI1205" s="219">
        <f>IF(N1205="nulová",J1205,0)</f>
        <v>0</v>
      </c>
      <c r="BJ1205" s="20" t="s">
        <v>81</v>
      </c>
      <c r="BK1205" s="219">
        <f>ROUND(I1205*H1205,2)</f>
        <v>0</v>
      </c>
      <c r="BL1205" s="20" t="s">
        <v>282</v>
      </c>
      <c r="BM1205" s="218" t="s">
        <v>1687</v>
      </c>
    </row>
    <row r="1206" s="2" customFormat="1">
      <c r="A1206" s="41"/>
      <c r="B1206" s="42"/>
      <c r="C1206" s="43"/>
      <c r="D1206" s="220" t="s">
        <v>152</v>
      </c>
      <c r="E1206" s="43"/>
      <c r="F1206" s="221" t="s">
        <v>1688</v>
      </c>
      <c r="G1206" s="43"/>
      <c r="H1206" s="43"/>
      <c r="I1206" s="222"/>
      <c r="J1206" s="43"/>
      <c r="K1206" s="43"/>
      <c r="L1206" s="47"/>
      <c r="M1206" s="223"/>
      <c r="N1206" s="224"/>
      <c r="O1206" s="87"/>
      <c r="P1206" s="87"/>
      <c r="Q1206" s="87"/>
      <c r="R1206" s="87"/>
      <c r="S1206" s="87"/>
      <c r="T1206" s="88"/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T1206" s="20" t="s">
        <v>152</v>
      </c>
      <c r="AU1206" s="20" t="s">
        <v>83</v>
      </c>
    </row>
    <row r="1207" s="2" customFormat="1">
      <c r="A1207" s="41"/>
      <c r="B1207" s="42"/>
      <c r="C1207" s="43"/>
      <c r="D1207" s="225" t="s">
        <v>154</v>
      </c>
      <c r="E1207" s="43"/>
      <c r="F1207" s="226" t="s">
        <v>1689</v>
      </c>
      <c r="G1207" s="43"/>
      <c r="H1207" s="43"/>
      <c r="I1207" s="222"/>
      <c r="J1207" s="43"/>
      <c r="K1207" s="43"/>
      <c r="L1207" s="47"/>
      <c r="M1207" s="223"/>
      <c r="N1207" s="224"/>
      <c r="O1207" s="87"/>
      <c r="P1207" s="87"/>
      <c r="Q1207" s="87"/>
      <c r="R1207" s="87"/>
      <c r="S1207" s="87"/>
      <c r="T1207" s="88"/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T1207" s="20" t="s">
        <v>154</v>
      </c>
      <c r="AU1207" s="20" t="s">
        <v>83</v>
      </c>
    </row>
    <row r="1208" s="14" customFormat="1">
      <c r="A1208" s="14"/>
      <c r="B1208" s="238"/>
      <c r="C1208" s="239"/>
      <c r="D1208" s="220" t="s">
        <v>156</v>
      </c>
      <c r="E1208" s="240" t="s">
        <v>28</v>
      </c>
      <c r="F1208" s="241" t="s">
        <v>1690</v>
      </c>
      <c r="G1208" s="239"/>
      <c r="H1208" s="240" t="s">
        <v>28</v>
      </c>
      <c r="I1208" s="242"/>
      <c r="J1208" s="239"/>
      <c r="K1208" s="239"/>
      <c r="L1208" s="243"/>
      <c r="M1208" s="244"/>
      <c r="N1208" s="245"/>
      <c r="O1208" s="245"/>
      <c r="P1208" s="245"/>
      <c r="Q1208" s="245"/>
      <c r="R1208" s="245"/>
      <c r="S1208" s="245"/>
      <c r="T1208" s="246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47" t="s">
        <v>156</v>
      </c>
      <c r="AU1208" s="247" t="s">
        <v>83</v>
      </c>
      <c r="AV1208" s="14" t="s">
        <v>81</v>
      </c>
      <c r="AW1208" s="14" t="s">
        <v>35</v>
      </c>
      <c r="AX1208" s="14" t="s">
        <v>73</v>
      </c>
      <c r="AY1208" s="247" t="s">
        <v>143</v>
      </c>
    </row>
    <row r="1209" s="13" customFormat="1">
      <c r="A1209" s="13"/>
      <c r="B1209" s="227"/>
      <c r="C1209" s="228"/>
      <c r="D1209" s="220" t="s">
        <v>156</v>
      </c>
      <c r="E1209" s="229" t="s">
        <v>28</v>
      </c>
      <c r="F1209" s="230" t="s">
        <v>1691</v>
      </c>
      <c r="G1209" s="228"/>
      <c r="H1209" s="231">
        <v>23.125</v>
      </c>
      <c r="I1209" s="232"/>
      <c r="J1209" s="228"/>
      <c r="K1209" s="228"/>
      <c r="L1209" s="233"/>
      <c r="M1209" s="234"/>
      <c r="N1209" s="235"/>
      <c r="O1209" s="235"/>
      <c r="P1209" s="235"/>
      <c r="Q1209" s="235"/>
      <c r="R1209" s="235"/>
      <c r="S1209" s="235"/>
      <c r="T1209" s="236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37" t="s">
        <v>156</v>
      </c>
      <c r="AU1209" s="237" t="s">
        <v>83</v>
      </c>
      <c r="AV1209" s="13" t="s">
        <v>83</v>
      </c>
      <c r="AW1209" s="13" t="s">
        <v>35</v>
      </c>
      <c r="AX1209" s="13" t="s">
        <v>73</v>
      </c>
      <c r="AY1209" s="237" t="s">
        <v>143</v>
      </c>
    </row>
    <row r="1210" s="13" customFormat="1">
      <c r="A1210" s="13"/>
      <c r="B1210" s="227"/>
      <c r="C1210" s="228"/>
      <c r="D1210" s="220" t="s">
        <v>156</v>
      </c>
      <c r="E1210" s="229" t="s">
        <v>28</v>
      </c>
      <c r="F1210" s="230" t="s">
        <v>1692</v>
      </c>
      <c r="G1210" s="228"/>
      <c r="H1210" s="231">
        <v>16.16</v>
      </c>
      <c r="I1210" s="232"/>
      <c r="J1210" s="228"/>
      <c r="K1210" s="228"/>
      <c r="L1210" s="233"/>
      <c r="M1210" s="234"/>
      <c r="N1210" s="235"/>
      <c r="O1210" s="235"/>
      <c r="P1210" s="235"/>
      <c r="Q1210" s="235"/>
      <c r="R1210" s="235"/>
      <c r="S1210" s="235"/>
      <c r="T1210" s="236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37" t="s">
        <v>156</v>
      </c>
      <c r="AU1210" s="237" t="s">
        <v>83</v>
      </c>
      <c r="AV1210" s="13" t="s">
        <v>83</v>
      </c>
      <c r="AW1210" s="13" t="s">
        <v>35</v>
      </c>
      <c r="AX1210" s="13" t="s">
        <v>73</v>
      </c>
      <c r="AY1210" s="237" t="s">
        <v>143</v>
      </c>
    </row>
    <row r="1211" s="15" customFormat="1">
      <c r="A1211" s="15"/>
      <c r="B1211" s="248"/>
      <c r="C1211" s="249"/>
      <c r="D1211" s="220" t="s">
        <v>156</v>
      </c>
      <c r="E1211" s="250" t="s">
        <v>28</v>
      </c>
      <c r="F1211" s="251" t="s">
        <v>180</v>
      </c>
      <c r="G1211" s="249"/>
      <c r="H1211" s="252">
        <v>39.284999999999997</v>
      </c>
      <c r="I1211" s="253"/>
      <c r="J1211" s="249"/>
      <c r="K1211" s="249"/>
      <c r="L1211" s="254"/>
      <c r="M1211" s="255"/>
      <c r="N1211" s="256"/>
      <c r="O1211" s="256"/>
      <c r="P1211" s="256"/>
      <c r="Q1211" s="256"/>
      <c r="R1211" s="256"/>
      <c r="S1211" s="256"/>
      <c r="T1211" s="257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58" t="s">
        <v>156</v>
      </c>
      <c r="AU1211" s="258" t="s">
        <v>83</v>
      </c>
      <c r="AV1211" s="15" t="s">
        <v>150</v>
      </c>
      <c r="AW1211" s="15" t="s">
        <v>35</v>
      </c>
      <c r="AX1211" s="15" t="s">
        <v>81</v>
      </c>
      <c r="AY1211" s="258" t="s">
        <v>143</v>
      </c>
    </row>
    <row r="1212" s="2" customFormat="1" ht="16.5" customHeight="1">
      <c r="A1212" s="41"/>
      <c r="B1212" s="42"/>
      <c r="C1212" s="260" t="s">
        <v>1693</v>
      </c>
      <c r="D1212" s="260" t="s">
        <v>257</v>
      </c>
      <c r="E1212" s="261" t="s">
        <v>1694</v>
      </c>
      <c r="F1212" s="262" t="s">
        <v>1695</v>
      </c>
      <c r="G1212" s="263" t="s">
        <v>312</v>
      </c>
      <c r="H1212" s="264">
        <v>16.645</v>
      </c>
      <c r="I1212" s="265"/>
      <c r="J1212" s="266">
        <f>ROUND(I1212*H1212,2)</f>
        <v>0</v>
      </c>
      <c r="K1212" s="262" t="s">
        <v>28</v>
      </c>
      <c r="L1212" s="267"/>
      <c r="M1212" s="268" t="s">
        <v>28</v>
      </c>
      <c r="N1212" s="269" t="s">
        <v>44</v>
      </c>
      <c r="O1212" s="87"/>
      <c r="P1212" s="216">
        <f>O1212*H1212</f>
        <v>0</v>
      </c>
      <c r="Q1212" s="216">
        <v>0.17499999999999999</v>
      </c>
      <c r="R1212" s="216">
        <f>Q1212*H1212</f>
        <v>2.9128749999999997</v>
      </c>
      <c r="S1212" s="216">
        <v>0</v>
      </c>
      <c r="T1212" s="217">
        <f>S1212*H1212</f>
        <v>0</v>
      </c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R1212" s="218" t="s">
        <v>217</v>
      </c>
      <c r="AT1212" s="218" t="s">
        <v>257</v>
      </c>
      <c r="AU1212" s="218" t="s">
        <v>83</v>
      </c>
      <c r="AY1212" s="20" t="s">
        <v>143</v>
      </c>
      <c r="BE1212" s="219">
        <f>IF(N1212="základní",J1212,0)</f>
        <v>0</v>
      </c>
      <c r="BF1212" s="219">
        <f>IF(N1212="snížená",J1212,0)</f>
        <v>0</v>
      </c>
      <c r="BG1212" s="219">
        <f>IF(N1212="zákl. přenesená",J1212,0)</f>
        <v>0</v>
      </c>
      <c r="BH1212" s="219">
        <f>IF(N1212="sníž. přenesená",J1212,0)</f>
        <v>0</v>
      </c>
      <c r="BI1212" s="219">
        <f>IF(N1212="nulová",J1212,0)</f>
        <v>0</v>
      </c>
      <c r="BJ1212" s="20" t="s">
        <v>81</v>
      </c>
      <c r="BK1212" s="219">
        <f>ROUND(I1212*H1212,2)</f>
        <v>0</v>
      </c>
      <c r="BL1212" s="20" t="s">
        <v>150</v>
      </c>
      <c r="BM1212" s="218" t="s">
        <v>1696</v>
      </c>
    </row>
    <row r="1213" s="2" customFormat="1">
      <c r="A1213" s="41"/>
      <c r="B1213" s="42"/>
      <c r="C1213" s="43"/>
      <c r="D1213" s="220" t="s">
        <v>152</v>
      </c>
      <c r="E1213" s="43"/>
      <c r="F1213" s="221" t="s">
        <v>1697</v>
      </c>
      <c r="G1213" s="43"/>
      <c r="H1213" s="43"/>
      <c r="I1213" s="222"/>
      <c r="J1213" s="43"/>
      <c r="K1213" s="43"/>
      <c r="L1213" s="47"/>
      <c r="M1213" s="223"/>
      <c r="N1213" s="224"/>
      <c r="O1213" s="87"/>
      <c r="P1213" s="87"/>
      <c r="Q1213" s="87"/>
      <c r="R1213" s="87"/>
      <c r="S1213" s="87"/>
      <c r="T1213" s="88"/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T1213" s="20" t="s">
        <v>152</v>
      </c>
      <c r="AU1213" s="20" t="s">
        <v>83</v>
      </c>
    </row>
    <row r="1214" s="13" customFormat="1">
      <c r="A1214" s="13"/>
      <c r="B1214" s="227"/>
      <c r="C1214" s="228"/>
      <c r="D1214" s="220" t="s">
        <v>156</v>
      </c>
      <c r="E1214" s="229" t="s">
        <v>28</v>
      </c>
      <c r="F1214" s="230" t="s">
        <v>1698</v>
      </c>
      <c r="G1214" s="228"/>
      <c r="H1214" s="231">
        <v>16.16</v>
      </c>
      <c r="I1214" s="232"/>
      <c r="J1214" s="228"/>
      <c r="K1214" s="228"/>
      <c r="L1214" s="233"/>
      <c r="M1214" s="234"/>
      <c r="N1214" s="235"/>
      <c r="O1214" s="235"/>
      <c r="P1214" s="235"/>
      <c r="Q1214" s="235"/>
      <c r="R1214" s="235"/>
      <c r="S1214" s="235"/>
      <c r="T1214" s="236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37" t="s">
        <v>156</v>
      </c>
      <c r="AU1214" s="237" t="s">
        <v>83</v>
      </c>
      <c r="AV1214" s="13" t="s">
        <v>83</v>
      </c>
      <c r="AW1214" s="13" t="s">
        <v>35</v>
      </c>
      <c r="AX1214" s="13" t="s">
        <v>81</v>
      </c>
      <c r="AY1214" s="237" t="s">
        <v>143</v>
      </c>
    </row>
    <row r="1215" s="13" customFormat="1">
      <c r="A1215" s="13"/>
      <c r="B1215" s="227"/>
      <c r="C1215" s="228"/>
      <c r="D1215" s="220" t="s">
        <v>156</v>
      </c>
      <c r="E1215" s="228"/>
      <c r="F1215" s="230" t="s">
        <v>1699</v>
      </c>
      <c r="G1215" s="228"/>
      <c r="H1215" s="231">
        <v>16.645</v>
      </c>
      <c r="I1215" s="232"/>
      <c r="J1215" s="228"/>
      <c r="K1215" s="228"/>
      <c r="L1215" s="233"/>
      <c r="M1215" s="234"/>
      <c r="N1215" s="235"/>
      <c r="O1215" s="235"/>
      <c r="P1215" s="235"/>
      <c r="Q1215" s="235"/>
      <c r="R1215" s="235"/>
      <c r="S1215" s="235"/>
      <c r="T1215" s="236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37" t="s">
        <v>156</v>
      </c>
      <c r="AU1215" s="237" t="s">
        <v>83</v>
      </c>
      <c r="AV1215" s="13" t="s">
        <v>83</v>
      </c>
      <c r="AW1215" s="13" t="s">
        <v>4</v>
      </c>
      <c r="AX1215" s="13" t="s">
        <v>81</v>
      </c>
      <c r="AY1215" s="237" t="s">
        <v>143</v>
      </c>
    </row>
    <row r="1216" s="2" customFormat="1" ht="16.5" customHeight="1">
      <c r="A1216" s="41"/>
      <c r="B1216" s="42"/>
      <c r="C1216" s="260" t="s">
        <v>1700</v>
      </c>
      <c r="D1216" s="260" t="s">
        <v>257</v>
      </c>
      <c r="E1216" s="261" t="s">
        <v>1701</v>
      </c>
      <c r="F1216" s="262" t="s">
        <v>1702</v>
      </c>
      <c r="G1216" s="263" t="s">
        <v>312</v>
      </c>
      <c r="H1216" s="264">
        <v>23.818999999999999</v>
      </c>
      <c r="I1216" s="265"/>
      <c r="J1216" s="266">
        <f>ROUND(I1216*H1216,2)</f>
        <v>0</v>
      </c>
      <c r="K1216" s="262" t="s">
        <v>28</v>
      </c>
      <c r="L1216" s="267"/>
      <c r="M1216" s="268" t="s">
        <v>28</v>
      </c>
      <c r="N1216" s="269" t="s">
        <v>44</v>
      </c>
      <c r="O1216" s="87"/>
      <c r="P1216" s="216">
        <f>O1216*H1216</f>
        <v>0</v>
      </c>
      <c r="Q1216" s="216">
        <v>0.17499999999999999</v>
      </c>
      <c r="R1216" s="216">
        <f>Q1216*H1216</f>
        <v>4.1683249999999994</v>
      </c>
      <c r="S1216" s="216">
        <v>0</v>
      </c>
      <c r="T1216" s="217">
        <f>S1216*H1216</f>
        <v>0</v>
      </c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R1216" s="218" t="s">
        <v>217</v>
      </c>
      <c r="AT1216" s="218" t="s">
        <v>257</v>
      </c>
      <c r="AU1216" s="218" t="s">
        <v>83</v>
      </c>
      <c r="AY1216" s="20" t="s">
        <v>143</v>
      </c>
      <c r="BE1216" s="219">
        <f>IF(N1216="základní",J1216,0)</f>
        <v>0</v>
      </c>
      <c r="BF1216" s="219">
        <f>IF(N1216="snížená",J1216,0)</f>
        <v>0</v>
      </c>
      <c r="BG1216" s="219">
        <f>IF(N1216="zákl. přenesená",J1216,0)</f>
        <v>0</v>
      </c>
      <c r="BH1216" s="219">
        <f>IF(N1216="sníž. přenesená",J1216,0)</f>
        <v>0</v>
      </c>
      <c r="BI1216" s="219">
        <f>IF(N1216="nulová",J1216,0)</f>
        <v>0</v>
      </c>
      <c r="BJ1216" s="20" t="s">
        <v>81</v>
      </c>
      <c r="BK1216" s="219">
        <f>ROUND(I1216*H1216,2)</f>
        <v>0</v>
      </c>
      <c r="BL1216" s="20" t="s">
        <v>150</v>
      </c>
      <c r="BM1216" s="218" t="s">
        <v>1703</v>
      </c>
    </row>
    <row r="1217" s="2" customFormat="1">
      <c r="A1217" s="41"/>
      <c r="B1217" s="42"/>
      <c r="C1217" s="43"/>
      <c r="D1217" s="220" t="s">
        <v>152</v>
      </c>
      <c r="E1217" s="43"/>
      <c r="F1217" s="221" t="s">
        <v>1704</v>
      </c>
      <c r="G1217" s="43"/>
      <c r="H1217" s="43"/>
      <c r="I1217" s="222"/>
      <c r="J1217" s="43"/>
      <c r="K1217" s="43"/>
      <c r="L1217" s="47"/>
      <c r="M1217" s="223"/>
      <c r="N1217" s="224"/>
      <c r="O1217" s="87"/>
      <c r="P1217" s="87"/>
      <c r="Q1217" s="87"/>
      <c r="R1217" s="87"/>
      <c r="S1217" s="87"/>
      <c r="T1217" s="88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T1217" s="20" t="s">
        <v>152</v>
      </c>
      <c r="AU1217" s="20" t="s">
        <v>83</v>
      </c>
    </row>
    <row r="1218" s="13" customFormat="1">
      <c r="A1218" s="13"/>
      <c r="B1218" s="227"/>
      <c r="C1218" s="228"/>
      <c r="D1218" s="220" t="s">
        <v>156</v>
      </c>
      <c r="E1218" s="229" t="s">
        <v>28</v>
      </c>
      <c r="F1218" s="230" t="s">
        <v>1705</v>
      </c>
      <c r="G1218" s="228"/>
      <c r="H1218" s="231">
        <v>23.125</v>
      </c>
      <c r="I1218" s="232"/>
      <c r="J1218" s="228"/>
      <c r="K1218" s="228"/>
      <c r="L1218" s="233"/>
      <c r="M1218" s="234"/>
      <c r="N1218" s="235"/>
      <c r="O1218" s="235"/>
      <c r="P1218" s="235"/>
      <c r="Q1218" s="235"/>
      <c r="R1218" s="235"/>
      <c r="S1218" s="235"/>
      <c r="T1218" s="236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7" t="s">
        <v>156</v>
      </c>
      <c r="AU1218" s="237" t="s">
        <v>83</v>
      </c>
      <c r="AV1218" s="13" t="s">
        <v>83</v>
      </c>
      <c r="AW1218" s="13" t="s">
        <v>35</v>
      </c>
      <c r="AX1218" s="13" t="s">
        <v>81</v>
      </c>
      <c r="AY1218" s="237" t="s">
        <v>143</v>
      </c>
    </row>
    <row r="1219" s="13" customFormat="1">
      <c r="A1219" s="13"/>
      <c r="B1219" s="227"/>
      <c r="C1219" s="228"/>
      <c r="D1219" s="220" t="s">
        <v>156</v>
      </c>
      <c r="E1219" s="228"/>
      <c r="F1219" s="230" t="s">
        <v>1706</v>
      </c>
      <c r="G1219" s="228"/>
      <c r="H1219" s="231">
        <v>23.818999999999999</v>
      </c>
      <c r="I1219" s="232"/>
      <c r="J1219" s="228"/>
      <c r="K1219" s="228"/>
      <c r="L1219" s="233"/>
      <c r="M1219" s="234"/>
      <c r="N1219" s="235"/>
      <c r="O1219" s="235"/>
      <c r="P1219" s="235"/>
      <c r="Q1219" s="235"/>
      <c r="R1219" s="235"/>
      <c r="S1219" s="235"/>
      <c r="T1219" s="236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37" t="s">
        <v>156</v>
      </c>
      <c r="AU1219" s="237" t="s">
        <v>83</v>
      </c>
      <c r="AV1219" s="13" t="s">
        <v>83</v>
      </c>
      <c r="AW1219" s="13" t="s">
        <v>4</v>
      </c>
      <c r="AX1219" s="13" t="s">
        <v>81</v>
      </c>
      <c r="AY1219" s="237" t="s">
        <v>143</v>
      </c>
    </row>
    <row r="1220" s="2" customFormat="1" ht="16.5" customHeight="1">
      <c r="A1220" s="41"/>
      <c r="B1220" s="42"/>
      <c r="C1220" s="207" t="s">
        <v>1707</v>
      </c>
      <c r="D1220" s="207" t="s">
        <v>145</v>
      </c>
      <c r="E1220" s="208" t="s">
        <v>1708</v>
      </c>
      <c r="F1220" s="209" t="s">
        <v>1709</v>
      </c>
      <c r="G1220" s="210" t="s">
        <v>312</v>
      </c>
      <c r="H1220" s="211">
        <v>39.284999999999997</v>
      </c>
      <c r="I1220" s="212"/>
      <c r="J1220" s="213">
        <f>ROUND(I1220*H1220,2)</f>
        <v>0</v>
      </c>
      <c r="K1220" s="209" t="s">
        <v>149</v>
      </c>
      <c r="L1220" s="47"/>
      <c r="M1220" s="214" t="s">
        <v>28</v>
      </c>
      <c r="N1220" s="215" t="s">
        <v>44</v>
      </c>
      <c r="O1220" s="87"/>
      <c r="P1220" s="216">
        <f>O1220*H1220</f>
        <v>0</v>
      </c>
      <c r="Q1220" s="216">
        <v>0.00040000000000000002</v>
      </c>
      <c r="R1220" s="216">
        <f>Q1220*H1220</f>
        <v>0.015713999999999999</v>
      </c>
      <c r="S1220" s="216">
        <v>0</v>
      </c>
      <c r="T1220" s="217">
        <f>S1220*H1220</f>
        <v>0</v>
      </c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R1220" s="218" t="s">
        <v>282</v>
      </c>
      <c r="AT1220" s="218" t="s">
        <v>145</v>
      </c>
      <c r="AU1220" s="218" t="s">
        <v>83</v>
      </c>
      <c r="AY1220" s="20" t="s">
        <v>143</v>
      </c>
      <c r="BE1220" s="219">
        <f>IF(N1220="základní",J1220,0)</f>
        <v>0</v>
      </c>
      <c r="BF1220" s="219">
        <f>IF(N1220="snížená",J1220,0)</f>
        <v>0</v>
      </c>
      <c r="BG1220" s="219">
        <f>IF(N1220="zákl. přenesená",J1220,0)</f>
        <v>0</v>
      </c>
      <c r="BH1220" s="219">
        <f>IF(N1220="sníž. přenesená",J1220,0)</f>
        <v>0</v>
      </c>
      <c r="BI1220" s="219">
        <f>IF(N1220="nulová",J1220,0)</f>
        <v>0</v>
      </c>
      <c r="BJ1220" s="20" t="s">
        <v>81</v>
      </c>
      <c r="BK1220" s="219">
        <f>ROUND(I1220*H1220,2)</f>
        <v>0</v>
      </c>
      <c r="BL1220" s="20" t="s">
        <v>282</v>
      </c>
      <c r="BM1220" s="218" t="s">
        <v>1710</v>
      </c>
    </row>
    <row r="1221" s="2" customFormat="1">
      <c r="A1221" s="41"/>
      <c r="B1221" s="42"/>
      <c r="C1221" s="43"/>
      <c r="D1221" s="220" t="s">
        <v>152</v>
      </c>
      <c r="E1221" s="43"/>
      <c r="F1221" s="221" t="s">
        <v>1711</v>
      </c>
      <c r="G1221" s="43"/>
      <c r="H1221" s="43"/>
      <c r="I1221" s="222"/>
      <c r="J1221" s="43"/>
      <c r="K1221" s="43"/>
      <c r="L1221" s="47"/>
      <c r="M1221" s="223"/>
      <c r="N1221" s="224"/>
      <c r="O1221" s="87"/>
      <c r="P1221" s="87"/>
      <c r="Q1221" s="87"/>
      <c r="R1221" s="87"/>
      <c r="S1221" s="87"/>
      <c r="T1221" s="88"/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T1221" s="20" t="s">
        <v>152</v>
      </c>
      <c r="AU1221" s="20" t="s">
        <v>83</v>
      </c>
    </row>
    <row r="1222" s="2" customFormat="1">
      <c r="A1222" s="41"/>
      <c r="B1222" s="42"/>
      <c r="C1222" s="43"/>
      <c r="D1222" s="225" t="s">
        <v>154</v>
      </c>
      <c r="E1222" s="43"/>
      <c r="F1222" s="226" t="s">
        <v>1712</v>
      </c>
      <c r="G1222" s="43"/>
      <c r="H1222" s="43"/>
      <c r="I1222" s="222"/>
      <c r="J1222" s="43"/>
      <c r="K1222" s="43"/>
      <c r="L1222" s="47"/>
      <c r="M1222" s="223"/>
      <c r="N1222" s="224"/>
      <c r="O1222" s="87"/>
      <c r="P1222" s="87"/>
      <c r="Q1222" s="87"/>
      <c r="R1222" s="87"/>
      <c r="S1222" s="87"/>
      <c r="T1222" s="88"/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T1222" s="20" t="s">
        <v>154</v>
      </c>
      <c r="AU1222" s="20" t="s">
        <v>83</v>
      </c>
    </row>
    <row r="1223" s="13" customFormat="1">
      <c r="A1223" s="13"/>
      <c r="B1223" s="227"/>
      <c r="C1223" s="228"/>
      <c r="D1223" s="220" t="s">
        <v>156</v>
      </c>
      <c r="E1223" s="229" t="s">
        <v>28</v>
      </c>
      <c r="F1223" s="230" t="s">
        <v>1713</v>
      </c>
      <c r="G1223" s="228"/>
      <c r="H1223" s="231">
        <v>39.284999999999997</v>
      </c>
      <c r="I1223" s="232"/>
      <c r="J1223" s="228"/>
      <c r="K1223" s="228"/>
      <c r="L1223" s="233"/>
      <c r="M1223" s="234"/>
      <c r="N1223" s="235"/>
      <c r="O1223" s="235"/>
      <c r="P1223" s="235"/>
      <c r="Q1223" s="235"/>
      <c r="R1223" s="235"/>
      <c r="S1223" s="235"/>
      <c r="T1223" s="236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37" t="s">
        <v>156</v>
      </c>
      <c r="AU1223" s="237" t="s">
        <v>83</v>
      </c>
      <c r="AV1223" s="13" t="s">
        <v>83</v>
      </c>
      <c r="AW1223" s="13" t="s">
        <v>35</v>
      </c>
      <c r="AX1223" s="13" t="s">
        <v>81</v>
      </c>
      <c r="AY1223" s="237" t="s">
        <v>143</v>
      </c>
    </row>
    <row r="1224" s="2" customFormat="1" ht="24.15" customHeight="1">
      <c r="A1224" s="41"/>
      <c r="B1224" s="42"/>
      <c r="C1224" s="207" t="s">
        <v>1714</v>
      </c>
      <c r="D1224" s="207" t="s">
        <v>145</v>
      </c>
      <c r="E1224" s="208" t="s">
        <v>1715</v>
      </c>
      <c r="F1224" s="209" t="s">
        <v>1716</v>
      </c>
      <c r="G1224" s="210" t="s">
        <v>260</v>
      </c>
      <c r="H1224" s="211">
        <v>0.49099999999999999</v>
      </c>
      <c r="I1224" s="212"/>
      <c r="J1224" s="213">
        <f>ROUND(I1224*H1224,2)</f>
        <v>0</v>
      </c>
      <c r="K1224" s="209" t="s">
        <v>149</v>
      </c>
      <c r="L1224" s="47"/>
      <c r="M1224" s="214" t="s">
        <v>28</v>
      </c>
      <c r="N1224" s="215" t="s">
        <v>44</v>
      </c>
      <c r="O1224" s="87"/>
      <c r="P1224" s="216">
        <f>O1224*H1224</f>
        <v>0</v>
      </c>
      <c r="Q1224" s="216">
        <v>0</v>
      </c>
      <c r="R1224" s="216">
        <f>Q1224*H1224</f>
        <v>0</v>
      </c>
      <c r="S1224" s="216">
        <v>0</v>
      </c>
      <c r="T1224" s="217">
        <f>S1224*H1224</f>
        <v>0</v>
      </c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R1224" s="218" t="s">
        <v>282</v>
      </c>
      <c r="AT1224" s="218" t="s">
        <v>145</v>
      </c>
      <c r="AU1224" s="218" t="s">
        <v>83</v>
      </c>
      <c r="AY1224" s="20" t="s">
        <v>143</v>
      </c>
      <c r="BE1224" s="219">
        <f>IF(N1224="základní",J1224,0)</f>
        <v>0</v>
      </c>
      <c r="BF1224" s="219">
        <f>IF(N1224="snížená",J1224,0)</f>
        <v>0</v>
      </c>
      <c r="BG1224" s="219">
        <f>IF(N1224="zákl. přenesená",J1224,0)</f>
        <v>0</v>
      </c>
      <c r="BH1224" s="219">
        <f>IF(N1224="sníž. přenesená",J1224,0)</f>
        <v>0</v>
      </c>
      <c r="BI1224" s="219">
        <f>IF(N1224="nulová",J1224,0)</f>
        <v>0</v>
      </c>
      <c r="BJ1224" s="20" t="s">
        <v>81</v>
      </c>
      <c r="BK1224" s="219">
        <f>ROUND(I1224*H1224,2)</f>
        <v>0</v>
      </c>
      <c r="BL1224" s="20" t="s">
        <v>282</v>
      </c>
      <c r="BM1224" s="218" t="s">
        <v>1717</v>
      </c>
    </row>
    <row r="1225" s="2" customFormat="1">
      <c r="A1225" s="41"/>
      <c r="B1225" s="42"/>
      <c r="C1225" s="43"/>
      <c r="D1225" s="220" t="s">
        <v>152</v>
      </c>
      <c r="E1225" s="43"/>
      <c r="F1225" s="221" t="s">
        <v>1718</v>
      </c>
      <c r="G1225" s="43"/>
      <c r="H1225" s="43"/>
      <c r="I1225" s="222"/>
      <c r="J1225" s="43"/>
      <c r="K1225" s="43"/>
      <c r="L1225" s="47"/>
      <c r="M1225" s="223"/>
      <c r="N1225" s="224"/>
      <c r="O1225" s="87"/>
      <c r="P1225" s="87"/>
      <c r="Q1225" s="87"/>
      <c r="R1225" s="87"/>
      <c r="S1225" s="87"/>
      <c r="T1225" s="88"/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T1225" s="20" t="s">
        <v>152</v>
      </c>
      <c r="AU1225" s="20" t="s">
        <v>83</v>
      </c>
    </row>
    <row r="1226" s="2" customFormat="1">
      <c r="A1226" s="41"/>
      <c r="B1226" s="42"/>
      <c r="C1226" s="43"/>
      <c r="D1226" s="225" t="s">
        <v>154</v>
      </c>
      <c r="E1226" s="43"/>
      <c r="F1226" s="226" t="s">
        <v>1719</v>
      </c>
      <c r="G1226" s="43"/>
      <c r="H1226" s="43"/>
      <c r="I1226" s="222"/>
      <c r="J1226" s="43"/>
      <c r="K1226" s="43"/>
      <c r="L1226" s="47"/>
      <c r="M1226" s="223"/>
      <c r="N1226" s="224"/>
      <c r="O1226" s="87"/>
      <c r="P1226" s="87"/>
      <c r="Q1226" s="87"/>
      <c r="R1226" s="87"/>
      <c r="S1226" s="87"/>
      <c r="T1226" s="88"/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T1226" s="20" t="s">
        <v>154</v>
      </c>
      <c r="AU1226" s="20" t="s">
        <v>83</v>
      </c>
    </row>
    <row r="1227" s="12" customFormat="1" ht="22.8" customHeight="1">
      <c r="A1227" s="12"/>
      <c r="B1227" s="191"/>
      <c r="C1227" s="192"/>
      <c r="D1227" s="193" t="s">
        <v>72</v>
      </c>
      <c r="E1227" s="205" t="s">
        <v>1720</v>
      </c>
      <c r="F1227" s="205" t="s">
        <v>1721</v>
      </c>
      <c r="G1227" s="192"/>
      <c r="H1227" s="192"/>
      <c r="I1227" s="195"/>
      <c r="J1227" s="206">
        <f>BK1227</f>
        <v>0</v>
      </c>
      <c r="K1227" s="192"/>
      <c r="L1227" s="197"/>
      <c r="M1227" s="198"/>
      <c r="N1227" s="199"/>
      <c r="O1227" s="199"/>
      <c r="P1227" s="200">
        <f>SUM(P1228:P1266)</f>
        <v>0</v>
      </c>
      <c r="Q1227" s="199"/>
      <c r="R1227" s="200">
        <f>SUM(R1228:R1266)</f>
        <v>0.011594660000000001</v>
      </c>
      <c r="S1227" s="199"/>
      <c r="T1227" s="201">
        <f>SUM(T1228:T1266)</f>
        <v>0</v>
      </c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R1227" s="202" t="s">
        <v>83</v>
      </c>
      <c r="AT1227" s="203" t="s">
        <v>72</v>
      </c>
      <c r="AU1227" s="203" t="s">
        <v>81</v>
      </c>
      <c r="AY1227" s="202" t="s">
        <v>143</v>
      </c>
      <c r="BK1227" s="204">
        <f>SUM(BK1228:BK1266)</f>
        <v>0</v>
      </c>
    </row>
    <row r="1228" s="2" customFormat="1" ht="16.5" customHeight="1">
      <c r="A1228" s="41"/>
      <c r="B1228" s="42"/>
      <c r="C1228" s="207" t="s">
        <v>1722</v>
      </c>
      <c r="D1228" s="207" t="s">
        <v>145</v>
      </c>
      <c r="E1228" s="208" t="s">
        <v>1723</v>
      </c>
      <c r="F1228" s="209" t="s">
        <v>1724</v>
      </c>
      <c r="G1228" s="210" t="s">
        <v>312</v>
      </c>
      <c r="H1228" s="211">
        <v>13.787000000000001</v>
      </c>
      <c r="I1228" s="212"/>
      <c r="J1228" s="213">
        <f>ROUND(I1228*H1228,2)</f>
        <v>0</v>
      </c>
      <c r="K1228" s="209" t="s">
        <v>149</v>
      </c>
      <c r="L1228" s="47"/>
      <c r="M1228" s="214" t="s">
        <v>28</v>
      </c>
      <c r="N1228" s="215" t="s">
        <v>44</v>
      </c>
      <c r="O1228" s="87"/>
      <c r="P1228" s="216">
        <f>O1228*H1228</f>
        <v>0</v>
      </c>
      <c r="Q1228" s="216">
        <v>6.9999999999999994E-05</v>
      </c>
      <c r="R1228" s="216">
        <f>Q1228*H1228</f>
        <v>0.00096508999999999994</v>
      </c>
      <c r="S1228" s="216">
        <v>0</v>
      </c>
      <c r="T1228" s="217">
        <f>S1228*H1228</f>
        <v>0</v>
      </c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R1228" s="218" t="s">
        <v>282</v>
      </c>
      <c r="AT1228" s="218" t="s">
        <v>145</v>
      </c>
      <c r="AU1228" s="218" t="s">
        <v>83</v>
      </c>
      <c r="AY1228" s="20" t="s">
        <v>143</v>
      </c>
      <c r="BE1228" s="219">
        <f>IF(N1228="základní",J1228,0)</f>
        <v>0</v>
      </c>
      <c r="BF1228" s="219">
        <f>IF(N1228="snížená",J1228,0)</f>
        <v>0</v>
      </c>
      <c r="BG1228" s="219">
        <f>IF(N1228="zákl. přenesená",J1228,0)</f>
        <v>0</v>
      </c>
      <c r="BH1228" s="219">
        <f>IF(N1228="sníž. přenesená",J1228,0)</f>
        <v>0</v>
      </c>
      <c r="BI1228" s="219">
        <f>IF(N1228="nulová",J1228,0)</f>
        <v>0</v>
      </c>
      <c r="BJ1228" s="20" t="s">
        <v>81</v>
      </c>
      <c r="BK1228" s="219">
        <f>ROUND(I1228*H1228,2)</f>
        <v>0</v>
      </c>
      <c r="BL1228" s="20" t="s">
        <v>282</v>
      </c>
      <c r="BM1228" s="218" t="s">
        <v>1725</v>
      </c>
    </row>
    <row r="1229" s="2" customFormat="1">
      <c r="A1229" s="41"/>
      <c r="B1229" s="42"/>
      <c r="C1229" s="43"/>
      <c r="D1229" s="220" t="s">
        <v>152</v>
      </c>
      <c r="E1229" s="43"/>
      <c r="F1229" s="221" t="s">
        <v>1726</v>
      </c>
      <c r="G1229" s="43"/>
      <c r="H1229" s="43"/>
      <c r="I1229" s="222"/>
      <c r="J1229" s="43"/>
      <c r="K1229" s="43"/>
      <c r="L1229" s="47"/>
      <c r="M1229" s="223"/>
      <c r="N1229" s="224"/>
      <c r="O1229" s="87"/>
      <c r="P1229" s="87"/>
      <c r="Q1229" s="87"/>
      <c r="R1229" s="87"/>
      <c r="S1229" s="87"/>
      <c r="T1229" s="88"/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T1229" s="20" t="s">
        <v>152</v>
      </c>
      <c r="AU1229" s="20" t="s">
        <v>83</v>
      </c>
    </row>
    <row r="1230" s="2" customFormat="1">
      <c r="A1230" s="41"/>
      <c r="B1230" s="42"/>
      <c r="C1230" s="43"/>
      <c r="D1230" s="225" t="s">
        <v>154</v>
      </c>
      <c r="E1230" s="43"/>
      <c r="F1230" s="226" t="s">
        <v>1727</v>
      </c>
      <c r="G1230" s="43"/>
      <c r="H1230" s="43"/>
      <c r="I1230" s="222"/>
      <c r="J1230" s="43"/>
      <c r="K1230" s="43"/>
      <c r="L1230" s="47"/>
      <c r="M1230" s="223"/>
      <c r="N1230" s="224"/>
      <c r="O1230" s="87"/>
      <c r="P1230" s="87"/>
      <c r="Q1230" s="87"/>
      <c r="R1230" s="87"/>
      <c r="S1230" s="87"/>
      <c r="T1230" s="88"/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T1230" s="20" t="s">
        <v>154</v>
      </c>
      <c r="AU1230" s="20" t="s">
        <v>83</v>
      </c>
    </row>
    <row r="1231" s="14" customFormat="1">
      <c r="A1231" s="14"/>
      <c r="B1231" s="238"/>
      <c r="C1231" s="239"/>
      <c r="D1231" s="220" t="s">
        <v>156</v>
      </c>
      <c r="E1231" s="240" t="s">
        <v>28</v>
      </c>
      <c r="F1231" s="241" t="s">
        <v>1728</v>
      </c>
      <c r="G1231" s="239"/>
      <c r="H1231" s="240" t="s">
        <v>28</v>
      </c>
      <c r="I1231" s="242"/>
      <c r="J1231" s="239"/>
      <c r="K1231" s="239"/>
      <c r="L1231" s="243"/>
      <c r="M1231" s="244"/>
      <c r="N1231" s="245"/>
      <c r="O1231" s="245"/>
      <c r="P1231" s="245"/>
      <c r="Q1231" s="245"/>
      <c r="R1231" s="245"/>
      <c r="S1231" s="245"/>
      <c r="T1231" s="246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47" t="s">
        <v>156</v>
      </c>
      <c r="AU1231" s="247" t="s">
        <v>83</v>
      </c>
      <c r="AV1231" s="14" t="s">
        <v>81</v>
      </c>
      <c r="AW1231" s="14" t="s">
        <v>35</v>
      </c>
      <c r="AX1231" s="14" t="s">
        <v>73</v>
      </c>
      <c r="AY1231" s="247" t="s">
        <v>143</v>
      </c>
    </row>
    <row r="1232" s="13" customFormat="1">
      <c r="A1232" s="13"/>
      <c r="B1232" s="227"/>
      <c r="C1232" s="228"/>
      <c r="D1232" s="220" t="s">
        <v>156</v>
      </c>
      <c r="E1232" s="229" t="s">
        <v>28</v>
      </c>
      <c r="F1232" s="230" t="s">
        <v>1729</v>
      </c>
      <c r="G1232" s="228"/>
      <c r="H1232" s="231">
        <v>5.5540000000000003</v>
      </c>
      <c r="I1232" s="232"/>
      <c r="J1232" s="228"/>
      <c r="K1232" s="228"/>
      <c r="L1232" s="233"/>
      <c r="M1232" s="234"/>
      <c r="N1232" s="235"/>
      <c r="O1232" s="235"/>
      <c r="P1232" s="235"/>
      <c r="Q1232" s="235"/>
      <c r="R1232" s="235"/>
      <c r="S1232" s="235"/>
      <c r="T1232" s="236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37" t="s">
        <v>156</v>
      </c>
      <c r="AU1232" s="237" t="s">
        <v>83</v>
      </c>
      <c r="AV1232" s="13" t="s">
        <v>83</v>
      </c>
      <c r="AW1232" s="13" t="s">
        <v>35</v>
      </c>
      <c r="AX1232" s="13" t="s">
        <v>73</v>
      </c>
      <c r="AY1232" s="237" t="s">
        <v>143</v>
      </c>
    </row>
    <row r="1233" s="13" customFormat="1">
      <c r="A1233" s="13"/>
      <c r="B1233" s="227"/>
      <c r="C1233" s="228"/>
      <c r="D1233" s="220" t="s">
        <v>156</v>
      </c>
      <c r="E1233" s="229" t="s">
        <v>28</v>
      </c>
      <c r="F1233" s="230" t="s">
        <v>1730</v>
      </c>
      <c r="G1233" s="228"/>
      <c r="H1233" s="231">
        <v>8.2330000000000005</v>
      </c>
      <c r="I1233" s="232"/>
      <c r="J1233" s="228"/>
      <c r="K1233" s="228"/>
      <c r="L1233" s="233"/>
      <c r="M1233" s="234"/>
      <c r="N1233" s="235"/>
      <c r="O1233" s="235"/>
      <c r="P1233" s="235"/>
      <c r="Q1233" s="235"/>
      <c r="R1233" s="235"/>
      <c r="S1233" s="235"/>
      <c r="T1233" s="236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7" t="s">
        <v>156</v>
      </c>
      <c r="AU1233" s="237" t="s">
        <v>83</v>
      </c>
      <c r="AV1233" s="13" t="s">
        <v>83</v>
      </c>
      <c r="AW1233" s="13" t="s">
        <v>35</v>
      </c>
      <c r="AX1233" s="13" t="s">
        <v>73</v>
      </c>
      <c r="AY1233" s="237" t="s">
        <v>143</v>
      </c>
    </row>
    <row r="1234" s="15" customFormat="1">
      <c r="A1234" s="15"/>
      <c r="B1234" s="248"/>
      <c r="C1234" s="249"/>
      <c r="D1234" s="220" t="s">
        <v>156</v>
      </c>
      <c r="E1234" s="250" t="s">
        <v>28</v>
      </c>
      <c r="F1234" s="251" t="s">
        <v>180</v>
      </c>
      <c r="G1234" s="249"/>
      <c r="H1234" s="252">
        <v>13.787000000000001</v>
      </c>
      <c r="I1234" s="253"/>
      <c r="J1234" s="249"/>
      <c r="K1234" s="249"/>
      <c r="L1234" s="254"/>
      <c r="M1234" s="255"/>
      <c r="N1234" s="256"/>
      <c r="O1234" s="256"/>
      <c r="P1234" s="256"/>
      <c r="Q1234" s="256"/>
      <c r="R1234" s="256"/>
      <c r="S1234" s="256"/>
      <c r="T1234" s="257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T1234" s="258" t="s">
        <v>156</v>
      </c>
      <c r="AU1234" s="258" t="s">
        <v>83</v>
      </c>
      <c r="AV1234" s="15" t="s">
        <v>150</v>
      </c>
      <c r="AW1234" s="15" t="s">
        <v>35</v>
      </c>
      <c r="AX1234" s="15" t="s">
        <v>81</v>
      </c>
      <c r="AY1234" s="258" t="s">
        <v>143</v>
      </c>
    </row>
    <row r="1235" s="2" customFormat="1" ht="24.15" customHeight="1">
      <c r="A1235" s="41"/>
      <c r="B1235" s="42"/>
      <c r="C1235" s="207" t="s">
        <v>1731</v>
      </c>
      <c r="D1235" s="207" t="s">
        <v>145</v>
      </c>
      <c r="E1235" s="208" t="s">
        <v>1732</v>
      </c>
      <c r="F1235" s="209" t="s">
        <v>1733</v>
      </c>
      <c r="G1235" s="210" t="s">
        <v>312</v>
      </c>
      <c r="H1235" s="211">
        <v>21.693000000000001</v>
      </c>
      <c r="I1235" s="212"/>
      <c r="J1235" s="213">
        <f>ROUND(I1235*H1235,2)</f>
        <v>0</v>
      </c>
      <c r="K1235" s="209" t="s">
        <v>149</v>
      </c>
      <c r="L1235" s="47"/>
      <c r="M1235" s="214" t="s">
        <v>28</v>
      </c>
      <c r="N1235" s="215" t="s">
        <v>44</v>
      </c>
      <c r="O1235" s="87"/>
      <c r="P1235" s="216">
        <f>O1235*H1235</f>
        <v>0</v>
      </c>
      <c r="Q1235" s="216">
        <v>8.0000000000000007E-05</v>
      </c>
      <c r="R1235" s="216">
        <f>Q1235*H1235</f>
        <v>0.0017354400000000002</v>
      </c>
      <c r="S1235" s="216">
        <v>0</v>
      </c>
      <c r="T1235" s="217">
        <f>S1235*H1235</f>
        <v>0</v>
      </c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R1235" s="218" t="s">
        <v>282</v>
      </c>
      <c r="AT1235" s="218" t="s">
        <v>145</v>
      </c>
      <c r="AU1235" s="218" t="s">
        <v>83</v>
      </c>
      <c r="AY1235" s="20" t="s">
        <v>143</v>
      </c>
      <c r="BE1235" s="219">
        <f>IF(N1235="základní",J1235,0)</f>
        <v>0</v>
      </c>
      <c r="BF1235" s="219">
        <f>IF(N1235="snížená",J1235,0)</f>
        <v>0</v>
      </c>
      <c r="BG1235" s="219">
        <f>IF(N1235="zákl. přenesená",J1235,0)</f>
        <v>0</v>
      </c>
      <c r="BH1235" s="219">
        <f>IF(N1235="sníž. přenesená",J1235,0)</f>
        <v>0</v>
      </c>
      <c r="BI1235" s="219">
        <f>IF(N1235="nulová",J1235,0)</f>
        <v>0</v>
      </c>
      <c r="BJ1235" s="20" t="s">
        <v>81</v>
      </c>
      <c r="BK1235" s="219">
        <f>ROUND(I1235*H1235,2)</f>
        <v>0</v>
      </c>
      <c r="BL1235" s="20" t="s">
        <v>282</v>
      </c>
      <c r="BM1235" s="218" t="s">
        <v>1734</v>
      </c>
    </row>
    <row r="1236" s="2" customFormat="1">
      <c r="A1236" s="41"/>
      <c r="B1236" s="42"/>
      <c r="C1236" s="43"/>
      <c r="D1236" s="220" t="s">
        <v>152</v>
      </c>
      <c r="E1236" s="43"/>
      <c r="F1236" s="221" t="s">
        <v>1735</v>
      </c>
      <c r="G1236" s="43"/>
      <c r="H1236" s="43"/>
      <c r="I1236" s="222"/>
      <c r="J1236" s="43"/>
      <c r="K1236" s="43"/>
      <c r="L1236" s="47"/>
      <c r="M1236" s="223"/>
      <c r="N1236" s="224"/>
      <c r="O1236" s="87"/>
      <c r="P1236" s="87"/>
      <c r="Q1236" s="87"/>
      <c r="R1236" s="87"/>
      <c r="S1236" s="87"/>
      <c r="T1236" s="88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T1236" s="20" t="s">
        <v>152</v>
      </c>
      <c r="AU1236" s="20" t="s">
        <v>83</v>
      </c>
    </row>
    <row r="1237" s="2" customFormat="1">
      <c r="A1237" s="41"/>
      <c r="B1237" s="42"/>
      <c r="C1237" s="43"/>
      <c r="D1237" s="225" t="s">
        <v>154</v>
      </c>
      <c r="E1237" s="43"/>
      <c r="F1237" s="226" t="s">
        <v>1736</v>
      </c>
      <c r="G1237" s="43"/>
      <c r="H1237" s="43"/>
      <c r="I1237" s="222"/>
      <c r="J1237" s="43"/>
      <c r="K1237" s="43"/>
      <c r="L1237" s="47"/>
      <c r="M1237" s="223"/>
      <c r="N1237" s="224"/>
      <c r="O1237" s="87"/>
      <c r="P1237" s="87"/>
      <c r="Q1237" s="87"/>
      <c r="R1237" s="87"/>
      <c r="S1237" s="87"/>
      <c r="T1237" s="88"/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T1237" s="20" t="s">
        <v>154</v>
      </c>
      <c r="AU1237" s="20" t="s">
        <v>83</v>
      </c>
    </row>
    <row r="1238" s="14" customFormat="1">
      <c r="A1238" s="14"/>
      <c r="B1238" s="238"/>
      <c r="C1238" s="239"/>
      <c r="D1238" s="220" t="s">
        <v>156</v>
      </c>
      <c r="E1238" s="240" t="s">
        <v>28</v>
      </c>
      <c r="F1238" s="241" t="s">
        <v>1728</v>
      </c>
      <c r="G1238" s="239"/>
      <c r="H1238" s="240" t="s">
        <v>28</v>
      </c>
      <c r="I1238" s="242"/>
      <c r="J1238" s="239"/>
      <c r="K1238" s="239"/>
      <c r="L1238" s="243"/>
      <c r="M1238" s="244"/>
      <c r="N1238" s="245"/>
      <c r="O1238" s="245"/>
      <c r="P1238" s="245"/>
      <c r="Q1238" s="245"/>
      <c r="R1238" s="245"/>
      <c r="S1238" s="245"/>
      <c r="T1238" s="246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47" t="s">
        <v>156</v>
      </c>
      <c r="AU1238" s="247" t="s">
        <v>83</v>
      </c>
      <c r="AV1238" s="14" t="s">
        <v>81</v>
      </c>
      <c r="AW1238" s="14" t="s">
        <v>35</v>
      </c>
      <c r="AX1238" s="14" t="s">
        <v>73</v>
      </c>
      <c r="AY1238" s="247" t="s">
        <v>143</v>
      </c>
    </row>
    <row r="1239" s="13" customFormat="1">
      <c r="A1239" s="13"/>
      <c r="B1239" s="227"/>
      <c r="C1239" s="228"/>
      <c r="D1239" s="220" t="s">
        <v>156</v>
      </c>
      <c r="E1239" s="229" t="s">
        <v>28</v>
      </c>
      <c r="F1239" s="230" t="s">
        <v>1737</v>
      </c>
      <c r="G1239" s="228"/>
      <c r="H1239" s="231">
        <v>13.787000000000001</v>
      </c>
      <c r="I1239" s="232"/>
      <c r="J1239" s="228"/>
      <c r="K1239" s="228"/>
      <c r="L1239" s="233"/>
      <c r="M1239" s="234"/>
      <c r="N1239" s="235"/>
      <c r="O1239" s="235"/>
      <c r="P1239" s="235"/>
      <c r="Q1239" s="235"/>
      <c r="R1239" s="235"/>
      <c r="S1239" s="235"/>
      <c r="T1239" s="236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7" t="s">
        <v>156</v>
      </c>
      <c r="AU1239" s="237" t="s">
        <v>83</v>
      </c>
      <c r="AV1239" s="13" t="s">
        <v>83</v>
      </c>
      <c r="AW1239" s="13" t="s">
        <v>35</v>
      </c>
      <c r="AX1239" s="13" t="s">
        <v>73</v>
      </c>
      <c r="AY1239" s="237" t="s">
        <v>143</v>
      </c>
    </row>
    <row r="1240" s="14" customFormat="1">
      <c r="A1240" s="14"/>
      <c r="B1240" s="238"/>
      <c r="C1240" s="239"/>
      <c r="D1240" s="220" t="s">
        <v>156</v>
      </c>
      <c r="E1240" s="240" t="s">
        <v>28</v>
      </c>
      <c r="F1240" s="241" t="s">
        <v>1738</v>
      </c>
      <c r="G1240" s="239"/>
      <c r="H1240" s="240" t="s">
        <v>28</v>
      </c>
      <c r="I1240" s="242"/>
      <c r="J1240" s="239"/>
      <c r="K1240" s="239"/>
      <c r="L1240" s="243"/>
      <c r="M1240" s="244"/>
      <c r="N1240" s="245"/>
      <c r="O1240" s="245"/>
      <c r="P1240" s="245"/>
      <c r="Q1240" s="245"/>
      <c r="R1240" s="245"/>
      <c r="S1240" s="245"/>
      <c r="T1240" s="246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47" t="s">
        <v>156</v>
      </c>
      <c r="AU1240" s="247" t="s">
        <v>83</v>
      </c>
      <c r="AV1240" s="14" t="s">
        <v>81</v>
      </c>
      <c r="AW1240" s="14" t="s">
        <v>35</v>
      </c>
      <c r="AX1240" s="14" t="s">
        <v>73</v>
      </c>
      <c r="AY1240" s="247" t="s">
        <v>143</v>
      </c>
    </row>
    <row r="1241" s="13" customFormat="1">
      <c r="A1241" s="13"/>
      <c r="B1241" s="227"/>
      <c r="C1241" s="228"/>
      <c r="D1241" s="220" t="s">
        <v>156</v>
      </c>
      <c r="E1241" s="229" t="s">
        <v>28</v>
      </c>
      <c r="F1241" s="230" t="s">
        <v>1739</v>
      </c>
      <c r="G1241" s="228"/>
      <c r="H1241" s="231">
        <v>7.9059999999999997</v>
      </c>
      <c r="I1241" s="232"/>
      <c r="J1241" s="228"/>
      <c r="K1241" s="228"/>
      <c r="L1241" s="233"/>
      <c r="M1241" s="234"/>
      <c r="N1241" s="235"/>
      <c r="O1241" s="235"/>
      <c r="P1241" s="235"/>
      <c r="Q1241" s="235"/>
      <c r="R1241" s="235"/>
      <c r="S1241" s="235"/>
      <c r="T1241" s="236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37" t="s">
        <v>156</v>
      </c>
      <c r="AU1241" s="237" t="s">
        <v>83</v>
      </c>
      <c r="AV1241" s="13" t="s">
        <v>83</v>
      </c>
      <c r="AW1241" s="13" t="s">
        <v>35</v>
      </c>
      <c r="AX1241" s="13" t="s">
        <v>73</v>
      </c>
      <c r="AY1241" s="237" t="s">
        <v>143</v>
      </c>
    </row>
    <row r="1242" s="15" customFormat="1">
      <c r="A1242" s="15"/>
      <c r="B1242" s="248"/>
      <c r="C1242" s="249"/>
      <c r="D1242" s="220" t="s">
        <v>156</v>
      </c>
      <c r="E1242" s="250" t="s">
        <v>28</v>
      </c>
      <c r="F1242" s="251" t="s">
        <v>180</v>
      </c>
      <c r="G1242" s="249"/>
      <c r="H1242" s="252">
        <v>21.693000000000001</v>
      </c>
      <c r="I1242" s="253"/>
      <c r="J1242" s="249"/>
      <c r="K1242" s="249"/>
      <c r="L1242" s="254"/>
      <c r="M1242" s="255"/>
      <c r="N1242" s="256"/>
      <c r="O1242" s="256"/>
      <c r="P1242" s="256"/>
      <c r="Q1242" s="256"/>
      <c r="R1242" s="256"/>
      <c r="S1242" s="256"/>
      <c r="T1242" s="257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T1242" s="258" t="s">
        <v>156</v>
      </c>
      <c r="AU1242" s="258" t="s">
        <v>83</v>
      </c>
      <c r="AV1242" s="15" t="s">
        <v>150</v>
      </c>
      <c r="AW1242" s="15" t="s">
        <v>35</v>
      </c>
      <c r="AX1242" s="15" t="s">
        <v>81</v>
      </c>
      <c r="AY1242" s="258" t="s">
        <v>143</v>
      </c>
    </row>
    <row r="1243" s="2" customFormat="1" ht="24.15" customHeight="1">
      <c r="A1243" s="41"/>
      <c r="B1243" s="42"/>
      <c r="C1243" s="207" t="s">
        <v>1740</v>
      </c>
      <c r="D1243" s="207" t="s">
        <v>145</v>
      </c>
      <c r="E1243" s="208" t="s">
        <v>1741</v>
      </c>
      <c r="F1243" s="209" t="s">
        <v>1742</v>
      </c>
      <c r="G1243" s="210" t="s">
        <v>312</v>
      </c>
      <c r="H1243" s="211">
        <v>21.693000000000001</v>
      </c>
      <c r="I1243" s="212"/>
      <c r="J1243" s="213">
        <f>ROUND(I1243*H1243,2)</f>
        <v>0</v>
      </c>
      <c r="K1243" s="209" t="s">
        <v>149</v>
      </c>
      <c r="L1243" s="47"/>
      <c r="M1243" s="214" t="s">
        <v>28</v>
      </c>
      <c r="N1243" s="215" t="s">
        <v>44</v>
      </c>
      <c r="O1243" s="87"/>
      <c r="P1243" s="216">
        <f>O1243*H1243</f>
        <v>0</v>
      </c>
      <c r="Q1243" s="216">
        <v>0.00017000000000000001</v>
      </c>
      <c r="R1243" s="216">
        <f>Q1243*H1243</f>
        <v>0.0036878100000000006</v>
      </c>
      <c r="S1243" s="216">
        <v>0</v>
      </c>
      <c r="T1243" s="217">
        <f>S1243*H1243</f>
        <v>0</v>
      </c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R1243" s="218" t="s">
        <v>282</v>
      </c>
      <c r="AT1243" s="218" t="s">
        <v>145</v>
      </c>
      <c r="AU1243" s="218" t="s">
        <v>83</v>
      </c>
      <c r="AY1243" s="20" t="s">
        <v>143</v>
      </c>
      <c r="BE1243" s="219">
        <f>IF(N1243="základní",J1243,0)</f>
        <v>0</v>
      </c>
      <c r="BF1243" s="219">
        <f>IF(N1243="snížená",J1243,0)</f>
        <v>0</v>
      </c>
      <c r="BG1243" s="219">
        <f>IF(N1243="zákl. přenesená",J1243,0)</f>
        <v>0</v>
      </c>
      <c r="BH1243" s="219">
        <f>IF(N1243="sníž. přenesená",J1243,0)</f>
        <v>0</v>
      </c>
      <c r="BI1243" s="219">
        <f>IF(N1243="nulová",J1243,0)</f>
        <v>0</v>
      </c>
      <c r="BJ1243" s="20" t="s">
        <v>81</v>
      </c>
      <c r="BK1243" s="219">
        <f>ROUND(I1243*H1243,2)</f>
        <v>0</v>
      </c>
      <c r="BL1243" s="20" t="s">
        <v>282</v>
      </c>
      <c r="BM1243" s="218" t="s">
        <v>1743</v>
      </c>
    </row>
    <row r="1244" s="2" customFormat="1">
      <c r="A1244" s="41"/>
      <c r="B1244" s="42"/>
      <c r="C1244" s="43"/>
      <c r="D1244" s="220" t="s">
        <v>152</v>
      </c>
      <c r="E1244" s="43"/>
      <c r="F1244" s="221" t="s">
        <v>1744</v>
      </c>
      <c r="G1244" s="43"/>
      <c r="H1244" s="43"/>
      <c r="I1244" s="222"/>
      <c r="J1244" s="43"/>
      <c r="K1244" s="43"/>
      <c r="L1244" s="47"/>
      <c r="M1244" s="223"/>
      <c r="N1244" s="224"/>
      <c r="O1244" s="87"/>
      <c r="P1244" s="87"/>
      <c r="Q1244" s="87"/>
      <c r="R1244" s="87"/>
      <c r="S1244" s="87"/>
      <c r="T1244" s="88"/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T1244" s="20" t="s">
        <v>152</v>
      </c>
      <c r="AU1244" s="20" t="s">
        <v>83</v>
      </c>
    </row>
    <row r="1245" s="2" customFormat="1">
      <c r="A1245" s="41"/>
      <c r="B1245" s="42"/>
      <c r="C1245" s="43"/>
      <c r="D1245" s="225" t="s">
        <v>154</v>
      </c>
      <c r="E1245" s="43"/>
      <c r="F1245" s="226" t="s">
        <v>1745</v>
      </c>
      <c r="G1245" s="43"/>
      <c r="H1245" s="43"/>
      <c r="I1245" s="222"/>
      <c r="J1245" s="43"/>
      <c r="K1245" s="43"/>
      <c r="L1245" s="47"/>
      <c r="M1245" s="223"/>
      <c r="N1245" s="224"/>
      <c r="O1245" s="87"/>
      <c r="P1245" s="87"/>
      <c r="Q1245" s="87"/>
      <c r="R1245" s="87"/>
      <c r="S1245" s="87"/>
      <c r="T1245" s="88"/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T1245" s="20" t="s">
        <v>154</v>
      </c>
      <c r="AU1245" s="20" t="s">
        <v>83</v>
      </c>
    </row>
    <row r="1246" s="14" customFormat="1">
      <c r="A1246" s="14"/>
      <c r="B1246" s="238"/>
      <c r="C1246" s="239"/>
      <c r="D1246" s="220" t="s">
        <v>156</v>
      </c>
      <c r="E1246" s="240" t="s">
        <v>28</v>
      </c>
      <c r="F1246" s="241" t="s">
        <v>1728</v>
      </c>
      <c r="G1246" s="239"/>
      <c r="H1246" s="240" t="s">
        <v>28</v>
      </c>
      <c r="I1246" s="242"/>
      <c r="J1246" s="239"/>
      <c r="K1246" s="239"/>
      <c r="L1246" s="243"/>
      <c r="M1246" s="244"/>
      <c r="N1246" s="245"/>
      <c r="O1246" s="245"/>
      <c r="P1246" s="245"/>
      <c r="Q1246" s="245"/>
      <c r="R1246" s="245"/>
      <c r="S1246" s="245"/>
      <c r="T1246" s="246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47" t="s">
        <v>156</v>
      </c>
      <c r="AU1246" s="247" t="s">
        <v>83</v>
      </c>
      <c r="AV1246" s="14" t="s">
        <v>81</v>
      </c>
      <c r="AW1246" s="14" t="s">
        <v>35</v>
      </c>
      <c r="AX1246" s="14" t="s">
        <v>73</v>
      </c>
      <c r="AY1246" s="247" t="s">
        <v>143</v>
      </c>
    </row>
    <row r="1247" s="13" customFormat="1">
      <c r="A1247" s="13"/>
      <c r="B1247" s="227"/>
      <c r="C1247" s="228"/>
      <c r="D1247" s="220" t="s">
        <v>156</v>
      </c>
      <c r="E1247" s="229" t="s">
        <v>28</v>
      </c>
      <c r="F1247" s="230" t="s">
        <v>1737</v>
      </c>
      <c r="G1247" s="228"/>
      <c r="H1247" s="231">
        <v>13.787000000000001</v>
      </c>
      <c r="I1247" s="232"/>
      <c r="J1247" s="228"/>
      <c r="K1247" s="228"/>
      <c r="L1247" s="233"/>
      <c r="M1247" s="234"/>
      <c r="N1247" s="235"/>
      <c r="O1247" s="235"/>
      <c r="P1247" s="235"/>
      <c r="Q1247" s="235"/>
      <c r="R1247" s="235"/>
      <c r="S1247" s="235"/>
      <c r="T1247" s="236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37" t="s">
        <v>156</v>
      </c>
      <c r="AU1247" s="237" t="s">
        <v>83</v>
      </c>
      <c r="AV1247" s="13" t="s">
        <v>83</v>
      </c>
      <c r="AW1247" s="13" t="s">
        <v>35</v>
      </c>
      <c r="AX1247" s="13" t="s">
        <v>73</v>
      </c>
      <c r="AY1247" s="237" t="s">
        <v>143</v>
      </c>
    </row>
    <row r="1248" s="14" customFormat="1">
      <c r="A1248" s="14"/>
      <c r="B1248" s="238"/>
      <c r="C1248" s="239"/>
      <c r="D1248" s="220" t="s">
        <v>156</v>
      </c>
      <c r="E1248" s="240" t="s">
        <v>28</v>
      </c>
      <c r="F1248" s="241" t="s">
        <v>1738</v>
      </c>
      <c r="G1248" s="239"/>
      <c r="H1248" s="240" t="s">
        <v>28</v>
      </c>
      <c r="I1248" s="242"/>
      <c r="J1248" s="239"/>
      <c r="K1248" s="239"/>
      <c r="L1248" s="243"/>
      <c r="M1248" s="244"/>
      <c r="N1248" s="245"/>
      <c r="O1248" s="245"/>
      <c r="P1248" s="245"/>
      <c r="Q1248" s="245"/>
      <c r="R1248" s="245"/>
      <c r="S1248" s="245"/>
      <c r="T1248" s="246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47" t="s">
        <v>156</v>
      </c>
      <c r="AU1248" s="247" t="s">
        <v>83</v>
      </c>
      <c r="AV1248" s="14" t="s">
        <v>81</v>
      </c>
      <c r="AW1248" s="14" t="s">
        <v>35</v>
      </c>
      <c r="AX1248" s="14" t="s">
        <v>73</v>
      </c>
      <c r="AY1248" s="247" t="s">
        <v>143</v>
      </c>
    </row>
    <row r="1249" s="13" customFormat="1">
      <c r="A1249" s="13"/>
      <c r="B1249" s="227"/>
      <c r="C1249" s="228"/>
      <c r="D1249" s="220" t="s">
        <v>156</v>
      </c>
      <c r="E1249" s="229" t="s">
        <v>28</v>
      </c>
      <c r="F1249" s="230" t="s">
        <v>1739</v>
      </c>
      <c r="G1249" s="228"/>
      <c r="H1249" s="231">
        <v>7.9059999999999997</v>
      </c>
      <c r="I1249" s="232"/>
      <c r="J1249" s="228"/>
      <c r="K1249" s="228"/>
      <c r="L1249" s="233"/>
      <c r="M1249" s="234"/>
      <c r="N1249" s="235"/>
      <c r="O1249" s="235"/>
      <c r="P1249" s="235"/>
      <c r="Q1249" s="235"/>
      <c r="R1249" s="235"/>
      <c r="S1249" s="235"/>
      <c r="T1249" s="236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7" t="s">
        <v>156</v>
      </c>
      <c r="AU1249" s="237" t="s">
        <v>83</v>
      </c>
      <c r="AV1249" s="13" t="s">
        <v>83</v>
      </c>
      <c r="AW1249" s="13" t="s">
        <v>35</v>
      </c>
      <c r="AX1249" s="13" t="s">
        <v>73</v>
      </c>
      <c r="AY1249" s="237" t="s">
        <v>143</v>
      </c>
    </row>
    <row r="1250" s="15" customFormat="1">
      <c r="A1250" s="15"/>
      <c r="B1250" s="248"/>
      <c r="C1250" s="249"/>
      <c r="D1250" s="220" t="s">
        <v>156</v>
      </c>
      <c r="E1250" s="250" t="s">
        <v>28</v>
      </c>
      <c r="F1250" s="251" t="s">
        <v>180</v>
      </c>
      <c r="G1250" s="249"/>
      <c r="H1250" s="252">
        <v>21.693000000000001</v>
      </c>
      <c r="I1250" s="253"/>
      <c r="J1250" s="249"/>
      <c r="K1250" s="249"/>
      <c r="L1250" s="254"/>
      <c r="M1250" s="255"/>
      <c r="N1250" s="256"/>
      <c r="O1250" s="256"/>
      <c r="P1250" s="256"/>
      <c r="Q1250" s="256"/>
      <c r="R1250" s="256"/>
      <c r="S1250" s="256"/>
      <c r="T1250" s="257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T1250" s="258" t="s">
        <v>156</v>
      </c>
      <c r="AU1250" s="258" t="s">
        <v>83</v>
      </c>
      <c r="AV1250" s="15" t="s">
        <v>150</v>
      </c>
      <c r="AW1250" s="15" t="s">
        <v>35</v>
      </c>
      <c r="AX1250" s="15" t="s">
        <v>81</v>
      </c>
      <c r="AY1250" s="258" t="s">
        <v>143</v>
      </c>
    </row>
    <row r="1251" s="2" customFormat="1" ht="24.15" customHeight="1">
      <c r="A1251" s="41"/>
      <c r="B1251" s="42"/>
      <c r="C1251" s="207" t="s">
        <v>1746</v>
      </c>
      <c r="D1251" s="207" t="s">
        <v>145</v>
      </c>
      <c r="E1251" s="208" t="s">
        <v>1747</v>
      </c>
      <c r="F1251" s="209" t="s">
        <v>1748</v>
      </c>
      <c r="G1251" s="210" t="s">
        <v>312</v>
      </c>
      <c r="H1251" s="211">
        <v>21.693000000000001</v>
      </c>
      <c r="I1251" s="212"/>
      <c r="J1251" s="213">
        <f>ROUND(I1251*H1251,2)</f>
        <v>0</v>
      </c>
      <c r="K1251" s="209" t="s">
        <v>149</v>
      </c>
      <c r="L1251" s="47"/>
      <c r="M1251" s="214" t="s">
        <v>28</v>
      </c>
      <c r="N1251" s="215" t="s">
        <v>44</v>
      </c>
      <c r="O1251" s="87"/>
      <c r="P1251" s="216">
        <f>O1251*H1251</f>
        <v>0</v>
      </c>
      <c r="Q1251" s="216">
        <v>0.00012</v>
      </c>
      <c r="R1251" s="216">
        <f>Q1251*H1251</f>
        <v>0.0026031600000000002</v>
      </c>
      <c r="S1251" s="216">
        <v>0</v>
      </c>
      <c r="T1251" s="217">
        <f>S1251*H1251</f>
        <v>0</v>
      </c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R1251" s="218" t="s">
        <v>282</v>
      </c>
      <c r="AT1251" s="218" t="s">
        <v>145</v>
      </c>
      <c r="AU1251" s="218" t="s">
        <v>83</v>
      </c>
      <c r="AY1251" s="20" t="s">
        <v>143</v>
      </c>
      <c r="BE1251" s="219">
        <f>IF(N1251="základní",J1251,0)</f>
        <v>0</v>
      </c>
      <c r="BF1251" s="219">
        <f>IF(N1251="snížená",J1251,0)</f>
        <v>0</v>
      </c>
      <c r="BG1251" s="219">
        <f>IF(N1251="zákl. přenesená",J1251,0)</f>
        <v>0</v>
      </c>
      <c r="BH1251" s="219">
        <f>IF(N1251="sníž. přenesená",J1251,0)</f>
        <v>0</v>
      </c>
      <c r="BI1251" s="219">
        <f>IF(N1251="nulová",J1251,0)</f>
        <v>0</v>
      </c>
      <c r="BJ1251" s="20" t="s">
        <v>81</v>
      </c>
      <c r="BK1251" s="219">
        <f>ROUND(I1251*H1251,2)</f>
        <v>0</v>
      </c>
      <c r="BL1251" s="20" t="s">
        <v>282</v>
      </c>
      <c r="BM1251" s="218" t="s">
        <v>1749</v>
      </c>
    </row>
    <row r="1252" s="2" customFormat="1">
      <c r="A1252" s="41"/>
      <c r="B1252" s="42"/>
      <c r="C1252" s="43"/>
      <c r="D1252" s="220" t="s">
        <v>152</v>
      </c>
      <c r="E1252" s="43"/>
      <c r="F1252" s="221" t="s">
        <v>1750</v>
      </c>
      <c r="G1252" s="43"/>
      <c r="H1252" s="43"/>
      <c r="I1252" s="222"/>
      <c r="J1252" s="43"/>
      <c r="K1252" s="43"/>
      <c r="L1252" s="47"/>
      <c r="M1252" s="223"/>
      <c r="N1252" s="224"/>
      <c r="O1252" s="87"/>
      <c r="P1252" s="87"/>
      <c r="Q1252" s="87"/>
      <c r="R1252" s="87"/>
      <c r="S1252" s="87"/>
      <c r="T1252" s="88"/>
      <c r="U1252" s="41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T1252" s="20" t="s">
        <v>152</v>
      </c>
      <c r="AU1252" s="20" t="s">
        <v>83</v>
      </c>
    </row>
    <row r="1253" s="2" customFormat="1">
      <c r="A1253" s="41"/>
      <c r="B1253" s="42"/>
      <c r="C1253" s="43"/>
      <c r="D1253" s="225" t="s">
        <v>154</v>
      </c>
      <c r="E1253" s="43"/>
      <c r="F1253" s="226" t="s">
        <v>1751</v>
      </c>
      <c r="G1253" s="43"/>
      <c r="H1253" s="43"/>
      <c r="I1253" s="222"/>
      <c r="J1253" s="43"/>
      <c r="K1253" s="43"/>
      <c r="L1253" s="47"/>
      <c r="M1253" s="223"/>
      <c r="N1253" s="224"/>
      <c r="O1253" s="87"/>
      <c r="P1253" s="87"/>
      <c r="Q1253" s="87"/>
      <c r="R1253" s="87"/>
      <c r="S1253" s="87"/>
      <c r="T1253" s="88"/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T1253" s="20" t="s">
        <v>154</v>
      </c>
      <c r="AU1253" s="20" t="s">
        <v>83</v>
      </c>
    </row>
    <row r="1254" s="14" customFormat="1">
      <c r="A1254" s="14"/>
      <c r="B1254" s="238"/>
      <c r="C1254" s="239"/>
      <c r="D1254" s="220" t="s">
        <v>156</v>
      </c>
      <c r="E1254" s="240" t="s">
        <v>28</v>
      </c>
      <c r="F1254" s="241" t="s">
        <v>1728</v>
      </c>
      <c r="G1254" s="239"/>
      <c r="H1254" s="240" t="s">
        <v>28</v>
      </c>
      <c r="I1254" s="242"/>
      <c r="J1254" s="239"/>
      <c r="K1254" s="239"/>
      <c r="L1254" s="243"/>
      <c r="M1254" s="244"/>
      <c r="N1254" s="245"/>
      <c r="O1254" s="245"/>
      <c r="P1254" s="245"/>
      <c r="Q1254" s="245"/>
      <c r="R1254" s="245"/>
      <c r="S1254" s="245"/>
      <c r="T1254" s="246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47" t="s">
        <v>156</v>
      </c>
      <c r="AU1254" s="247" t="s">
        <v>83</v>
      </c>
      <c r="AV1254" s="14" t="s">
        <v>81</v>
      </c>
      <c r="AW1254" s="14" t="s">
        <v>35</v>
      </c>
      <c r="AX1254" s="14" t="s">
        <v>73</v>
      </c>
      <c r="AY1254" s="247" t="s">
        <v>143</v>
      </c>
    </row>
    <row r="1255" s="13" customFormat="1">
      <c r="A1255" s="13"/>
      <c r="B1255" s="227"/>
      <c r="C1255" s="228"/>
      <c r="D1255" s="220" t="s">
        <v>156</v>
      </c>
      <c r="E1255" s="229" t="s">
        <v>28</v>
      </c>
      <c r="F1255" s="230" t="s">
        <v>1737</v>
      </c>
      <c r="G1255" s="228"/>
      <c r="H1255" s="231">
        <v>13.787000000000001</v>
      </c>
      <c r="I1255" s="232"/>
      <c r="J1255" s="228"/>
      <c r="K1255" s="228"/>
      <c r="L1255" s="233"/>
      <c r="M1255" s="234"/>
      <c r="N1255" s="235"/>
      <c r="O1255" s="235"/>
      <c r="P1255" s="235"/>
      <c r="Q1255" s="235"/>
      <c r="R1255" s="235"/>
      <c r="S1255" s="235"/>
      <c r="T1255" s="236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37" t="s">
        <v>156</v>
      </c>
      <c r="AU1255" s="237" t="s">
        <v>83</v>
      </c>
      <c r="AV1255" s="13" t="s">
        <v>83</v>
      </c>
      <c r="AW1255" s="13" t="s">
        <v>35</v>
      </c>
      <c r="AX1255" s="13" t="s">
        <v>73</v>
      </c>
      <c r="AY1255" s="237" t="s">
        <v>143</v>
      </c>
    </row>
    <row r="1256" s="14" customFormat="1">
      <c r="A1256" s="14"/>
      <c r="B1256" s="238"/>
      <c r="C1256" s="239"/>
      <c r="D1256" s="220" t="s">
        <v>156</v>
      </c>
      <c r="E1256" s="240" t="s">
        <v>28</v>
      </c>
      <c r="F1256" s="241" t="s">
        <v>1738</v>
      </c>
      <c r="G1256" s="239"/>
      <c r="H1256" s="240" t="s">
        <v>28</v>
      </c>
      <c r="I1256" s="242"/>
      <c r="J1256" s="239"/>
      <c r="K1256" s="239"/>
      <c r="L1256" s="243"/>
      <c r="M1256" s="244"/>
      <c r="N1256" s="245"/>
      <c r="O1256" s="245"/>
      <c r="P1256" s="245"/>
      <c r="Q1256" s="245"/>
      <c r="R1256" s="245"/>
      <c r="S1256" s="245"/>
      <c r="T1256" s="246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47" t="s">
        <v>156</v>
      </c>
      <c r="AU1256" s="247" t="s">
        <v>83</v>
      </c>
      <c r="AV1256" s="14" t="s">
        <v>81</v>
      </c>
      <c r="AW1256" s="14" t="s">
        <v>35</v>
      </c>
      <c r="AX1256" s="14" t="s">
        <v>73</v>
      </c>
      <c r="AY1256" s="247" t="s">
        <v>143</v>
      </c>
    </row>
    <row r="1257" s="13" customFormat="1">
      <c r="A1257" s="13"/>
      <c r="B1257" s="227"/>
      <c r="C1257" s="228"/>
      <c r="D1257" s="220" t="s">
        <v>156</v>
      </c>
      <c r="E1257" s="229" t="s">
        <v>28</v>
      </c>
      <c r="F1257" s="230" t="s">
        <v>1739</v>
      </c>
      <c r="G1257" s="228"/>
      <c r="H1257" s="231">
        <v>7.9059999999999997</v>
      </c>
      <c r="I1257" s="232"/>
      <c r="J1257" s="228"/>
      <c r="K1257" s="228"/>
      <c r="L1257" s="233"/>
      <c r="M1257" s="234"/>
      <c r="N1257" s="235"/>
      <c r="O1257" s="235"/>
      <c r="P1257" s="235"/>
      <c r="Q1257" s="235"/>
      <c r="R1257" s="235"/>
      <c r="S1257" s="235"/>
      <c r="T1257" s="236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37" t="s">
        <v>156</v>
      </c>
      <c r="AU1257" s="237" t="s">
        <v>83</v>
      </c>
      <c r="AV1257" s="13" t="s">
        <v>83</v>
      </c>
      <c r="AW1257" s="13" t="s">
        <v>35</v>
      </c>
      <c r="AX1257" s="13" t="s">
        <v>73</v>
      </c>
      <c r="AY1257" s="237" t="s">
        <v>143</v>
      </c>
    </row>
    <row r="1258" s="15" customFormat="1">
      <c r="A1258" s="15"/>
      <c r="B1258" s="248"/>
      <c r="C1258" s="249"/>
      <c r="D1258" s="220" t="s">
        <v>156</v>
      </c>
      <c r="E1258" s="250" t="s">
        <v>28</v>
      </c>
      <c r="F1258" s="251" t="s">
        <v>180</v>
      </c>
      <c r="G1258" s="249"/>
      <c r="H1258" s="252">
        <v>21.693000000000001</v>
      </c>
      <c r="I1258" s="253"/>
      <c r="J1258" s="249"/>
      <c r="K1258" s="249"/>
      <c r="L1258" s="254"/>
      <c r="M1258" s="255"/>
      <c r="N1258" s="256"/>
      <c r="O1258" s="256"/>
      <c r="P1258" s="256"/>
      <c r="Q1258" s="256"/>
      <c r="R1258" s="256"/>
      <c r="S1258" s="256"/>
      <c r="T1258" s="257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58" t="s">
        <v>156</v>
      </c>
      <c r="AU1258" s="258" t="s">
        <v>83</v>
      </c>
      <c r="AV1258" s="15" t="s">
        <v>150</v>
      </c>
      <c r="AW1258" s="15" t="s">
        <v>35</v>
      </c>
      <c r="AX1258" s="15" t="s">
        <v>81</v>
      </c>
      <c r="AY1258" s="258" t="s">
        <v>143</v>
      </c>
    </row>
    <row r="1259" s="2" customFormat="1" ht="24.15" customHeight="1">
      <c r="A1259" s="41"/>
      <c r="B1259" s="42"/>
      <c r="C1259" s="207" t="s">
        <v>1752</v>
      </c>
      <c r="D1259" s="207" t="s">
        <v>145</v>
      </c>
      <c r="E1259" s="208" t="s">
        <v>1753</v>
      </c>
      <c r="F1259" s="209" t="s">
        <v>1754</v>
      </c>
      <c r="G1259" s="210" t="s">
        <v>312</v>
      </c>
      <c r="H1259" s="211">
        <v>21.693000000000001</v>
      </c>
      <c r="I1259" s="212"/>
      <c r="J1259" s="213">
        <f>ROUND(I1259*H1259,2)</f>
        <v>0</v>
      </c>
      <c r="K1259" s="209" t="s">
        <v>149</v>
      </c>
      <c r="L1259" s="47"/>
      <c r="M1259" s="214" t="s">
        <v>28</v>
      </c>
      <c r="N1259" s="215" t="s">
        <v>44</v>
      </c>
      <c r="O1259" s="87"/>
      <c r="P1259" s="216">
        <f>O1259*H1259</f>
        <v>0</v>
      </c>
      <c r="Q1259" s="216">
        <v>0.00012</v>
      </c>
      <c r="R1259" s="216">
        <f>Q1259*H1259</f>
        <v>0.0026031600000000002</v>
      </c>
      <c r="S1259" s="216">
        <v>0</v>
      </c>
      <c r="T1259" s="217">
        <f>S1259*H1259</f>
        <v>0</v>
      </c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R1259" s="218" t="s">
        <v>282</v>
      </c>
      <c r="AT1259" s="218" t="s">
        <v>145</v>
      </c>
      <c r="AU1259" s="218" t="s">
        <v>83</v>
      </c>
      <c r="AY1259" s="20" t="s">
        <v>143</v>
      </c>
      <c r="BE1259" s="219">
        <f>IF(N1259="základní",J1259,0)</f>
        <v>0</v>
      </c>
      <c r="BF1259" s="219">
        <f>IF(N1259="snížená",J1259,0)</f>
        <v>0</v>
      </c>
      <c r="BG1259" s="219">
        <f>IF(N1259="zákl. přenesená",J1259,0)</f>
        <v>0</v>
      </c>
      <c r="BH1259" s="219">
        <f>IF(N1259="sníž. přenesená",J1259,0)</f>
        <v>0</v>
      </c>
      <c r="BI1259" s="219">
        <f>IF(N1259="nulová",J1259,0)</f>
        <v>0</v>
      </c>
      <c r="BJ1259" s="20" t="s">
        <v>81</v>
      </c>
      <c r="BK1259" s="219">
        <f>ROUND(I1259*H1259,2)</f>
        <v>0</v>
      </c>
      <c r="BL1259" s="20" t="s">
        <v>282</v>
      </c>
      <c r="BM1259" s="218" t="s">
        <v>1755</v>
      </c>
    </row>
    <row r="1260" s="2" customFormat="1">
      <c r="A1260" s="41"/>
      <c r="B1260" s="42"/>
      <c r="C1260" s="43"/>
      <c r="D1260" s="220" t="s">
        <v>152</v>
      </c>
      <c r="E1260" s="43"/>
      <c r="F1260" s="221" t="s">
        <v>1756</v>
      </c>
      <c r="G1260" s="43"/>
      <c r="H1260" s="43"/>
      <c r="I1260" s="222"/>
      <c r="J1260" s="43"/>
      <c r="K1260" s="43"/>
      <c r="L1260" s="47"/>
      <c r="M1260" s="223"/>
      <c r="N1260" s="224"/>
      <c r="O1260" s="87"/>
      <c r="P1260" s="87"/>
      <c r="Q1260" s="87"/>
      <c r="R1260" s="87"/>
      <c r="S1260" s="87"/>
      <c r="T1260" s="88"/>
      <c r="U1260" s="41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T1260" s="20" t="s">
        <v>152</v>
      </c>
      <c r="AU1260" s="20" t="s">
        <v>83</v>
      </c>
    </row>
    <row r="1261" s="2" customFormat="1">
      <c r="A1261" s="41"/>
      <c r="B1261" s="42"/>
      <c r="C1261" s="43"/>
      <c r="D1261" s="225" t="s">
        <v>154</v>
      </c>
      <c r="E1261" s="43"/>
      <c r="F1261" s="226" t="s">
        <v>1757</v>
      </c>
      <c r="G1261" s="43"/>
      <c r="H1261" s="43"/>
      <c r="I1261" s="222"/>
      <c r="J1261" s="43"/>
      <c r="K1261" s="43"/>
      <c r="L1261" s="47"/>
      <c r="M1261" s="223"/>
      <c r="N1261" s="224"/>
      <c r="O1261" s="87"/>
      <c r="P1261" s="87"/>
      <c r="Q1261" s="87"/>
      <c r="R1261" s="87"/>
      <c r="S1261" s="87"/>
      <c r="T1261" s="88"/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T1261" s="20" t="s">
        <v>154</v>
      </c>
      <c r="AU1261" s="20" t="s">
        <v>83</v>
      </c>
    </row>
    <row r="1262" s="14" customFormat="1">
      <c r="A1262" s="14"/>
      <c r="B1262" s="238"/>
      <c r="C1262" s="239"/>
      <c r="D1262" s="220" t="s">
        <v>156</v>
      </c>
      <c r="E1262" s="240" t="s">
        <v>28</v>
      </c>
      <c r="F1262" s="241" t="s">
        <v>1728</v>
      </c>
      <c r="G1262" s="239"/>
      <c r="H1262" s="240" t="s">
        <v>28</v>
      </c>
      <c r="I1262" s="242"/>
      <c r="J1262" s="239"/>
      <c r="K1262" s="239"/>
      <c r="L1262" s="243"/>
      <c r="M1262" s="244"/>
      <c r="N1262" s="245"/>
      <c r="O1262" s="245"/>
      <c r="P1262" s="245"/>
      <c r="Q1262" s="245"/>
      <c r="R1262" s="245"/>
      <c r="S1262" s="245"/>
      <c r="T1262" s="246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47" t="s">
        <v>156</v>
      </c>
      <c r="AU1262" s="247" t="s">
        <v>83</v>
      </c>
      <c r="AV1262" s="14" t="s">
        <v>81</v>
      </c>
      <c r="AW1262" s="14" t="s">
        <v>35</v>
      </c>
      <c r="AX1262" s="14" t="s">
        <v>73</v>
      </c>
      <c r="AY1262" s="247" t="s">
        <v>143</v>
      </c>
    </row>
    <row r="1263" s="13" customFormat="1">
      <c r="A1263" s="13"/>
      <c r="B1263" s="227"/>
      <c r="C1263" s="228"/>
      <c r="D1263" s="220" t="s">
        <v>156</v>
      </c>
      <c r="E1263" s="229" t="s">
        <v>28</v>
      </c>
      <c r="F1263" s="230" t="s">
        <v>1737</v>
      </c>
      <c r="G1263" s="228"/>
      <c r="H1263" s="231">
        <v>13.787000000000001</v>
      </c>
      <c r="I1263" s="232"/>
      <c r="J1263" s="228"/>
      <c r="K1263" s="228"/>
      <c r="L1263" s="233"/>
      <c r="M1263" s="234"/>
      <c r="N1263" s="235"/>
      <c r="O1263" s="235"/>
      <c r="P1263" s="235"/>
      <c r="Q1263" s="235"/>
      <c r="R1263" s="235"/>
      <c r="S1263" s="235"/>
      <c r="T1263" s="236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37" t="s">
        <v>156</v>
      </c>
      <c r="AU1263" s="237" t="s">
        <v>83</v>
      </c>
      <c r="AV1263" s="13" t="s">
        <v>83</v>
      </c>
      <c r="AW1263" s="13" t="s">
        <v>35</v>
      </c>
      <c r="AX1263" s="13" t="s">
        <v>73</v>
      </c>
      <c r="AY1263" s="237" t="s">
        <v>143</v>
      </c>
    </row>
    <row r="1264" s="14" customFormat="1">
      <c r="A1264" s="14"/>
      <c r="B1264" s="238"/>
      <c r="C1264" s="239"/>
      <c r="D1264" s="220" t="s">
        <v>156</v>
      </c>
      <c r="E1264" s="240" t="s">
        <v>28</v>
      </c>
      <c r="F1264" s="241" t="s">
        <v>1738</v>
      </c>
      <c r="G1264" s="239"/>
      <c r="H1264" s="240" t="s">
        <v>28</v>
      </c>
      <c r="I1264" s="242"/>
      <c r="J1264" s="239"/>
      <c r="K1264" s="239"/>
      <c r="L1264" s="243"/>
      <c r="M1264" s="244"/>
      <c r="N1264" s="245"/>
      <c r="O1264" s="245"/>
      <c r="P1264" s="245"/>
      <c r="Q1264" s="245"/>
      <c r="R1264" s="245"/>
      <c r="S1264" s="245"/>
      <c r="T1264" s="246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47" t="s">
        <v>156</v>
      </c>
      <c r="AU1264" s="247" t="s">
        <v>83</v>
      </c>
      <c r="AV1264" s="14" t="s">
        <v>81</v>
      </c>
      <c r="AW1264" s="14" t="s">
        <v>35</v>
      </c>
      <c r="AX1264" s="14" t="s">
        <v>73</v>
      </c>
      <c r="AY1264" s="247" t="s">
        <v>143</v>
      </c>
    </row>
    <row r="1265" s="13" customFormat="1">
      <c r="A1265" s="13"/>
      <c r="B1265" s="227"/>
      <c r="C1265" s="228"/>
      <c r="D1265" s="220" t="s">
        <v>156</v>
      </c>
      <c r="E1265" s="229" t="s">
        <v>28</v>
      </c>
      <c r="F1265" s="230" t="s">
        <v>1739</v>
      </c>
      <c r="G1265" s="228"/>
      <c r="H1265" s="231">
        <v>7.9059999999999997</v>
      </c>
      <c r="I1265" s="232"/>
      <c r="J1265" s="228"/>
      <c r="K1265" s="228"/>
      <c r="L1265" s="233"/>
      <c r="M1265" s="234"/>
      <c r="N1265" s="235"/>
      <c r="O1265" s="235"/>
      <c r="P1265" s="235"/>
      <c r="Q1265" s="235"/>
      <c r="R1265" s="235"/>
      <c r="S1265" s="235"/>
      <c r="T1265" s="236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37" t="s">
        <v>156</v>
      </c>
      <c r="AU1265" s="237" t="s">
        <v>83</v>
      </c>
      <c r="AV1265" s="13" t="s">
        <v>83</v>
      </c>
      <c r="AW1265" s="13" t="s">
        <v>35</v>
      </c>
      <c r="AX1265" s="13" t="s">
        <v>73</v>
      </c>
      <c r="AY1265" s="237" t="s">
        <v>143</v>
      </c>
    </row>
    <row r="1266" s="15" customFormat="1">
      <c r="A1266" s="15"/>
      <c r="B1266" s="248"/>
      <c r="C1266" s="249"/>
      <c r="D1266" s="220" t="s">
        <v>156</v>
      </c>
      <c r="E1266" s="250" t="s">
        <v>28</v>
      </c>
      <c r="F1266" s="251" t="s">
        <v>180</v>
      </c>
      <c r="G1266" s="249"/>
      <c r="H1266" s="252">
        <v>21.693000000000001</v>
      </c>
      <c r="I1266" s="253"/>
      <c r="J1266" s="249"/>
      <c r="K1266" s="249"/>
      <c r="L1266" s="254"/>
      <c r="M1266" s="255"/>
      <c r="N1266" s="256"/>
      <c r="O1266" s="256"/>
      <c r="P1266" s="256"/>
      <c r="Q1266" s="256"/>
      <c r="R1266" s="256"/>
      <c r="S1266" s="256"/>
      <c r="T1266" s="257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58" t="s">
        <v>156</v>
      </c>
      <c r="AU1266" s="258" t="s">
        <v>83</v>
      </c>
      <c r="AV1266" s="15" t="s">
        <v>150</v>
      </c>
      <c r="AW1266" s="15" t="s">
        <v>35</v>
      </c>
      <c r="AX1266" s="15" t="s">
        <v>81</v>
      </c>
      <c r="AY1266" s="258" t="s">
        <v>143</v>
      </c>
    </row>
    <row r="1267" s="12" customFormat="1" ht="22.8" customHeight="1">
      <c r="A1267" s="12"/>
      <c r="B1267" s="191"/>
      <c r="C1267" s="192"/>
      <c r="D1267" s="193" t="s">
        <v>72</v>
      </c>
      <c r="E1267" s="205" t="s">
        <v>1758</v>
      </c>
      <c r="F1267" s="205" t="s">
        <v>1759</v>
      </c>
      <c r="G1267" s="192"/>
      <c r="H1267" s="192"/>
      <c r="I1267" s="195"/>
      <c r="J1267" s="206">
        <f>BK1267</f>
        <v>0</v>
      </c>
      <c r="K1267" s="192"/>
      <c r="L1267" s="197"/>
      <c r="M1267" s="198"/>
      <c r="N1267" s="199"/>
      <c r="O1267" s="199"/>
      <c r="P1267" s="200">
        <f>SUM(P1268:P1281)</f>
        <v>0</v>
      </c>
      <c r="Q1267" s="199"/>
      <c r="R1267" s="200">
        <f>SUM(R1268:R1281)</f>
        <v>0.02656416</v>
      </c>
      <c r="S1267" s="199"/>
      <c r="T1267" s="201">
        <f>SUM(T1268:T1281)</f>
        <v>0</v>
      </c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R1267" s="202" t="s">
        <v>83</v>
      </c>
      <c r="AT1267" s="203" t="s">
        <v>72</v>
      </c>
      <c r="AU1267" s="203" t="s">
        <v>81</v>
      </c>
      <c r="AY1267" s="202" t="s">
        <v>143</v>
      </c>
      <c r="BK1267" s="204">
        <f>SUM(BK1268:BK1281)</f>
        <v>0</v>
      </c>
    </row>
    <row r="1268" s="2" customFormat="1" ht="24.15" customHeight="1">
      <c r="A1268" s="41"/>
      <c r="B1268" s="42"/>
      <c r="C1268" s="207" t="s">
        <v>1760</v>
      </c>
      <c r="D1268" s="207" t="s">
        <v>145</v>
      </c>
      <c r="E1268" s="208" t="s">
        <v>1761</v>
      </c>
      <c r="F1268" s="209" t="s">
        <v>1762</v>
      </c>
      <c r="G1268" s="210" t="s">
        <v>312</v>
      </c>
      <c r="H1268" s="211">
        <v>13.787000000000001</v>
      </c>
      <c r="I1268" s="212"/>
      <c r="J1268" s="213">
        <f>ROUND(I1268*H1268,2)</f>
        <v>0</v>
      </c>
      <c r="K1268" s="209" t="s">
        <v>149</v>
      </c>
      <c r="L1268" s="47"/>
      <c r="M1268" s="214" t="s">
        <v>28</v>
      </c>
      <c r="N1268" s="215" t="s">
        <v>44</v>
      </c>
      <c r="O1268" s="87"/>
      <c r="P1268" s="216">
        <f>O1268*H1268</f>
        <v>0</v>
      </c>
      <c r="Q1268" s="216">
        <v>0</v>
      </c>
      <c r="R1268" s="216">
        <f>Q1268*H1268</f>
        <v>0</v>
      </c>
      <c r="S1268" s="216">
        <v>0</v>
      </c>
      <c r="T1268" s="217">
        <f>S1268*H1268</f>
        <v>0</v>
      </c>
      <c r="U1268" s="41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R1268" s="218" t="s">
        <v>282</v>
      </c>
      <c r="AT1268" s="218" t="s">
        <v>145</v>
      </c>
      <c r="AU1268" s="218" t="s">
        <v>83</v>
      </c>
      <c r="AY1268" s="20" t="s">
        <v>143</v>
      </c>
      <c r="BE1268" s="219">
        <f>IF(N1268="základní",J1268,0)</f>
        <v>0</v>
      </c>
      <c r="BF1268" s="219">
        <f>IF(N1268="snížená",J1268,0)</f>
        <v>0</v>
      </c>
      <c r="BG1268" s="219">
        <f>IF(N1268="zákl. přenesená",J1268,0)</f>
        <v>0</v>
      </c>
      <c r="BH1268" s="219">
        <f>IF(N1268="sníž. přenesená",J1268,0)</f>
        <v>0</v>
      </c>
      <c r="BI1268" s="219">
        <f>IF(N1268="nulová",J1268,0)</f>
        <v>0</v>
      </c>
      <c r="BJ1268" s="20" t="s">
        <v>81</v>
      </c>
      <c r="BK1268" s="219">
        <f>ROUND(I1268*H1268,2)</f>
        <v>0</v>
      </c>
      <c r="BL1268" s="20" t="s">
        <v>282</v>
      </c>
      <c r="BM1268" s="218" t="s">
        <v>1763</v>
      </c>
    </row>
    <row r="1269" s="2" customFormat="1">
      <c r="A1269" s="41"/>
      <c r="B1269" s="42"/>
      <c r="C1269" s="43"/>
      <c r="D1269" s="220" t="s">
        <v>152</v>
      </c>
      <c r="E1269" s="43"/>
      <c r="F1269" s="221" t="s">
        <v>1764</v>
      </c>
      <c r="G1269" s="43"/>
      <c r="H1269" s="43"/>
      <c r="I1269" s="222"/>
      <c r="J1269" s="43"/>
      <c r="K1269" s="43"/>
      <c r="L1269" s="47"/>
      <c r="M1269" s="223"/>
      <c r="N1269" s="224"/>
      <c r="O1269" s="87"/>
      <c r="P1269" s="87"/>
      <c r="Q1269" s="87"/>
      <c r="R1269" s="87"/>
      <c r="S1269" s="87"/>
      <c r="T1269" s="88"/>
      <c r="U1269" s="41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T1269" s="20" t="s">
        <v>152</v>
      </c>
      <c r="AU1269" s="20" t="s">
        <v>83</v>
      </c>
    </row>
    <row r="1270" s="2" customFormat="1">
      <c r="A1270" s="41"/>
      <c r="B1270" s="42"/>
      <c r="C1270" s="43"/>
      <c r="D1270" s="225" t="s">
        <v>154</v>
      </c>
      <c r="E1270" s="43"/>
      <c r="F1270" s="226" t="s">
        <v>1765</v>
      </c>
      <c r="G1270" s="43"/>
      <c r="H1270" s="43"/>
      <c r="I1270" s="222"/>
      <c r="J1270" s="43"/>
      <c r="K1270" s="43"/>
      <c r="L1270" s="47"/>
      <c r="M1270" s="223"/>
      <c r="N1270" s="224"/>
      <c r="O1270" s="87"/>
      <c r="P1270" s="87"/>
      <c r="Q1270" s="87"/>
      <c r="R1270" s="87"/>
      <c r="S1270" s="87"/>
      <c r="T1270" s="88"/>
      <c r="U1270" s="41"/>
      <c r="V1270" s="41"/>
      <c r="W1270" s="41"/>
      <c r="X1270" s="41"/>
      <c r="Y1270" s="41"/>
      <c r="Z1270" s="41"/>
      <c r="AA1270" s="41"/>
      <c r="AB1270" s="41"/>
      <c r="AC1270" s="41"/>
      <c r="AD1270" s="41"/>
      <c r="AE1270" s="41"/>
      <c r="AT1270" s="20" t="s">
        <v>154</v>
      </c>
      <c r="AU1270" s="20" t="s">
        <v>83</v>
      </c>
    </row>
    <row r="1271" s="14" customFormat="1">
      <c r="A1271" s="14"/>
      <c r="B1271" s="238"/>
      <c r="C1271" s="239"/>
      <c r="D1271" s="220" t="s">
        <v>156</v>
      </c>
      <c r="E1271" s="240" t="s">
        <v>28</v>
      </c>
      <c r="F1271" s="241" t="s">
        <v>1728</v>
      </c>
      <c r="G1271" s="239"/>
      <c r="H1271" s="240" t="s">
        <v>28</v>
      </c>
      <c r="I1271" s="242"/>
      <c r="J1271" s="239"/>
      <c r="K1271" s="239"/>
      <c r="L1271" s="243"/>
      <c r="M1271" s="244"/>
      <c r="N1271" s="245"/>
      <c r="O1271" s="245"/>
      <c r="P1271" s="245"/>
      <c r="Q1271" s="245"/>
      <c r="R1271" s="245"/>
      <c r="S1271" s="245"/>
      <c r="T1271" s="246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47" t="s">
        <v>156</v>
      </c>
      <c r="AU1271" s="247" t="s">
        <v>83</v>
      </c>
      <c r="AV1271" s="14" t="s">
        <v>81</v>
      </c>
      <c r="AW1271" s="14" t="s">
        <v>35</v>
      </c>
      <c r="AX1271" s="14" t="s">
        <v>73</v>
      </c>
      <c r="AY1271" s="247" t="s">
        <v>143</v>
      </c>
    </row>
    <row r="1272" s="13" customFormat="1">
      <c r="A1272" s="13"/>
      <c r="B1272" s="227"/>
      <c r="C1272" s="228"/>
      <c r="D1272" s="220" t="s">
        <v>156</v>
      </c>
      <c r="E1272" s="229" t="s">
        <v>28</v>
      </c>
      <c r="F1272" s="230" t="s">
        <v>1737</v>
      </c>
      <c r="G1272" s="228"/>
      <c r="H1272" s="231">
        <v>13.787000000000001</v>
      </c>
      <c r="I1272" s="232"/>
      <c r="J1272" s="228"/>
      <c r="K1272" s="228"/>
      <c r="L1272" s="233"/>
      <c r="M1272" s="234"/>
      <c r="N1272" s="235"/>
      <c r="O1272" s="235"/>
      <c r="P1272" s="235"/>
      <c r="Q1272" s="235"/>
      <c r="R1272" s="235"/>
      <c r="S1272" s="235"/>
      <c r="T1272" s="236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37" t="s">
        <v>156</v>
      </c>
      <c r="AU1272" s="237" t="s">
        <v>83</v>
      </c>
      <c r="AV1272" s="13" t="s">
        <v>83</v>
      </c>
      <c r="AW1272" s="13" t="s">
        <v>35</v>
      </c>
      <c r="AX1272" s="13" t="s">
        <v>81</v>
      </c>
      <c r="AY1272" s="237" t="s">
        <v>143</v>
      </c>
    </row>
    <row r="1273" s="2" customFormat="1" ht="21.75" customHeight="1">
      <c r="A1273" s="41"/>
      <c r="B1273" s="42"/>
      <c r="C1273" s="207" t="s">
        <v>1766</v>
      </c>
      <c r="D1273" s="207" t="s">
        <v>145</v>
      </c>
      <c r="E1273" s="208" t="s">
        <v>1767</v>
      </c>
      <c r="F1273" s="209" t="s">
        <v>1768</v>
      </c>
      <c r="G1273" s="210" t="s">
        <v>312</v>
      </c>
      <c r="H1273" s="211">
        <v>7.9059999999999997</v>
      </c>
      <c r="I1273" s="212"/>
      <c r="J1273" s="213">
        <f>ROUND(I1273*H1273,2)</f>
        <v>0</v>
      </c>
      <c r="K1273" s="209" t="s">
        <v>149</v>
      </c>
      <c r="L1273" s="47"/>
      <c r="M1273" s="214" t="s">
        <v>28</v>
      </c>
      <c r="N1273" s="215" t="s">
        <v>44</v>
      </c>
      <c r="O1273" s="87"/>
      <c r="P1273" s="216">
        <f>O1273*H1273</f>
        <v>0</v>
      </c>
      <c r="Q1273" s="216">
        <v>0.0033600000000000001</v>
      </c>
      <c r="R1273" s="216">
        <f>Q1273*H1273</f>
        <v>0.02656416</v>
      </c>
      <c r="S1273" s="216">
        <v>0</v>
      </c>
      <c r="T1273" s="217">
        <f>S1273*H1273</f>
        <v>0</v>
      </c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R1273" s="218" t="s">
        <v>282</v>
      </c>
      <c r="AT1273" s="218" t="s">
        <v>145</v>
      </c>
      <c r="AU1273" s="218" t="s">
        <v>83</v>
      </c>
      <c r="AY1273" s="20" t="s">
        <v>143</v>
      </c>
      <c r="BE1273" s="219">
        <f>IF(N1273="základní",J1273,0)</f>
        <v>0</v>
      </c>
      <c r="BF1273" s="219">
        <f>IF(N1273="snížená",J1273,0)</f>
        <v>0</v>
      </c>
      <c r="BG1273" s="219">
        <f>IF(N1273="zákl. přenesená",J1273,0)</f>
        <v>0</v>
      </c>
      <c r="BH1273" s="219">
        <f>IF(N1273="sníž. přenesená",J1273,0)</f>
        <v>0</v>
      </c>
      <c r="BI1273" s="219">
        <f>IF(N1273="nulová",J1273,0)</f>
        <v>0</v>
      </c>
      <c r="BJ1273" s="20" t="s">
        <v>81</v>
      </c>
      <c r="BK1273" s="219">
        <f>ROUND(I1273*H1273,2)</f>
        <v>0</v>
      </c>
      <c r="BL1273" s="20" t="s">
        <v>282</v>
      </c>
      <c r="BM1273" s="218" t="s">
        <v>1769</v>
      </c>
    </row>
    <row r="1274" s="2" customFormat="1">
      <c r="A1274" s="41"/>
      <c r="B1274" s="42"/>
      <c r="C1274" s="43"/>
      <c r="D1274" s="220" t="s">
        <v>152</v>
      </c>
      <c r="E1274" s="43"/>
      <c r="F1274" s="221" t="s">
        <v>1770</v>
      </c>
      <c r="G1274" s="43"/>
      <c r="H1274" s="43"/>
      <c r="I1274" s="222"/>
      <c r="J1274" s="43"/>
      <c r="K1274" s="43"/>
      <c r="L1274" s="47"/>
      <c r="M1274" s="223"/>
      <c r="N1274" s="224"/>
      <c r="O1274" s="87"/>
      <c r="P1274" s="87"/>
      <c r="Q1274" s="87"/>
      <c r="R1274" s="87"/>
      <c r="S1274" s="87"/>
      <c r="T1274" s="88"/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T1274" s="20" t="s">
        <v>152</v>
      </c>
      <c r="AU1274" s="20" t="s">
        <v>83</v>
      </c>
    </row>
    <row r="1275" s="2" customFormat="1">
      <c r="A1275" s="41"/>
      <c r="B1275" s="42"/>
      <c r="C1275" s="43"/>
      <c r="D1275" s="225" t="s">
        <v>154</v>
      </c>
      <c r="E1275" s="43"/>
      <c r="F1275" s="226" t="s">
        <v>1771</v>
      </c>
      <c r="G1275" s="43"/>
      <c r="H1275" s="43"/>
      <c r="I1275" s="222"/>
      <c r="J1275" s="43"/>
      <c r="K1275" s="43"/>
      <c r="L1275" s="47"/>
      <c r="M1275" s="223"/>
      <c r="N1275" s="224"/>
      <c r="O1275" s="87"/>
      <c r="P1275" s="87"/>
      <c r="Q1275" s="87"/>
      <c r="R1275" s="87"/>
      <c r="S1275" s="87"/>
      <c r="T1275" s="88"/>
      <c r="U1275" s="41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T1275" s="20" t="s">
        <v>154</v>
      </c>
      <c r="AU1275" s="20" t="s">
        <v>83</v>
      </c>
    </row>
    <row r="1276" s="2" customFormat="1">
      <c r="A1276" s="41"/>
      <c r="B1276" s="42"/>
      <c r="C1276" s="43"/>
      <c r="D1276" s="220" t="s">
        <v>231</v>
      </c>
      <c r="E1276" s="43"/>
      <c r="F1276" s="259" t="s">
        <v>1772</v>
      </c>
      <c r="G1276" s="43"/>
      <c r="H1276" s="43"/>
      <c r="I1276" s="222"/>
      <c r="J1276" s="43"/>
      <c r="K1276" s="43"/>
      <c r="L1276" s="47"/>
      <c r="M1276" s="223"/>
      <c r="N1276" s="224"/>
      <c r="O1276" s="87"/>
      <c r="P1276" s="87"/>
      <c r="Q1276" s="87"/>
      <c r="R1276" s="87"/>
      <c r="S1276" s="87"/>
      <c r="T1276" s="88"/>
      <c r="U1276" s="41"/>
      <c r="V1276" s="41"/>
      <c r="W1276" s="41"/>
      <c r="X1276" s="41"/>
      <c r="Y1276" s="41"/>
      <c r="Z1276" s="41"/>
      <c r="AA1276" s="41"/>
      <c r="AB1276" s="41"/>
      <c r="AC1276" s="41"/>
      <c r="AD1276" s="41"/>
      <c r="AE1276" s="41"/>
      <c r="AT1276" s="20" t="s">
        <v>231</v>
      </c>
      <c r="AU1276" s="20" t="s">
        <v>83</v>
      </c>
    </row>
    <row r="1277" s="14" customFormat="1">
      <c r="A1277" s="14"/>
      <c r="B1277" s="238"/>
      <c r="C1277" s="239"/>
      <c r="D1277" s="220" t="s">
        <v>156</v>
      </c>
      <c r="E1277" s="240" t="s">
        <v>28</v>
      </c>
      <c r="F1277" s="241" t="s">
        <v>1773</v>
      </c>
      <c r="G1277" s="239"/>
      <c r="H1277" s="240" t="s">
        <v>28</v>
      </c>
      <c r="I1277" s="242"/>
      <c r="J1277" s="239"/>
      <c r="K1277" s="239"/>
      <c r="L1277" s="243"/>
      <c r="M1277" s="244"/>
      <c r="N1277" s="245"/>
      <c r="O1277" s="245"/>
      <c r="P1277" s="245"/>
      <c r="Q1277" s="245"/>
      <c r="R1277" s="245"/>
      <c r="S1277" s="245"/>
      <c r="T1277" s="246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47" t="s">
        <v>156</v>
      </c>
      <c r="AU1277" s="247" t="s">
        <v>83</v>
      </c>
      <c r="AV1277" s="14" t="s">
        <v>81</v>
      </c>
      <c r="AW1277" s="14" t="s">
        <v>35</v>
      </c>
      <c r="AX1277" s="14" t="s">
        <v>73</v>
      </c>
      <c r="AY1277" s="247" t="s">
        <v>143</v>
      </c>
    </row>
    <row r="1278" s="13" customFormat="1">
      <c r="A1278" s="13"/>
      <c r="B1278" s="227"/>
      <c r="C1278" s="228"/>
      <c r="D1278" s="220" t="s">
        <v>156</v>
      </c>
      <c r="E1278" s="229" t="s">
        <v>28</v>
      </c>
      <c r="F1278" s="230" t="s">
        <v>1774</v>
      </c>
      <c r="G1278" s="228"/>
      <c r="H1278" s="231">
        <v>7.218</v>
      </c>
      <c r="I1278" s="232"/>
      <c r="J1278" s="228"/>
      <c r="K1278" s="228"/>
      <c r="L1278" s="233"/>
      <c r="M1278" s="234"/>
      <c r="N1278" s="235"/>
      <c r="O1278" s="235"/>
      <c r="P1278" s="235"/>
      <c r="Q1278" s="235"/>
      <c r="R1278" s="235"/>
      <c r="S1278" s="235"/>
      <c r="T1278" s="236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37" t="s">
        <v>156</v>
      </c>
      <c r="AU1278" s="237" t="s">
        <v>83</v>
      </c>
      <c r="AV1278" s="13" t="s">
        <v>83</v>
      </c>
      <c r="AW1278" s="13" t="s">
        <v>35</v>
      </c>
      <c r="AX1278" s="13" t="s">
        <v>73</v>
      </c>
      <c r="AY1278" s="237" t="s">
        <v>143</v>
      </c>
    </row>
    <row r="1279" s="13" customFormat="1">
      <c r="A1279" s="13"/>
      <c r="B1279" s="227"/>
      <c r="C1279" s="228"/>
      <c r="D1279" s="220" t="s">
        <v>156</v>
      </c>
      <c r="E1279" s="229" t="s">
        <v>28</v>
      </c>
      <c r="F1279" s="230" t="s">
        <v>1775</v>
      </c>
      <c r="G1279" s="228"/>
      <c r="H1279" s="231">
        <v>0.67200000000000004</v>
      </c>
      <c r="I1279" s="232"/>
      <c r="J1279" s="228"/>
      <c r="K1279" s="228"/>
      <c r="L1279" s="233"/>
      <c r="M1279" s="234"/>
      <c r="N1279" s="235"/>
      <c r="O1279" s="235"/>
      <c r="P1279" s="235"/>
      <c r="Q1279" s="235"/>
      <c r="R1279" s="235"/>
      <c r="S1279" s="235"/>
      <c r="T1279" s="236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37" t="s">
        <v>156</v>
      </c>
      <c r="AU1279" s="237" t="s">
        <v>83</v>
      </c>
      <c r="AV1279" s="13" t="s">
        <v>83</v>
      </c>
      <c r="AW1279" s="13" t="s">
        <v>35</v>
      </c>
      <c r="AX1279" s="13" t="s">
        <v>73</v>
      </c>
      <c r="AY1279" s="237" t="s">
        <v>143</v>
      </c>
    </row>
    <row r="1280" s="13" customFormat="1">
      <c r="A1280" s="13"/>
      <c r="B1280" s="227"/>
      <c r="C1280" s="228"/>
      <c r="D1280" s="220" t="s">
        <v>156</v>
      </c>
      <c r="E1280" s="229" t="s">
        <v>28</v>
      </c>
      <c r="F1280" s="230" t="s">
        <v>1776</v>
      </c>
      <c r="G1280" s="228"/>
      <c r="H1280" s="231">
        <v>0.016</v>
      </c>
      <c r="I1280" s="232"/>
      <c r="J1280" s="228"/>
      <c r="K1280" s="228"/>
      <c r="L1280" s="233"/>
      <c r="M1280" s="234"/>
      <c r="N1280" s="235"/>
      <c r="O1280" s="235"/>
      <c r="P1280" s="235"/>
      <c r="Q1280" s="235"/>
      <c r="R1280" s="235"/>
      <c r="S1280" s="235"/>
      <c r="T1280" s="236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37" t="s">
        <v>156</v>
      </c>
      <c r="AU1280" s="237" t="s">
        <v>83</v>
      </c>
      <c r="AV1280" s="13" t="s">
        <v>83</v>
      </c>
      <c r="AW1280" s="13" t="s">
        <v>35</v>
      </c>
      <c r="AX1280" s="13" t="s">
        <v>73</v>
      </c>
      <c r="AY1280" s="237" t="s">
        <v>143</v>
      </c>
    </row>
    <row r="1281" s="15" customFormat="1">
      <c r="A1281" s="15"/>
      <c r="B1281" s="248"/>
      <c r="C1281" s="249"/>
      <c r="D1281" s="220" t="s">
        <v>156</v>
      </c>
      <c r="E1281" s="250" t="s">
        <v>28</v>
      </c>
      <c r="F1281" s="251" t="s">
        <v>180</v>
      </c>
      <c r="G1281" s="249"/>
      <c r="H1281" s="252">
        <v>7.9059999999999997</v>
      </c>
      <c r="I1281" s="253"/>
      <c r="J1281" s="249"/>
      <c r="K1281" s="249"/>
      <c r="L1281" s="254"/>
      <c r="M1281" s="255"/>
      <c r="N1281" s="256"/>
      <c r="O1281" s="256"/>
      <c r="P1281" s="256"/>
      <c r="Q1281" s="256"/>
      <c r="R1281" s="256"/>
      <c r="S1281" s="256"/>
      <c r="T1281" s="257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58" t="s">
        <v>156</v>
      </c>
      <c r="AU1281" s="258" t="s">
        <v>83</v>
      </c>
      <c r="AV1281" s="15" t="s">
        <v>150</v>
      </c>
      <c r="AW1281" s="15" t="s">
        <v>35</v>
      </c>
      <c r="AX1281" s="15" t="s">
        <v>81</v>
      </c>
      <c r="AY1281" s="258" t="s">
        <v>143</v>
      </c>
    </row>
    <row r="1282" s="12" customFormat="1" ht="25.92" customHeight="1">
      <c r="A1282" s="12"/>
      <c r="B1282" s="191"/>
      <c r="C1282" s="192"/>
      <c r="D1282" s="193" t="s">
        <v>72</v>
      </c>
      <c r="E1282" s="194" t="s">
        <v>257</v>
      </c>
      <c r="F1282" s="194" t="s">
        <v>1777</v>
      </c>
      <c r="G1282" s="192"/>
      <c r="H1282" s="192"/>
      <c r="I1282" s="195"/>
      <c r="J1282" s="196">
        <f>BK1282</f>
        <v>0</v>
      </c>
      <c r="K1282" s="192"/>
      <c r="L1282" s="197"/>
      <c r="M1282" s="198"/>
      <c r="N1282" s="199"/>
      <c r="O1282" s="199"/>
      <c r="P1282" s="200">
        <f>P1283</f>
        <v>0</v>
      </c>
      <c r="Q1282" s="199"/>
      <c r="R1282" s="200">
        <f>R1283</f>
        <v>0.51176699999999997</v>
      </c>
      <c r="S1282" s="199"/>
      <c r="T1282" s="201">
        <f>T1283</f>
        <v>0</v>
      </c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R1282" s="202" t="s">
        <v>181</v>
      </c>
      <c r="AT1282" s="203" t="s">
        <v>72</v>
      </c>
      <c r="AU1282" s="203" t="s">
        <v>73</v>
      </c>
      <c r="AY1282" s="202" t="s">
        <v>143</v>
      </c>
      <c r="BK1282" s="204">
        <f>BK1283</f>
        <v>0</v>
      </c>
    </row>
    <row r="1283" s="12" customFormat="1" ht="22.8" customHeight="1">
      <c r="A1283" s="12"/>
      <c r="B1283" s="191"/>
      <c r="C1283" s="192"/>
      <c r="D1283" s="193" t="s">
        <v>72</v>
      </c>
      <c r="E1283" s="205" t="s">
        <v>1778</v>
      </c>
      <c r="F1283" s="205" t="s">
        <v>1779</v>
      </c>
      <c r="G1283" s="192"/>
      <c r="H1283" s="192"/>
      <c r="I1283" s="195"/>
      <c r="J1283" s="206">
        <f>BK1283</f>
        <v>0</v>
      </c>
      <c r="K1283" s="192"/>
      <c r="L1283" s="197"/>
      <c r="M1283" s="198"/>
      <c r="N1283" s="199"/>
      <c r="O1283" s="199"/>
      <c r="P1283" s="200">
        <f>SUM(P1284:P1331)</f>
        <v>0</v>
      </c>
      <c r="Q1283" s="199"/>
      <c r="R1283" s="200">
        <f>SUM(R1284:R1331)</f>
        <v>0.51176699999999997</v>
      </c>
      <c r="S1283" s="199"/>
      <c r="T1283" s="201">
        <f>SUM(T1284:T1331)</f>
        <v>0</v>
      </c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R1283" s="202" t="s">
        <v>181</v>
      </c>
      <c r="AT1283" s="203" t="s">
        <v>72</v>
      </c>
      <c r="AU1283" s="203" t="s">
        <v>81</v>
      </c>
      <c r="AY1283" s="202" t="s">
        <v>143</v>
      </c>
      <c r="BK1283" s="204">
        <f>SUM(BK1284:BK1331)</f>
        <v>0</v>
      </c>
    </row>
    <row r="1284" s="2" customFormat="1" ht="24.15" customHeight="1">
      <c r="A1284" s="41"/>
      <c r="B1284" s="42"/>
      <c r="C1284" s="207" t="s">
        <v>1780</v>
      </c>
      <c r="D1284" s="207" t="s">
        <v>145</v>
      </c>
      <c r="E1284" s="208" t="s">
        <v>1781</v>
      </c>
      <c r="F1284" s="209" t="s">
        <v>1782</v>
      </c>
      <c r="G1284" s="210" t="s">
        <v>406</v>
      </c>
      <c r="H1284" s="211">
        <v>563</v>
      </c>
      <c r="I1284" s="212"/>
      <c r="J1284" s="213">
        <f>ROUND(I1284*H1284,2)</f>
        <v>0</v>
      </c>
      <c r="K1284" s="209" t="s">
        <v>149</v>
      </c>
      <c r="L1284" s="47"/>
      <c r="M1284" s="214" t="s">
        <v>28</v>
      </c>
      <c r="N1284" s="215" t="s">
        <v>44</v>
      </c>
      <c r="O1284" s="87"/>
      <c r="P1284" s="216">
        <f>O1284*H1284</f>
        <v>0</v>
      </c>
      <c r="Q1284" s="216">
        <v>0</v>
      </c>
      <c r="R1284" s="216">
        <f>Q1284*H1284</f>
        <v>0</v>
      </c>
      <c r="S1284" s="216">
        <v>0</v>
      </c>
      <c r="T1284" s="217">
        <f>S1284*H1284</f>
        <v>0</v>
      </c>
      <c r="U1284" s="41"/>
      <c r="V1284" s="41"/>
      <c r="W1284" s="41"/>
      <c r="X1284" s="41"/>
      <c r="Y1284" s="41"/>
      <c r="Z1284" s="41"/>
      <c r="AA1284" s="41"/>
      <c r="AB1284" s="41"/>
      <c r="AC1284" s="41"/>
      <c r="AD1284" s="41"/>
      <c r="AE1284" s="41"/>
      <c r="AR1284" s="218" t="s">
        <v>619</v>
      </c>
      <c r="AT1284" s="218" t="s">
        <v>145</v>
      </c>
      <c r="AU1284" s="218" t="s">
        <v>83</v>
      </c>
      <c r="AY1284" s="20" t="s">
        <v>143</v>
      </c>
      <c r="BE1284" s="219">
        <f>IF(N1284="základní",J1284,0)</f>
        <v>0</v>
      </c>
      <c r="BF1284" s="219">
        <f>IF(N1284="snížená",J1284,0)</f>
        <v>0</v>
      </c>
      <c r="BG1284" s="219">
        <f>IF(N1284="zákl. přenesená",J1284,0)</f>
        <v>0</v>
      </c>
      <c r="BH1284" s="219">
        <f>IF(N1284="sníž. přenesená",J1284,0)</f>
        <v>0</v>
      </c>
      <c r="BI1284" s="219">
        <f>IF(N1284="nulová",J1284,0)</f>
        <v>0</v>
      </c>
      <c r="BJ1284" s="20" t="s">
        <v>81</v>
      </c>
      <c r="BK1284" s="219">
        <f>ROUND(I1284*H1284,2)</f>
        <v>0</v>
      </c>
      <c r="BL1284" s="20" t="s">
        <v>619</v>
      </c>
      <c r="BM1284" s="218" t="s">
        <v>1783</v>
      </c>
    </row>
    <row r="1285" s="2" customFormat="1">
      <c r="A1285" s="41"/>
      <c r="B1285" s="42"/>
      <c r="C1285" s="43"/>
      <c r="D1285" s="220" t="s">
        <v>152</v>
      </c>
      <c r="E1285" s="43"/>
      <c r="F1285" s="221" t="s">
        <v>1784</v>
      </c>
      <c r="G1285" s="43"/>
      <c r="H1285" s="43"/>
      <c r="I1285" s="222"/>
      <c r="J1285" s="43"/>
      <c r="K1285" s="43"/>
      <c r="L1285" s="47"/>
      <c r="M1285" s="223"/>
      <c r="N1285" s="224"/>
      <c r="O1285" s="87"/>
      <c r="P1285" s="87"/>
      <c r="Q1285" s="87"/>
      <c r="R1285" s="87"/>
      <c r="S1285" s="87"/>
      <c r="T1285" s="88"/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T1285" s="20" t="s">
        <v>152</v>
      </c>
      <c r="AU1285" s="20" t="s">
        <v>83</v>
      </c>
    </row>
    <row r="1286" s="2" customFormat="1">
      <c r="A1286" s="41"/>
      <c r="B1286" s="42"/>
      <c r="C1286" s="43"/>
      <c r="D1286" s="225" t="s">
        <v>154</v>
      </c>
      <c r="E1286" s="43"/>
      <c r="F1286" s="226" t="s">
        <v>1785</v>
      </c>
      <c r="G1286" s="43"/>
      <c r="H1286" s="43"/>
      <c r="I1286" s="222"/>
      <c r="J1286" s="43"/>
      <c r="K1286" s="43"/>
      <c r="L1286" s="47"/>
      <c r="M1286" s="223"/>
      <c r="N1286" s="224"/>
      <c r="O1286" s="87"/>
      <c r="P1286" s="87"/>
      <c r="Q1286" s="87"/>
      <c r="R1286" s="87"/>
      <c r="S1286" s="87"/>
      <c r="T1286" s="88"/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T1286" s="20" t="s">
        <v>154</v>
      </c>
      <c r="AU1286" s="20" t="s">
        <v>83</v>
      </c>
    </row>
    <row r="1287" s="13" customFormat="1">
      <c r="A1287" s="13"/>
      <c r="B1287" s="227"/>
      <c r="C1287" s="228"/>
      <c r="D1287" s="220" t="s">
        <v>156</v>
      </c>
      <c r="E1287" s="229" t="s">
        <v>28</v>
      </c>
      <c r="F1287" s="230" t="s">
        <v>1786</v>
      </c>
      <c r="G1287" s="228"/>
      <c r="H1287" s="231">
        <v>563</v>
      </c>
      <c r="I1287" s="232"/>
      <c r="J1287" s="228"/>
      <c r="K1287" s="228"/>
      <c r="L1287" s="233"/>
      <c r="M1287" s="234"/>
      <c r="N1287" s="235"/>
      <c r="O1287" s="235"/>
      <c r="P1287" s="235"/>
      <c r="Q1287" s="235"/>
      <c r="R1287" s="235"/>
      <c r="S1287" s="235"/>
      <c r="T1287" s="236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37" t="s">
        <v>156</v>
      </c>
      <c r="AU1287" s="237" t="s">
        <v>83</v>
      </c>
      <c r="AV1287" s="13" t="s">
        <v>83</v>
      </c>
      <c r="AW1287" s="13" t="s">
        <v>35</v>
      </c>
      <c r="AX1287" s="13" t="s">
        <v>73</v>
      </c>
      <c r="AY1287" s="237" t="s">
        <v>143</v>
      </c>
    </row>
    <row r="1288" s="15" customFormat="1">
      <c r="A1288" s="15"/>
      <c r="B1288" s="248"/>
      <c r="C1288" s="249"/>
      <c r="D1288" s="220" t="s">
        <v>156</v>
      </c>
      <c r="E1288" s="250" t="s">
        <v>28</v>
      </c>
      <c r="F1288" s="251" t="s">
        <v>180</v>
      </c>
      <c r="G1288" s="249"/>
      <c r="H1288" s="252">
        <v>563</v>
      </c>
      <c r="I1288" s="253"/>
      <c r="J1288" s="249"/>
      <c r="K1288" s="249"/>
      <c r="L1288" s="254"/>
      <c r="M1288" s="255"/>
      <c r="N1288" s="256"/>
      <c r="O1288" s="256"/>
      <c r="P1288" s="256"/>
      <c r="Q1288" s="256"/>
      <c r="R1288" s="256"/>
      <c r="S1288" s="256"/>
      <c r="T1288" s="257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58" t="s">
        <v>156</v>
      </c>
      <c r="AU1288" s="258" t="s">
        <v>83</v>
      </c>
      <c r="AV1288" s="15" t="s">
        <v>150</v>
      </c>
      <c r="AW1288" s="15" t="s">
        <v>35</v>
      </c>
      <c r="AX1288" s="15" t="s">
        <v>81</v>
      </c>
      <c r="AY1288" s="258" t="s">
        <v>143</v>
      </c>
    </row>
    <row r="1289" s="2" customFormat="1" ht="37.8" customHeight="1">
      <c r="A1289" s="41"/>
      <c r="B1289" s="42"/>
      <c r="C1289" s="207" t="s">
        <v>1787</v>
      </c>
      <c r="D1289" s="207" t="s">
        <v>145</v>
      </c>
      <c r="E1289" s="208" t="s">
        <v>1788</v>
      </c>
      <c r="F1289" s="209" t="s">
        <v>1789</v>
      </c>
      <c r="G1289" s="210" t="s">
        <v>148</v>
      </c>
      <c r="H1289" s="211">
        <v>19.699999999999999</v>
      </c>
      <c r="I1289" s="212"/>
      <c r="J1289" s="213">
        <f>ROUND(I1289*H1289,2)</f>
        <v>0</v>
      </c>
      <c r="K1289" s="209" t="s">
        <v>149</v>
      </c>
      <c r="L1289" s="47"/>
      <c r="M1289" s="214" t="s">
        <v>28</v>
      </c>
      <c r="N1289" s="215" t="s">
        <v>44</v>
      </c>
      <c r="O1289" s="87"/>
      <c r="P1289" s="216">
        <f>O1289*H1289</f>
        <v>0</v>
      </c>
      <c r="Q1289" s="216">
        <v>0</v>
      </c>
      <c r="R1289" s="216">
        <f>Q1289*H1289</f>
        <v>0</v>
      </c>
      <c r="S1289" s="216">
        <v>0</v>
      </c>
      <c r="T1289" s="217">
        <f>S1289*H1289</f>
        <v>0</v>
      </c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R1289" s="218" t="s">
        <v>619</v>
      </c>
      <c r="AT1289" s="218" t="s">
        <v>145</v>
      </c>
      <c r="AU1289" s="218" t="s">
        <v>83</v>
      </c>
      <c r="AY1289" s="20" t="s">
        <v>143</v>
      </c>
      <c r="BE1289" s="219">
        <f>IF(N1289="základní",J1289,0)</f>
        <v>0</v>
      </c>
      <c r="BF1289" s="219">
        <f>IF(N1289="snížená",J1289,0)</f>
        <v>0</v>
      </c>
      <c r="BG1289" s="219">
        <f>IF(N1289="zákl. přenesená",J1289,0)</f>
        <v>0</v>
      </c>
      <c r="BH1289" s="219">
        <f>IF(N1289="sníž. přenesená",J1289,0)</f>
        <v>0</v>
      </c>
      <c r="BI1289" s="219">
        <f>IF(N1289="nulová",J1289,0)</f>
        <v>0</v>
      </c>
      <c r="BJ1289" s="20" t="s">
        <v>81</v>
      </c>
      <c r="BK1289" s="219">
        <f>ROUND(I1289*H1289,2)</f>
        <v>0</v>
      </c>
      <c r="BL1289" s="20" t="s">
        <v>619</v>
      </c>
      <c r="BM1289" s="218" t="s">
        <v>1790</v>
      </c>
    </row>
    <row r="1290" s="2" customFormat="1">
      <c r="A1290" s="41"/>
      <c r="B1290" s="42"/>
      <c r="C1290" s="43"/>
      <c r="D1290" s="220" t="s">
        <v>152</v>
      </c>
      <c r="E1290" s="43"/>
      <c r="F1290" s="221" t="s">
        <v>1791</v>
      </c>
      <c r="G1290" s="43"/>
      <c r="H1290" s="43"/>
      <c r="I1290" s="222"/>
      <c r="J1290" s="43"/>
      <c r="K1290" s="43"/>
      <c r="L1290" s="47"/>
      <c r="M1290" s="223"/>
      <c r="N1290" s="224"/>
      <c r="O1290" s="87"/>
      <c r="P1290" s="87"/>
      <c r="Q1290" s="87"/>
      <c r="R1290" s="87"/>
      <c r="S1290" s="87"/>
      <c r="T1290" s="88"/>
      <c r="U1290" s="41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T1290" s="20" t="s">
        <v>152</v>
      </c>
      <c r="AU1290" s="20" t="s">
        <v>83</v>
      </c>
    </row>
    <row r="1291" s="2" customFormat="1">
      <c r="A1291" s="41"/>
      <c r="B1291" s="42"/>
      <c r="C1291" s="43"/>
      <c r="D1291" s="225" t="s">
        <v>154</v>
      </c>
      <c r="E1291" s="43"/>
      <c r="F1291" s="226" t="s">
        <v>1792</v>
      </c>
      <c r="G1291" s="43"/>
      <c r="H1291" s="43"/>
      <c r="I1291" s="222"/>
      <c r="J1291" s="43"/>
      <c r="K1291" s="43"/>
      <c r="L1291" s="47"/>
      <c r="M1291" s="223"/>
      <c r="N1291" s="224"/>
      <c r="O1291" s="87"/>
      <c r="P1291" s="87"/>
      <c r="Q1291" s="87"/>
      <c r="R1291" s="87"/>
      <c r="S1291" s="87"/>
      <c r="T1291" s="88"/>
      <c r="U1291" s="41"/>
      <c r="V1291" s="41"/>
      <c r="W1291" s="41"/>
      <c r="X1291" s="41"/>
      <c r="Y1291" s="41"/>
      <c r="Z1291" s="41"/>
      <c r="AA1291" s="41"/>
      <c r="AB1291" s="41"/>
      <c r="AC1291" s="41"/>
      <c r="AD1291" s="41"/>
      <c r="AE1291" s="41"/>
      <c r="AT1291" s="20" t="s">
        <v>154</v>
      </c>
      <c r="AU1291" s="20" t="s">
        <v>83</v>
      </c>
    </row>
    <row r="1292" s="13" customFormat="1">
      <c r="A1292" s="13"/>
      <c r="B1292" s="227"/>
      <c r="C1292" s="228"/>
      <c r="D1292" s="220" t="s">
        <v>156</v>
      </c>
      <c r="E1292" s="229" t="s">
        <v>28</v>
      </c>
      <c r="F1292" s="230" t="s">
        <v>1793</v>
      </c>
      <c r="G1292" s="228"/>
      <c r="H1292" s="231">
        <v>19.699999999999999</v>
      </c>
      <c r="I1292" s="232"/>
      <c r="J1292" s="228"/>
      <c r="K1292" s="228"/>
      <c r="L1292" s="233"/>
      <c r="M1292" s="234"/>
      <c r="N1292" s="235"/>
      <c r="O1292" s="235"/>
      <c r="P1292" s="235"/>
      <c r="Q1292" s="235"/>
      <c r="R1292" s="235"/>
      <c r="S1292" s="235"/>
      <c r="T1292" s="236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7" t="s">
        <v>156</v>
      </c>
      <c r="AU1292" s="237" t="s">
        <v>83</v>
      </c>
      <c r="AV1292" s="13" t="s">
        <v>83</v>
      </c>
      <c r="AW1292" s="13" t="s">
        <v>35</v>
      </c>
      <c r="AX1292" s="13" t="s">
        <v>73</v>
      </c>
      <c r="AY1292" s="237" t="s">
        <v>143</v>
      </c>
    </row>
    <row r="1293" s="15" customFormat="1">
      <c r="A1293" s="15"/>
      <c r="B1293" s="248"/>
      <c r="C1293" s="249"/>
      <c r="D1293" s="220" t="s">
        <v>156</v>
      </c>
      <c r="E1293" s="250" t="s">
        <v>28</v>
      </c>
      <c r="F1293" s="251" t="s">
        <v>180</v>
      </c>
      <c r="G1293" s="249"/>
      <c r="H1293" s="252">
        <v>19.699999999999999</v>
      </c>
      <c r="I1293" s="253"/>
      <c r="J1293" s="249"/>
      <c r="K1293" s="249"/>
      <c r="L1293" s="254"/>
      <c r="M1293" s="255"/>
      <c r="N1293" s="256"/>
      <c r="O1293" s="256"/>
      <c r="P1293" s="256"/>
      <c r="Q1293" s="256"/>
      <c r="R1293" s="256"/>
      <c r="S1293" s="256"/>
      <c r="T1293" s="257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T1293" s="258" t="s">
        <v>156</v>
      </c>
      <c r="AU1293" s="258" t="s">
        <v>83</v>
      </c>
      <c r="AV1293" s="15" t="s">
        <v>150</v>
      </c>
      <c r="AW1293" s="15" t="s">
        <v>35</v>
      </c>
      <c r="AX1293" s="15" t="s">
        <v>81</v>
      </c>
      <c r="AY1293" s="258" t="s">
        <v>143</v>
      </c>
    </row>
    <row r="1294" s="2" customFormat="1" ht="37.8" customHeight="1">
      <c r="A1294" s="41"/>
      <c r="B1294" s="42"/>
      <c r="C1294" s="207" t="s">
        <v>1794</v>
      </c>
      <c r="D1294" s="207" t="s">
        <v>145</v>
      </c>
      <c r="E1294" s="208" t="s">
        <v>1795</v>
      </c>
      <c r="F1294" s="209" t="s">
        <v>1796</v>
      </c>
      <c r="G1294" s="210" t="s">
        <v>148</v>
      </c>
      <c r="H1294" s="211">
        <v>177.30000000000001</v>
      </c>
      <c r="I1294" s="212"/>
      <c r="J1294" s="213">
        <f>ROUND(I1294*H1294,2)</f>
        <v>0</v>
      </c>
      <c r="K1294" s="209" t="s">
        <v>149</v>
      </c>
      <c r="L1294" s="47"/>
      <c r="M1294" s="214" t="s">
        <v>28</v>
      </c>
      <c r="N1294" s="215" t="s">
        <v>44</v>
      </c>
      <c r="O1294" s="87"/>
      <c r="P1294" s="216">
        <f>O1294*H1294</f>
        <v>0</v>
      </c>
      <c r="Q1294" s="216">
        <v>0</v>
      </c>
      <c r="R1294" s="216">
        <f>Q1294*H1294</f>
        <v>0</v>
      </c>
      <c r="S1294" s="216">
        <v>0</v>
      </c>
      <c r="T1294" s="217">
        <f>S1294*H1294</f>
        <v>0</v>
      </c>
      <c r="U1294" s="41"/>
      <c r="V1294" s="41"/>
      <c r="W1294" s="41"/>
      <c r="X1294" s="41"/>
      <c r="Y1294" s="41"/>
      <c r="Z1294" s="41"/>
      <c r="AA1294" s="41"/>
      <c r="AB1294" s="41"/>
      <c r="AC1294" s="41"/>
      <c r="AD1294" s="41"/>
      <c r="AE1294" s="41"/>
      <c r="AR1294" s="218" t="s">
        <v>619</v>
      </c>
      <c r="AT1294" s="218" t="s">
        <v>145</v>
      </c>
      <c r="AU1294" s="218" t="s">
        <v>83</v>
      </c>
      <c r="AY1294" s="20" t="s">
        <v>143</v>
      </c>
      <c r="BE1294" s="219">
        <f>IF(N1294="základní",J1294,0)</f>
        <v>0</v>
      </c>
      <c r="BF1294" s="219">
        <f>IF(N1294="snížená",J1294,0)</f>
        <v>0</v>
      </c>
      <c r="BG1294" s="219">
        <f>IF(N1294="zákl. přenesená",J1294,0)</f>
        <v>0</v>
      </c>
      <c r="BH1294" s="219">
        <f>IF(N1294="sníž. přenesená",J1294,0)</f>
        <v>0</v>
      </c>
      <c r="BI1294" s="219">
        <f>IF(N1294="nulová",J1294,0)</f>
        <v>0</v>
      </c>
      <c r="BJ1294" s="20" t="s">
        <v>81</v>
      </c>
      <c r="BK1294" s="219">
        <f>ROUND(I1294*H1294,2)</f>
        <v>0</v>
      </c>
      <c r="BL1294" s="20" t="s">
        <v>619</v>
      </c>
      <c r="BM1294" s="218" t="s">
        <v>1797</v>
      </c>
    </row>
    <row r="1295" s="2" customFormat="1">
      <c r="A1295" s="41"/>
      <c r="B1295" s="42"/>
      <c r="C1295" s="43"/>
      <c r="D1295" s="220" t="s">
        <v>152</v>
      </c>
      <c r="E1295" s="43"/>
      <c r="F1295" s="221" t="s">
        <v>1798</v>
      </c>
      <c r="G1295" s="43"/>
      <c r="H1295" s="43"/>
      <c r="I1295" s="222"/>
      <c r="J1295" s="43"/>
      <c r="K1295" s="43"/>
      <c r="L1295" s="47"/>
      <c r="M1295" s="223"/>
      <c r="N1295" s="224"/>
      <c r="O1295" s="87"/>
      <c r="P1295" s="87"/>
      <c r="Q1295" s="87"/>
      <c r="R1295" s="87"/>
      <c r="S1295" s="87"/>
      <c r="T1295" s="88"/>
      <c r="U1295" s="41"/>
      <c r="V1295" s="41"/>
      <c r="W1295" s="41"/>
      <c r="X1295" s="41"/>
      <c r="Y1295" s="41"/>
      <c r="Z1295" s="41"/>
      <c r="AA1295" s="41"/>
      <c r="AB1295" s="41"/>
      <c r="AC1295" s="41"/>
      <c r="AD1295" s="41"/>
      <c r="AE1295" s="41"/>
      <c r="AT1295" s="20" t="s">
        <v>152</v>
      </c>
      <c r="AU1295" s="20" t="s">
        <v>83</v>
      </c>
    </row>
    <row r="1296" s="2" customFormat="1">
      <c r="A1296" s="41"/>
      <c r="B1296" s="42"/>
      <c r="C1296" s="43"/>
      <c r="D1296" s="225" t="s">
        <v>154</v>
      </c>
      <c r="E1296" s="43"/>
      <c r="F1296" s="226" t="s">
        <v>1799</v>
      </c>
      <c r="G1296" s="43"/>
      <c r="H1296" s="43"/>
      <c r="I1296" s="222"/>
      <c r="J1296" s="43"/>
      <c r="K1296" s="43"/>
      <c r="L1296" s="47"/>
      <c r="M1296" s="223"/>
      <c r="N1296" s="224"/>
      <c r="O1296" s="87"/>
      <c r="P1296" s="87"/>
      <c r="Q1296" s="87"/>
      <c r="R1296" s="87"/>
      <c r="S1296" s="87"/>
      <c r="T1296" s="88"/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T1296" s="20" t="s">
        <v>154</v>
      </c>
      <c r="AU1296" s="20" t="s">
        <v>83</v>
      </c>
    </row>
    <row r="1297" s="13" customFormat="1">
      <c r="A1297" s="13"/>
      <c r="B1297" s="227"/>
      <c r="C1297" s="228"/>
      <c r="D1297" s="220" t="s">
        <v>156</v>
      </c>
      <c r="E1297" s="229" t="s">
        <v>28</v>
      </c>
      <c r="F1297" s="230" t="s">
        <v>1800</v>
      </c>
      <c r="G1297" s="228"/>
      <c r="H1297" s="231">
        <v>177.30000000000001</v>
      </c>
      <c r="I1297" s="232"/>
      <c r="J1297" s="228"/>
      <c r="K1297" s="228"/>
      <c r="L1297" s="233"/>
      <c r="M1297" s="234"/>
      <c r="N1297" s="235"/>
      <c r="O1297" s="235"/>
      <c r="P1297" s="235"/>
      <c r="Q1297" s="235"/>
      <c r="R1297" s="235"/>
      <c r="S1297" s="235"/>
      <c r="T1297" s="236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37" t="s">
        <v>156</v>
      </c>
      <c r="AU1297" s="237" t="s">
        <v>83</v>
      </c>
      <c r="AV1297" s="13" t="s">
        <v>83</v>
      </c>
      <c r="AW1297" s="13" t="s">
        <v>35</v>
      </c>
      <c r="AX1297" s="13" t="s">
        <v>73</v>
      </c>
      <c r="AY1297" s="237" t="s">
        <v>143</v>
      </c>
    </row>
    <row r="1298" s="15" customFormat="1">
      <c r="A1298" s="15"/>
      <c r="B1298" s="248"/>
      <c r="C1298" s="249"/>
      <c r="D1298" s="220" t="s">
        <v>156</v>
      </c>
      <c r="E1298" s="250" t="s">
        <v>28</v>
      </c>
      <c r="F1298" s="251" t="s">
        <v>180</v>
      </c>
      <c r="G1298" s="249"/>
      <c r="H1298" s="252">
        <v>177.30000000000001</v>
      </c>
      <c r="I1298" s="253"/>
      <c r="J1298" s="249"/>
      <c r="K1298" s="249"/>
      <c r="L1298" s="254"/>
      <c r="M1298" s="255"/>
      <c r="N1298" s="256"/>
      <c r="O1298" s="256"/>
      <c r="P1298" s="256"/>
      <c r="Q1298" s="256"/>
      <c r="R1298" s="256"/>
      <c r="S1298" s="256"/>
      <c r="T1298" s="257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58" t="s">
        <v>156</v>
      </c>
      <c r="AU1298" s="258" t="s">
        <v>83</v>
      </c>
      <c r="AV1298" s="15" t="s">
        <v>150</v>
      </c>
      <c r="AW1298" s="15" t="s">
        <v>35</v>
      </c>
      <c r="AX1298" s="15" t="s">
        <v>81</v>
      </c>
      <c r="AY1298" s="258" t="s">
        <v>143</v>
      </c>
    </row>
    <row r="1299" s="2" customFormat="1" ht="24.15" customHeight="1">
      <c r="A1299" s="41"/>
      <c r="B1299" s="42"/>
      <c r="C1299" s="207" t="s">
        <v>1801</v>
      </c>
      <c r="D1299" s="207" t="s">
        <v>145</v>
      </c>
      <c r="E1299" s="208" t="s">
        <v>1802</v>
      </c>
      <c r="F1299" s="209" t="s">
        <v>1803</v>
      </c>
      <c r="G1299" s="210" t="s">
        <v>260</v>
      </c>
      <c r="H1299" s="211">
        <v>35.460000000000001</v>
      </c>
      <c r="I1299" s="212"/>
      <c r="J1299" s="213">
        <f>ROUND(I1299*H1299,2)</f>
        <v>0</v>
      </c>
      <c r="K1299" s="209" t="s">
        <v>149</v>
      </c>
      <c r="L1299" s="47"/>
      <c r="M1299" s="214" t="s">
        <v>28</v>
      </c>
      <c r="N1299" s="215" t="s">
        <v>44</v>
      </c>
      <c r="O1299" s="87"/>
      <c r="P1299" s="216">
        <f>O1299*H1299</f>
        <v>0</v>
      </c>
      <c r="Q1299" s="216">
        <v>0</v>
      </c>
      <c r="R1299" s="216">
        <f>Q1299*H1299</f>
        <v>0</v>
      </c>
      <c r="S1299" s="216">
        <v>0</v>
      </c>
      <c r="T1299" s="217">
        <f>S1299*H1299</f>
        <v>0</v>
      </c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R1299" s="218" t="s">
        <v>619</v>
      </c>
      <c r="AT1299" s="218" t="s">
        <v>145</v>
      </c>
      <c r="AU1299" s="218" t="s">
        <v>83</v>
      </c>
      <c r="AY1299" s="20" t="s">
        <v>143</v>
      </c>
      <c r="BE1299" s="219">
        <f>IF(N1299="základní",J1299,0)</f>
        <v>0</v>
      </c>
      <c r="BF1299" s="219">
        <f>IF(N1299="snížená",J1299,0)</f>
        <v>0</v>
      </c>
      <c r="BG1299" s="219">
        <f>IF(N1299="zákl. přenesená",J1299,0)</f>
        <v>0</v>
      </c>
      <c r="BH1299" s="219">
        <f>IF(N1299="sníž. přenesená",J1299,0)</f>
        <v>0</v>
      </c>
      <c r="BI1299" s="219">
        <f>IF(N1299="nulová",J1299,0)</f>
        <v>0</v>
      </c>
      <c r="BJ1299" s="20" t="s">
        <v>81</v>
      </c>
      <c r="BK1299" s="219">
        <f>ROUND(I1299*H1299,2)</f>
        <v>0</v>
      </c>
      <c r="BL1299" s="20" t="s">
        <v>619</v>
      </c>
      <c r="BM1299" s="218" t="s">
        <v>1804</v>
      </c>
    </row>
    <row r="1300" s="2" customFormat="1">
      <c r="A1300" s="41"/>
      <c r="B1300" s="42"/>
      <c r="C1300" s="43"/>
      <c r="D1300" s="220" t="s">
        <v>152</v>
      </c>
      <c r="E1300" s="43"/>
      <c r="F1300" s="221" t="s">
        <v>1805</v>
      </c>
      <c r="G1300" s="43"/>
      <c r="H1300" s="43"/>
      <c r="I1300" s="222"/>
      <c r="J1300" s="43"/>
      <c r="K1300" s="43"/>
      <c r="L1300" s="47"/>
      <c r="M1300" s="223"/>
      <c r="N1300" s="224"/>
      <c r="O1300" s="87"/>
      <c r="P1300" s="87"/>
      <c r="Q1300" s="87"/>
      <c r="R1300" s="87"/>
      <c r="S1300" s="87"/>
      <c r="T1300" s="88"/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T1300" s="20" t="s">
        <v>152</v>
      </c>
      <c r="AU1300" s="20" t="s">
        <v>83</v>
      </c>
    </row>
    <row r="1301" s="2" customFormat="1">
      <c r="A1301" s="41"/>
      <c r="B1301" s="42"/>
      <c r="C1301" s="43"/>
      <c r="D1301" s="225" t="s">
        <v>154</v>
      </c>
      <c r="E1301" s="43"/>
      <c r="F1301" s="226" t="s">
        <v>1806</v>
      </c>
      <c r="G1301" s="43"/>
      <c r="H1301" s="43"/>
      <c r="I1301" s="222"/>
      <c r="J1301" s="43"/>
      <c r="K1301" s="43"/>
      <c r="L1301" s="47"/>
      <c r="M1301" s="223"/>
      <c r="N1301" s="224"/>
      <c r="O1301" s="87"/>
      <c r="P1301" s="87"/>
      <c r="Q1301" s="87"/>
      <c r="R1301" s="87"/>
      <c r="S1301" s="87"/>
      <c r="T1301" s="88"/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T1301" s="20" t="s">
        <v>154</v>
      </c>
      <c r="AU1301" s="20" t="s">
        <v>83</v>
      </c>
    </row>
    <row r="1302" s="13" customFormat="1">
      <c r="A1302" s="13"/>
      <c r="B1302" s="227"/>
      <c r="C1302" s="228"/>
      <c r="D1302" s="220" t="s">
        <v>156</v>
      </c>
      <c r="E1302" s="229" t="s">
        <v>28</v>
      </c>
      <c r="F1302" s="230" t="s">
        <v>1793</v>
      </c>
      <c r="G1302" s="228"/>
      <c r="H1302" s="231">
        <v>19.699999999999999</v>
      </c>
      <c r="I1302" s="232"/>
      <c r="J1302" s="228"/>
      <c r="K1302" s="228"/>
      <c r="L1302" s="233"/>
      <c r="M1302" s="234"/>
      <c r="N1302" s="235"/>
      <c r="O1302" s="235"/>
      <c r="P1302" s="235"/>
      <c r="Q1302" s="235"/>
      <c r="R1302" s="235"/>
      <c r="S1302" s="235"/>
      <c r="T1302" s="236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7" t="s">
        <v>156</v>
      </c>
      <c r="AU1302" s="237" t="s">
        <v>83</v>
      </c>
      <c r="AV1302" s="13" t="s">
        <v>83</v>
      </c>
      <c r="AW1302" s="13" t="s">
        <v>35</v>
      </c>
      <c r="AX1302" s="13" t="s">
        <v>73</v>
      </c>
      <c r="AY1302" s="237" t="s">
        <v>143</v>
      </c>
    </row>
    <row r="1303" s="15" customFormat="1">
      <c r="A1303" s="15"/>
      <c r="B1303" s="248"/>
      <c r="C1303" s="249"/>
      <c r="D1303" s="220" t="s">
        <v>156</v>
      </c>
      <c r="E1303" s="250" t="s">
        <v>28</v>
      </c>
      <c r="F1303" s="251" t="s">
        <v>180</v>
      </c>
      <c r="G1303" s="249"/>
      <c r="H1303" s="252">
        <v>19.699999999999999</v>
      </c>
      <c r="I1303" s="253"/>
      <c r="J1303" s="249"/>
      <c r="K1303" s="249"/>
      <c r="L1303" s="254"/>
      <c r="M1303" s="255"/>
      <c r="N1303" s="256"/>
      <c r="O1303" s="256"/>
      <c r="P1303" s="256"/>
      <c r="Q1303" s="256"/>
      <c r="R1303" s="256"/>
      <c r="S1303" s="256"/>
      <c r="T1303" s="257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58" t="s">
        <v>156</v>
      </c>
      <c r="AU1303" s="258" t="s">
        <v>83</v>
      </c>
      <c r="AV1303" s="15" t="s">
        <v>150</v>
      </c>
      <c r="AW1303" s="15" t="s">
        <v>35</v>
      </c>
      <c r="AX1303" s="15" t="s">
        <v>81</v>
      </c>
      <c r="AY1303" s="258" t="s">
        <v>143</v>
      </c>
    </row>
    <row r="1304" s="13" customFormat="1">
      <c r="A1304" s="13"/>
      <c r="B1304" s="227"/>
      <c r="C1304" s="228"/>
      <c r="D1304" s="220" t="s">
        <v>156</v>
      </c>
      <c r="E1304" s="228"/>
      <c r="F1304" s="230" t="s">
        <v>1807</v>
      </c>
      <c r="G1304" s="228"/>
      <c r="H1304" s="231">
        <v>35.460000000000001</v>
      </c>
      <c r="I1304" s="232"/>
      <c r="J1304" s="228"/>
      <c r="K1304" s="228"/>
      <c r="L1304" s="233"/>
      <c r="M1304" s="234"/>
      <c r="N1304" s="235"/>
      <c r="O1304" s="235"/>
      <c r="P1304" s="235"/>
      <c r="Q1304" s="235"/>
      <c r="R1304" s="235"/>
      <c r="S1304" s="235"/>
      <c r="T1304" s="236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37" t="s">
        <v>156</v>
      </c>
      <c r="AU1304" s="237" t="s">
        <v>83</v>
      </c>
      <c r="AV1304" s="13" t="s">
        <v>83</v>
      </c>
      <c r="AW1304" s="13" t="s">
        <v>4</v>
      </c>
      <c r="AX1304" s="13" t="s">
        <v>81</v>
      </c>
      <c r="AY1304" s="237" t="s">
        <v>143</v>
      </c>
    </row>
    <row r="1305" s="2" customFormat="1" ht="24.15" customHeight="1">
      <c r="A1305" s="41"/>
      <c r="B1305" s="42"/>
      <c r="C1305" s="207" t="s">
        <v>1808</v>
      </c>
      <c r="D1305" s="207" t="s">
        <v>145</v>
      </c>
      <c r="E1305" s="208" t="s">
        <v>1809</v>
      </c>
      <c r="F1305" s="209" t="s">
        <v>1810</v>
      </c>
      <c r="G1305" s="210" t="s">
        <v>406</v>
      </c>
      <c r="H1305" s="211">
        <v>563</v>
      </c>
      <c r="I1305" s="212"/>
      <c r="J1305" s="213">
        <f>ROUND(I1305*H1305,2)</f>
        <v>0</v>
      </c>
      <c r="K1305" s="209" t="s">
        <v>149</v>
      </c>
      <c r="L1305" s="47"/>
      <c r="M1305" s="214" t="s">
        <v>28</v>
      </c>
      <c r="N1305" s="215" t="s">
        <v>44</v>
      </c>
      <c r="O1305" s="87"/>
      <c r="P1305" s="216">
        <f>O1305*H1305</f>
        <v>0</v>
      </c>
      <c r="Q1305" s="216">
        <v>0</v>
      </c>
      <c r="R1305" s="216">
        <f>Q1305*H1305</f>
        <v>0</v>
      </c>
      <c r="S1305" s="216">
        <v>0</v>
      </c>
      <c r="T1305" s="217">
        <f>S1305*H1305</f>
        <v>0</v>
      </c>
      <c r="U1305" s="41"/>
      <c r="V1305" s="41"/>
      <c r="W1305" s="41"/>
      <c r="X1305" s="41"/>
      <c r="Y1305" s="41"/>
      <c r="Z1305" s="41"/>
      <c r="AA1305" s="41"/>
      <c r="AB1305" s="41"/>
      <c r="AC1305" s="41"/>
      <c r="AD1305" s="41"/>
      <c r="AE1305" s="41"/>
      <c r="AR1305" s="218" t="s">
        <v>619</v>
      </c>
      <c r="AT1305" s="218" t="s">
        <v>145</v>
      </c>
      <c r="AU1305" s="218" t="s">
        <v>83</v>
      </c>
      <c r="AY1305" s="20" t="s">
        <v>143</v>
      </c>
      <c r="BE1305" s="219">
        <f>IF(N1305="základní",J1305,0)</f>
        <v>0</v>
      </c>
      <c r="BF1305" s="219">
        <f>IF(N1305="snížená",J1305,0)</f>
        <v>0</v>
      </c>
      <c r="BG1305" s="219">
        <f>IF(N1305="zákl. přenesená",J1305,0)</f>
        <v>0</v>
      </c>
      <c r="BH1305" s="219">
        <f>IF(N1305="sníž. přenesená",J1305,0)</f>
        <v>0</v>
      </c>
      <c r="BI1305" s="219">
        <f>IF(N1305="nulová",J1305,0)</f>
        <v>0</v>
      </c>
      <c r="BJ1305" s="20" t="s">
        <v>81</v>
      </c>
      <c r="BK1305" s="219">
        <f>ROUND(I1305*H1305,2)</f>
        <v>0</v>
      </c>
      <c r="BL1305" s="20" t="s">
        <v>619</v>
      </c>
      <c r="BM1305" s="218" t="s">
        <v>1811</v>
      </c>
    </row>
    <row r="1306" s="2" customFormat="1">
      <c r="A1306" s="41"/>
      <c r="B1306" s="42"/>
      <c r="C1306" s="43"/>
      <c r="D1306" s="220" t="s">
        <v>152</v>
      </c>
      <c r="E1306" s="43"/>
      <c r="F1306" s="221" t="s">
        <v>1812</v>
      </c>
      <c r="G1306" s="43"/>
      <c r="H1306" s="43"/>
      <c r="I1306" s="222"/>
      <c r="J1306" s="43"/>
      <c r="K1306" s="43"/>
      <c r="L1306" s="47"/>
      <c r="M1306" s="223"/>
      <c r="N1306" s="224"/>
      <c r="O1306" s="87"/>
      <c r="P1306" s="87"/>
      <c r="Q1306" s="87"/>
      <c r="R1306" s="87"/>
      <c r="S1306" s="87"/>
      <c r="T1306" s="88"/>
      <c r="U1306" s="41"/>
      <c r="V1306" s="41"/>
      <c r="W1306" s="41"/>
      <c r="X1306" s="41"/>
      <c r="Y1306" s="41"/>
      <c r="Z1306" s="41"/>
      <c r="AA1306" s="41"/>
      <c r="AB1306" s="41"/>
      <c r="AC1306" s="41"/>
      <c r="AD1306" s="41"/>
      <c r="AE1306" s="41"/>
      <c r="AT1306" s="20" t="s">
        <v>152</v>
      </c>
      <c r="AU1306" s="20" t="s">
        <v>83</v>
      </c>
    </row>
    <row r="1307" s="2" customFormat="1">
      <c r="A1307" s="41"/>
      <c r="B1307" s="42"/>
      <c r="C1307" s="43"/>
      <c r="D1307" s="225" t="s">
        <v>154</v>
      </c>
      <c r="E1307" s="43"/>
      <c r="F1307" s="226" t="s">
        <v>1813</v>
      </c>
      <c r="G1307" s="43"/>
      <c r="H1307" s="43"/>
      <c r="I1307" s="222"/>
      <c r="J1307" s="43"/>
      <c r="K1307" s="43"/>
      <c r="L1307" s="47"/>
      <c r="M1307" s="223"/>
      <c r="N1307" s="224"/>
      <c r="O1307" s="87"/>
      <c r="P1307" s="87"/>
      <c r="Q1307" s="87"/>
      <c r="R1307" s="87"/>
      <c r="S1307" s="87"/>
      <c r="T1307" s="88"/>
      <c r="U1307" s="41"/>
      <c r="V1307" s="41"/>
      <c r="W1307" s="41"/>
      <c r="X1307" s="41"/>
      <c r="Y1307" s="41"/>
      <c r="Z1307" s="41"/>
      <c r="AA1307" s="41"/>
      <c r="AB1307" s="41"/>
      <c r="AC1307" s="41"/>
      <c r="AD1307" s="41"/>
      <c r="AE1307" s="41"/>
      <c r="AT1307" s="20" t="s">
        <v>154</v>
      </c>
      <c r="AU1307" s="20" t="s">
        <v>83</v>
      </c>
    </row>
    <row r="1308" s="13" customFormat="1">
      <c r="A1308" s="13"/>
      <c r="B1308" s="227"/>
      <c r="C1308" s="228"/>
      <c r="D1308" s="220" t="s">
        <v>156</v>
      </c>
      <c r="E1308" s="229" t="s">
        <v>28</v>
      </c>
      <c r="F1308" s="230" t="s">
        <v>1786</v>
      </c>
      <c r="G1308" s="228"/>
      <c r="H1308" s="231">
        <v>563</v>
      </c>
      <c r="I1308" s="232"/>
      <c r="J1308" s="228"/>
      <c r="K1308" s="228"/>
      <c r="L1308" s="233"/>
      <c r="M1308" s="234"/>
      <c r="N1308" s="235"/>
      <c r="O1308" s="235"/>
      <c r="P1308" s="235"/>
      <c r="Q1308" s="235"/>
      <c r="R1308" s="235"/>
      <c r="S1308" s="235"/>
      <c r="T1308" s="236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37" t="s">
        <v>156</v>
      </c>
      <c r="AU1308" s="237" t="s">
        <v>83</v>
      </c>
      <c r="AV1308" s="13" t="s">
        <v>83</v>
      </c>
      <c r="AW1308" s="13" t="s">
        <v>35</v>
      </c>
      <c r="AX1308" s="13" t="s">
        <v>81</v>
      </c>
      <c r="AY1308" s="237" t="s">
        <v>143</v>
      </c>
    </row>
    <row r="1309" s="2" customFormat="1" ht="24.15" customHeight="1">
      <c r="A1309" s="41"/>
      <c r="B1309" s="42"/>
      <c r="C1309" s="207" t="s">
        <v>1814</v>
      </c>
      <c r="D1309" s="207" t="s">
        <v>145</v>
      </c>
      <c r="E1309" s="208" t="s">
        <v>1815</v>
      </c>
      <c r="F1309" s="209" t="s">
        <v>1816</v>
      </c>
      <c r="G1309" s="210" t="s">
        <v>406</v>
      </c>
      <c r="H1309" s="211">
        <v>563</v>
      </c>
      <c r="I1309" s="212"/>
      <c r="J1309" s="213">
        <f>ROUND(I1309*H1309,2)</f>
        <v>0</v>
      </c>
      <c r="K1309" s="209" t="s">
        <v>149</v>
      </c>
      <c r="L1309" s="47"/>
      <c r="M1309" s="214" t="s">
        <v>28</v>
      </c>
      <c r="N1309" s="215" t="s">
        <v>44</v>
      </c>
      <c r="O1309" s="87"/>
      <c r="P1309" s="216">
        <f>O1309*H1309</f>
        <v>0</v>
      </c>
      <c r="Q1309" s="216">
        <v>0</v>
      </c>
      <c r="R1309" s="216">
        <f>Q1309*H1309</f>
        <v>0</v>
      </c>
      <c r="S1309" s="216">
        <v>0</v>
      </c>
      <c r="T1309" s="217">
        <f>S1309*H1309</f>
        <v>0</v>
      </c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R1309" s="218" t="s">
        <v>619</v>
      </c>
      <c r="AT1309" s="218" t="s">
        <v>145</v>
      </c>
      <c r="AU1309" s="218" t="s">
        <v>83</v>
      </c>
      <c r="AY1309" s="20" t="s">
        <v>143</v>
      </c>
      <c r="BE1309" s="219">
        <f>IF(N1309="základní",J1309,0)</f>
        <v>0</v>
      </c>
      <c r="BF1309" s="219">
        <f>IF(N1309="snížená",J1309,0)</f>
        <v>0</v>
      </c>
      <c r="BG1309" s="219">
        <f>IF(N1309="zákl. přenesená",J1309,0)</f>
        <v>0</v>
      </c>
      <c r="BH1309" s="219">
        <f>IF(N1309="sníž. přenesená",J1309,0)</f>
        <v>0</v>
      </c>
      <c r="BI1309" s="219">
        <f>IF(N1309="nulová",J1309,0)</f>
        <v>0</v>
      </c>
      <c r="BJ1309" s="20" t="s">
        <v>81</v>
      </c>
      <c r="BK1309" s="219">
        <f>ROUND(I1309*H1309,2)</f>
        <v>0</v>
      </c>
      <c r="BL1309" s="20" t="s">
        <v>619</v>
      </c>
      <c r="BM1309" s="218" t="s">
        <v>1817</v>
      </c>
    </row>
    <row r="1310" s="2" customFormat="1">
      <c r="A1310" s="41"/>
      <c r="B1310" s="42"/>
      <c r="C1310" s="43"/>
      <c r="D1310" s="220" t="s">
        <v>152</v>
      </c>
      <c r="E1310" s="43"/>
      <c r="F1310" s="221" t="s">
        <v>1818</v>
      </c>
      <c r="G1310" s="43"/>
      <c r="H1310" s="43"/>
      <c r="I1310" s="222"/>
      <c r="J1310" s="43"/>
      <c r="K1310" s="43"/>
      <c r="L1310" s="47"/>
      <c r="M1310" s="223"/>
      <c r="N1310" s="224"/>
      <c r="O1310" s="87"/>
      <c r="P1310" s="87"/>
      <c r="Q1310" s="87"/>
      <c r="R1310" s="87"/>
      <c r="S1310" s="87"/>
      <c r="T1310" s="88"/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T1310" s="20" t="s">
        <v>152</v>
      </c>
      <c r="AU1310" s="20" t="s">
        <v>83</v>
      </c>
    </row>
    <row r="1311" s="2" customFormat="1">
      <c r="A1311" s="41"/>
      <c r="B1311" s="42"/>
      <c r="C1311" s="43"/>
      <c r="D1311" s="225" t="s">
        <v>154</v>
      </c>
      <c r="E1311" s="43"/>
      <c r="F1311" s="226" t="s">
        <v>1819</v>
      </c>
      <c r="G1311" s="43"/>
      <c r="H1311" s="43"/>
      <c r="I1311" s="222"/>
      <c r="J1311" s="43"/>
      <c r="K1311" s="43"/>
      <c r="L1311" s="47"/>
      <c r="M1311" s="223"/>
      <c r="N1311" s="224"/>
      <c r="O1311" s="87"/>
      <c r="P1311" s="87"/>
      <c r="Q1311" s="87"/>
      <c r="R1311" s="87"/>
      <c r="S1311" s="87"/>
      <c r="T1311" s="88"/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T1311" s="20" t="s">
        <v>154</v>
      </c>
      <c r="AU1311" s="20" t="s">
        <v>83</v>
      </c>
    </row>
    <row r="1312" s="13" customFormat="1">
      <c r="A1312" s="13"/>
      <c r="B1312" s="227"/>
      <c r="C1312" s="228"/>
      <c r="D1312" s="220" t="s">
        <v>156</v>
      </c>
      <c r="E1312" s="229" t="s">
        <v>28</v>
      </c>
      <c r="F1312" s="230" t="s">
        <v>1786</v>
      </c>
      <c r="G1312" s="228"/>
      <c r="H1312" s="231">
        <v>563</v>
      </c>
      <c r="I1312" s="232"/>
      <c r="J1312" s="228"/>
      <c r="K1312" s="228"/>
      <c r="L1312" s="233"/>
      <c r="M1312" s="234"/>
      <c r="N1312" s="235"/>
      <c r="O1312" s="235"/>
      <c r="P1312" s="235"/>
      <c r="Q1312" s="235"/>
      <c r="R1312" s="235"/>
      <c r="S1312" s="235"/>
      <c r="T1312" s="236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7" t="s">
        <v>156</v>
      </c>
      <c r="AU1312" s="237" t="s">
        <v>83</v>
      </c>
      <c r="AV1312" s="13" t="s">
        <v>83</v>
      </c>
      <c r="AW1312" s="13" t="s">
        <v>35</v>
      </c>
      <c r="AX1312" s="13" t="s">
        <v>73</v>
      </c>
      <c r="AY1312" s="237" t="s">
        <v>143</v>
      </c>
    </row>
    <row r="1313" s="15" customFormat="1">
      <c r="A1313" s="15"/>
      <c r="B1313" s="248"/>
      <c r="C1313" s="249"/>
      <c r="D1313" s="220" t="s">
        <v>156</v>
      </c>
      <c r="E1313" s="250" t="s">
        <v>28</v>
      </c>
      <c r="F1313" s="251" t="s">
        <v>180</v>
      </c>
      <c r="G1313" s="249"/>
      <c r="H1313" s="252">
        <v>563</v>
      </c>
      <c r="I1313" s="253"/>
      <c r="J1313" s="249"/>
      <c r="K1313" s="249"/>
      <c r="L1313" s="254"/>
      <c r="M1313" s="255"/>
      <c r="N1313" s="256"/>
      <c r="O1313" s="256"/>
      <c r="P1313" s="256"/>
      <c r="Q1313" s="256"/>
      <c r="R1313" s="256"/>
      <c r="S1313" s="256"/>
      <c r="T1313" s="257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58" t="s">
        <v>156</v>
      </c>
      <c r="AU1313" s="258" t="s">
        <v>83</v>
      </c>
      <c r="AV1313" s="15" t="s">
        <v>150</v>
      </c>
      <c r="AW1313" s="15" t="s">
        <v>35</v>
      </c>
      <c r="AX1313" s="15" t="s">
        <v>81</v>
      </c>
      <c r="AY1313" s="258" t="s">
        <v>143</v>
      </c>
    </row>
    <row r="1314" s="2" customFormat="1" ht="21.75" customHeight="1">
      <c r="A1314" s="41"/>
      <c r="B1314" s="42"/>
      <c r="C1314" s="207" t="s">
        <v>1820</v>
      </c>
      <c r="D1314" s="207" t="s">
        <v>145</v>
      </c>
      <c r="E1314" s="208" t="s">
        <v>1821</v>
      </c>
      <c r="F1314" s="209" t="s">
        <v>1822</v>
      </c>
      <c r="G1314" s="210" t="s">
        <v>406</v>
      </c>
      <c r="H1314" s="211">
        <v>563</v>
      </c>
      <c r="I1314" s="212"/>
      <c r="J1314" s="213">
        <f>ROUND(I1314*H1314,2)</f>
        <v>0</v>
      </c>
      <c r="K1314" s="209" t="s">
        <v>149</v>
      </c>
      <c r="L1314" s="47"/>
      <c r="M1314" s="214" t="s">
        <v>28</v>
      </c>
      <c r="N1314" s="215" t="s">
        <v>44</v>
      </c>
      <c r="O1314" s="87"/>
      <c r="P1314" s="216">
        <f>O1314*H1314</f>
        <v>0</v>
      </c>
      <c r="Q1314" s="216">
        <v>9.0000000000000006E-05</v>
      </c>
      <c r="R1314" s="216">
        <f>Q1314*H1314</f>
        <v>0.05067</v>
      </c>
      <c r="S1314" s="216">
        <v>0</v>
      </c>
      <c r="T1314" s="217">
        <f>S1314*H1314</f>
        <v>0</v>
      </c>
      <c r="U1314" s="41"/>
      <c r="V1314" s="41"/>
      <c r="W1314" s="41"/>
      <c r="X1314" s="41"/>
      <c r="Y1314" s="41"/>
      <c r="Z1314" s="41"/>
      <c r="AA1314" s="41"/>
      <c r="AB1314" s="41"/>
      <c r="AC1314" s="41"/>
      <c r="AD1314" s="41"/>
      <c r="AE1314" s="41"/>
      <c r="AR1314" s="218" t="s">
        <v>619</v>
      </c>
      <c r="AT1314" s="218" t="s">
        <v>145</v>
      </c>
      <c r="AU1314" s="218" t="s">
        <v>83</v>
      </c>
      <c r="AY1314" s="20" t="s">
        <v>143</v>
      </c>
      <c r="BE1314" s="219">
        <f>IF(N1314="základní",J1314,0)</f>
        <v>0</v>
      </c>
      <c r="BF1314" s="219">
        <f>IF(N1314="snížená",J1314,0)</f>
        <v>0</v>
      </c>
      <c r="BG1314" s="219">
        <f>IF(N1314="zákl. přenesená",J1314,0)</f>
        <v>0</v>
      </c>
      <c r="BH1314" s="219">
        <f>IF(N1314="sníž. přenesená",J1314,0)</f>
        <v>0</v>
      </c>
      <c r="BI1314" s="219">
        <f>IF(N1314="nulová",J1314,0)</f>
        <v>0</v>
      </c>
      <c r="BJ1314" s="20" t="s">
        <v>81</v>
      </c>
      <c r="BK1314" s="219">
        <f>ROUND(I1314*H1314,2)</f>
        <v>0</v>
      </c>
      <c r="BL1314" s="20" t="s">
        <v>619</v>
      </c>
      <c r="BM1314" s="218" t="s">
        <v>1823</v>
      </c>
    </row>
    <row r="1315" s="2" customFormat="1">
      <c r="A1315" s="41"/>
      <c r="B1315" s="42"/>
      <c r="C1315" s="43"/>
      <c r="D1315" s="220" t="s">
        <v>152</v>
      </c>
      <c r="E1315" s="43"/>
      <c r="F1315" s="221" t="s">
        <v>1824</v>
      </c>
      <c r="G1315" s="43"/>
      <c r="H1315" s="43"/>
      <c r="I1315" s="222"/>
      <c r="J1315" s="43"/>
      <c r="K1315" s="43"/>
      <c r="L1315" s="47"/>
      <c r="M1315" s="223"/>
      <c r="N1315" s="224"/>
      <c r="O1315" s="87"/>
      <c r="P1315" s="87"/>
      <c r="Q1315" s="87"/>
      <c r="R1315" s="87"/>
      <c r="S1315" s="87"/>
      <c r="T1315" s="88"/>
      <c r="U1315" s="41"/>
      <c r="V1315" s="41"/>
      <c r="W1315" s="41"/>
      <c r="X1315" s="41"/>
      <c r="Y1315" s="41"/>
      <c r="Z1315" s="41"/>
      <c r="AA1315" s="41"/>
      <c r="AB1315" s="41"/>
      <c r="AC1315" s="41"/>
      <c r="AD1315" s="41"/>
      <c r="AE1315" s="41"/>
      <c r="AT1315" s="20" t="s">
        <v>152</v>
      </c>
      <c r="AU1315" s="20" t="s">
        <v>83</v>
      </c>
    </row>
    <row r="1316" s="2" customFormat="1">
      <c r="A1316" s="41"/>
      <c r="B1316" s="42"/>
      <c r="C1316" s="43"/>
      <c r="D1316" s="225" t="s">
        <v>154</v>
      </c>
      <c r="E1316" s="43"/>
      <c r="F1316" s="226" t="s">
        <v>1825</v>
      </c>
      <c r="G1316" s="43"/>
      <c r="H1316" s="43"/>
      <c r="I1316" s="222"/>
      <c r="J1316" s="43"/>
      <c r="K1316" s="43"/>
      <c r="L1316" s="47"/>
      <c r="M1316" s="223"/>
      <c r="N1316" s="224"/>
      <c r="O1316" s="87"/>
      <c r="P1316" s="87"/>
      <c r="Q1316" s="87"/>
      <c r="R1316" s="87"/>
      <c r="S1316" s="87"/>
      <c r="T1316" s="88"/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T1316" s="20" t="s">
        <v>154</v>
      </c>
      <c r="AU1316" s="20" t="s">
        <v>83</v>
      </c>
    </row>
    <row r="1317" s="13" customFormat="1">
      <c r="A1317" s="13"/>
      <c r="B1317" s="227"/>
      <c r="C1317" s="228"/>
      <c r="D1317" s="220" t="s">
        <v>156</v>
      </c>
      <c r="E1317" s="229" t="s">
        <v>28</v>
      </c>
      <c r="F1317" s="230" t="s">
        <v>1786</v>
      </c>
      <c r="G1317" s="228"/>
      <c r="H1317" s="231">
        <v>563</v>
      </c>
      <c r="I1317" s="232"/>
      <c r="J1317" s="228"/>
      <c r="K1317" s="228"/>
      <c r="L1317" s="233"/>
      <c r="M1317" s="234"/>
      <c r="N1317" s="235"/>
      <c r="O1317" s="235"/>
      <c r="P1317" s="235"/>
      <c r="Q1317" s="235"/>
      <c r="R1317" s="235"/>
      <c r="S1317" s="235"/>
      <c r="T1317" s="236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37" t="s">
        <v>156</v>
      </c>
      <c r="AU1317" s="237" t="s">
        <v>83</v>
      </c>
      <c r="AV1317" s="13" t="s">
        <v>83</v>
      </c>
      <c r="AW1317" s="13" t="s">
        <v>35</v>
      </c>
      <c r="AX1317" s="13" t="s">
        <v>73</v>
      </c>
      <c r="AY1317" s="237" t="s">
        <v>143</v>
      </c>
    </row>
    <row r="1318" s="15" customFormat="1">
      <c r="A1318" s="15"/>
      <c r="B1318" s="248"/>
      <c r="C1318" s="249"/>
      <c r="D1318" s="220" t="s">
        <v>156</v>
      </c>
      <c r="E1318" s="250" t="s">
        <v>28</v>
      </c>
      <c r="F1318" s="251" t="s">
        <v>180</v>
      </c>
      <c r="G1318" s="249"/>
      <c r="H1318" s="252">
        <v>563</v>
      </c>
      <c r="I1318" s="253"/>
      <c r="J1318" s="249"/>
      <c r="K1318" s="249"/>
      <c r="L1318" s="254"/>
      <c r="M1318" s="255"/>
      <c r="N1318" s="256"/>
      <c r="O1318" s="256"/>
      <c r="P1318" s="256"/>
      <c r="Q1318" s="256"/>
      <c r="R1318" s="256"/>
      <c r="S1318" s="256"/>
      <c r="T1318" s="257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T1318" s="258" t="s">
        <v>156</v>
      </c>
      <c r="AU1318" s="258" t="s">
        <v>83</v>
      </c>
      <c r="AV1318" s="15" t="s">
        <v>150</v>
      </c>
      <c r="AW1318" s="15" t="s">
        <v>35</v>
      </c>
      <c r="AX1318" s="15" t="s">
        <v>81</v>
      </c>
      <c r="AY1318" s="258" t="s">
        <v>143</v>
      </c>
    </row>
    <row r="1319" s="2" customFormat="1" ht="24.15" customHeight="1">
      <c r="A1319" s="41"/>
      <c r="B1319" s="42"/>
      <c r="C1319" s="207" t="s">
        <v>1826</v>
      </c>
      <c r="D1319" s="207" t="s">
        <v>145</v>
      </c>
      <c r="E1319" s="208" t="s">
        <v>1827</v>
      </c>
      <c r="F1319" s="209" t="s">
        <v>1828</v>
      </c>
      <c r="G1319" s="210" t="s">
        <v>406</v>
      </c>
      <c r="H1319" s="211">
        <v>563</v>
      </c>
      <c r="I1319" s="212"/>
      <c r="J1319" s="213">
        <f>ROUND(I1319*H1319,2)</f>
        <v>0</v>
      </c>
      <c r="K1319" s="209" t="s">
        <v>149</v>
      </c>
      <c r="L1319" s="47"/>
      <c r="M1319" s="214" t="s">
        <v>28</v>
      </c>
      <c r="N1319" s="215" t="s">
        <v>44</v>
      </c>
      <c r="O1319" s="87"/>
      <c r="P1319" s="216">
        <f>O1319*H1319</f>
        <v>0</v>
      </c>
      <c r="Q1319" s="216">
        <v>0</v>
      </c>
      <c r="R1319" s="216">
        <f>Q1319*H1319</f>
        <v>0</v>
      </c>
      <c r="S1319" s="216">
        <v>0</v>
      </c>
      <c r="T1319" s="217">
        <f>S1319*H1319</f>
        <v>0</v>
      </c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R1319" s="218" t="s">
        <v>619</v>
      </c>
      <c r="AT1319" s="218" t="s">
        <v>145</v>
      </c>
      <c r="AU1319" s="218" t="s">
        <v>83</v>
      </c>
      <c r="AY1319" s="20" t="s">
        <v>143</v>
      </c>
      <c r="BE1319" s="219">
        <f>IF(N1319="základní",J1319,0)</f>
        <v>0</v>
      </c>
      <c r="BF1319" s="219">
        <f>IF(N1319="snížená",J1319,0)</f>
        <v>0</v>
      </c>
      <c r="BG1319" s="219">
        <f>IF(N1319="zákl. přenesená",J1319,0)</f>
        <v>0</v>
      </c>
      <c r="BH1319" s="219">
        <f>IF(N1319="sníž. přenesená",J1319,0)</f>
        <v>0</v>
      </c>
      <c r="BI1319" s="219">
        <f>IF(N1319="nulová",J1319,0)</f>
        <v>0</v>
      </c>
      <c r="BJ1319" s="20" t="s">
        <v>81</v>
      </c>
      <c r="BK1319" s="219">
        <f>ROUND(I1319*H1319,2)</f>
        <v>0</v>
      </c>
      <c r="BL1319" s="20" t="s">
        <v>619</v>
      </c>
      <c r="BM1319" s="218" t="s">
        <v>1829</v>
      </c>
    </row>
    <row r="1320" s="2" customFormat="1">
      <c r="A1320" s="41"/>
      <c r="B1320" s="42"/>
      <c r="C1320" s="43"/>
      <c r="D1320" s="220" t="s">
        <v>152</v>
      </c>
      <c r="E1320" s="43"/>
      <c r="F1320" s="221" t="s">
        <v>1830</v>
      </c>
      <c r="G1320" s="43"/>
      <c r="H1320" s="43"/>
      <c r="I1320" s="222"/>
      <c r="J1320" s="43"/>
      <c r="K1320" s="43"/>
      <c r="L1320" s="47"/>
      <c r="M1320" s="223"/>
      <c r="N1320" s="224"/>
      <c r="O1320" s="87"/>
      <c r="P1320" s="87"/>
      <c r="Q1320" s="87"/>
      <c r="R1320" s="87"/>
      <c r="S1320" s="87"/>
      <c r="T1320" s="88"/>
      <c r="U1320" s="41"/>
      <c r="V1320" s="41"/>
      <c r="W1320" s="41"/>
      <c r="X1320" s="41"/>
      <c r="Y1320" s="41"/>
      <c r="Z1320" s="41"/>
      <c r="AA1320" s="41"/>
      <c r="AB1320" s="41"/>
      <c r="AC1320" s="41"/>
      <c r="AD1320" s="41"/>
      <c r="AE1320" s="41"/>
      <c r="AT1320" s="20" t="s">
        <v>152</v>
      </c>
      <c r="AU1320" s="20" t="s">
        <v>83</v>
      </c>
    </row>
    <row r="1321" s="2" customFormat="1">
      <c r="A1321" s="41"/>
      <c r="B1321" s="42"/>
      <c r="C1321" s="43"/>
      <c r="D1321" s="225" t="s">
        <v>154</v>
      </c>
      <c r="E1321" s="43"/>
      <c r="F1321" s="226" t="s">
        <v>1831</v>
      </c>
      <c r="G1321" s="43"/>
      <c r="H1321" s="43"/>
      <c r="I1321" s="222"/>
      <c r="J1321" s="43"/>
      <c r="K1321" s="43"/>
      <c r="L1321" s="47"/>
      <c r="M1321" s="223"/>
      <c r="N1321" s="224"/>
      <c r="O1321" s="87"/>
      <c r="P1321" s="87"/>
      <c r="Q1321" s="87"/>
      <c r="R1321" s="87"/>
      <c r="S1321" s="87"/>
      <c r="T1321" s="88"/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T1321" s="20" t="s">
        <v>154</v>
      </c>
      <c r="AU1321" s="20" t="s">
        <v>83</v>
      </c>
    </row>
    <row r="1322" s="13" customFormat="1">
      <c r="A1322" s="13"/>
      <c r="B1322" s="227"/>
      <c r="C1322" s="228"/>
      <c r="D1322" s="220" t="s">
        <v>156</v>
      </c>
      <c r="E1322" s="229" t="s">
        <v>28</v>
      </c>
      <c r="F1322" s="230" t="s">
        <v>1786</v>
      </c>
      <c r="G1322" s="228"/>
      <c r="H1322" s="231">
        <v>563</v>
      </c>
      <c r="I1322" s="232"/>
      <c r="J1322" s="228"/>
      <c r="K1322" s="228"/>
      <c r="L1322" s="233"/>
      <c r="M1322" s="234"/>
      <c r="N1322" s="235"/>
      <c r="O1322" s="235"/>
      <c r="P1322" s="235"/>
      <c r="Q1322" s="235"/>
      <c r="R1322" s="235"/>
      <c r="S1322" s="235"/>
      <c r="T1322" s="236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37" t="s">
        <v>156</v>
      </c>
      <c r="AU1322" s="237" t="s">
        <v>83</v>
      </c>
      <c r="AV1322" s="13" t="s">
        <v>83</v>
      </c>
      <c r="AW1322" s="13" t="s">
        <v>35</v>
      </c>
      <c r="AX1322" s="13" t="s">
        <v>73</v>
      </c>
      <c r="AY1322" s="237" t="s">
        <v>143</v>
      </c>
    </row>
    <row r="1323" s="15" customFormat="1">
      <c r="A1323" s="15"/>
      <c r="B1323" s="248"/>
      <c r="C1323" s="249"/>
      <c r="D1323" s="220" t="s">
        <v>156</v>
      </c>
      <c r="E1323" s="250" t="s">
        <v>28</v>
      </c>
      <c r="F1323" s="251" t="s">
        <v>180</v>
      </c>
      <c r="G1323" s="249"/>
      <c r="H1323" s="252">
        <v>563</v>
      </c>
      <c r="I1323" s="253"/>
      <c r="J1323" s="249"/>
      <c r="K1323" s="249"/>
      <c r="L1323" s="254"/>
      <c r="M1323" s="255"/>
      <c r="N1323" s="256"/>
      <c r="O1323" s="256"/>
      <c r="P1323" s="256"/>
      <c r="Q1323" s="256"/>
      <c r="R1323" s="256"/>
      <c r="S1323" s="256"/>
      <c r="T1323" s="257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58" t="s">
        <v>156</v>
      </c>
      <c r="AU1323" s="258" t="s">
        <v>83</v>
      </c>
      <c r="AV1323" s="15" t="s">
        <v>150</v>
      </c>
      <c r="AW1323" s="15" t="s">
        <v>35</v>
      </c>
      <c r="AX1323" s="15" t="s">
        <v>81</v>
      </c>
      <c r="AY1323" s="258" t="s">
        <v>143</v>
      </c>
    </row>
    <row r="1324" s="2" customFormat="1" ht="24.15" customHeight="1">
      <c r="A1324" s="41"/>
      <c r="B1324" s="42"/>
      <c r="C1324" s="260" t="s">
        <v>1832</v>
      </c>
      <c r="D1324" s="260" t="s">
        <v>257</v>
      </c>
      <c r="E1324" s="261" t="s">
        <v>1833</v>
      </c>
      <c r="F1324" s="262" t="s">
        <v>1834</v>
      </c>
      <c r="G1324" s="263" t="s">
        <v>406</v>
      </c>
      <c r="H1324" s="264">
        <v>591.14999999999998</v>
      </c>
      <c r="I1324" s="265"/>
      <c r="J1324" s="266">
        <f>ROUND(I1324*H1324,2)</f>
        <v>0</v>
      </c>
      <c r="K1324" s="262" t="s">
        <v>149</v>
      </c>
      <c r="L1324" s="267"/>
      <c r="M1324" s="268" t="s">
        <v>28</v>
      </c>
      <c r="N1324" s="269" t="s">
        <v>44</v>
      </c>
      <c r="O1324" s="87"/>
      <c r="P1324" s="216">
        <f>O1324*H1324</f>
        <v>0</v>
      </c>
      <c r="Q1324" s="216">
        <v>0.00077999999999999999</v>
      </c>
      <c r="R1324" s="216">
        <f>Q1324*H1324</f>
        <v>0.46109699999999998</v>
      </c>
      <c r="S1324" s="216">
        <v>0</v>
      </c>
      <c r="T1324" s="217">
        <f>S1324*H1324</f>
        <v>0</v>
      </c>
      <c r="U1324" s="41"/>
      <c r="V1324" s="41"/>
      <c r="W1324" s="41"/>
      <c r="X1324" s="41"/>
      <c r="Y1324" s="41"/>
      <c r="Z1324" s="41"/>
      <c r="AA1324" s="41"/>
      <c r="AB1324" s="41"/>
      <c r="AC1324" s="41"/>
      <c r="AD1324" s="41"/>
      <c r="AE1324" s="41"/>
      <c r="AR1324" s="218" t="s">
        <v>1029</v>
      </c>
      <c r="AT1324" s="218" t="s">
        <v>257</v>
      </c>
      <c r="AU1324" s="218" t="s">
        <v>83</v>
      </c>
      <c r="AY1324" s="20" t="s">
        <v>143</v>
      </c>
      <c r="BE1324" s="219">
        <f>IF(N1324="základní",J1324,0)</f>
        <v>0</v>
      </c>
      <c r="BF1324" s="219">
        <f>IF(N1324="snížená",J1324,0)</f>
        <v>0</v>
      </c>
      <c r="BG1324" s="219">
        <f>IF(N1324="zákl. přenesená",J1324,0)</f>
        <v>0</v>
      </c>
      <c r="BH1324" s="219">
        <f>IF(N1324="sníž. přenesená",J1324,0)</f>
        <v>0</v>
      </c>
      <c r="BI1324" s="219">
        <f>IF(N1324="nulová",J1324,0)</f>
        <v>0</v>
      </c>
      <c r="BJ1324" s="20" t="s">
        <v>81</v>
      </c>
      <c r="BK1324" s="219">
        <f>ROUND(I1324*H1324,2)</f>
        <v>0</v>
      </c>
      <c r="BL1324" s="20" t="s">
        <v>1029</v>
      </c>
      <c r="BM1324" s="218" t="s">
        <v>1835</v>
      </c>
    </row>
    <row r="1325" s="2" customFormat="1">
      <c r="A1325" s="41"/>
      <c r="B1325" s="42"/>
      <c r="C1325" s="43"/>
      <c r="D1325" s="220" t="s">
        <v>152</v>
      </c>
      <c r="E1325" s="43"/>
      <c r="F1325" s="221" t="s">
        <v>1834</v>
      </c>
      <c r="G1325" s="43"/>
      <c r="H1325" s="43"/>
      <c r="I1325" s="222"/>
      <c r="J1325" s="43"/>
      <c r="K1325" s="43"/>
      <c r="L1325" s="47"/>
      <c r="M1325" s="223"/>
      <c r="N1325" s="224"/>
      <c r="O1325" s="87"/>
      <c r="P1325" s="87"/>
      <c r="Q1325" s="87"/>
      <c r="R1325" s="87"/>
      <c r="S1325" s="87"/>
      <c r="T1325" s="88"/>
      <c r="U1325" s="41"/>
      <c r="V1325" s="41"/>
      <c r="W1325" s="41"/>
      <c r="X1325" s="41"/>
      <c r="Y1325" s="41"/>
      <c r="Z1325" s="41"/>
      <c r="AA1325" s="41"/>
      <c r="AB1325" s="41"/>
      <c r="AC1325" s="41"/>
      <c r="AD1325" s="41"/>
      <c r="AE1325" s="41"/>
      <c r="AT1325" s="20" t="s">
        <v>152</v>
      </c>
      <c r="AU1325" s="20" t="s">
        <v>83</v>
      </c>
    </row>
    <row r="1326" s="13" customFormat="1">
      <c r="A1326" s="13"/>
      <c r="B1326" s="227"/>
      <c r="C1326" s="228"/>
      <c r="D1326" s="220" t="s">
        <v>156</v>
      </c>
      <c r="E1326" s="229" t="s">
        <v>28</v>
      </c>
      <c r="F1326" s="230" t="s">
        <v>1786</v>
      </c>
      <c r="G1326" s="228"/>
      <c r="H1326" s="231">
        <v>563</v>
      </c>
      <c r="I1326" s="232"/>
      <c r="J1326" s="228"/>
      <c r="K1326" s="228"/>
      <c r="L1326" s="233"/>
      <c r="M1326" s="234"/>
      <c r="N1326" s="235"/>
      <c r="O1326" s="235"/>
      <c r="P1326" s="235"/>
      <c r="Q1326" s="235"/>
      <c r="R1326" s="235"/>
      <c r="S1326" s="235"/>
      <c r="T1326" s="236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37" t="s">
        <v>156</v>
      </c>
      <c r="AU1326" s="237" t="s">
        <v>83</v>
      </c>
      <c r="AV1326" s="13" t="s">
        <v>83</v>
      </c>
      <c r="AW1326" s="13" t="s">
        <v>35</v>
      </c>
      <c r="AX1326" s="13" t="s">
        <v>73</v>
      </c>
      <c r="AY1326" s="237" t="s">
        <v>143</v>
      </c>
    </row>
    <row r="1327" s="15" customFormat="1">
      <c r="A1327" s="15"/>
      <c r="B1327" s="248"/>
      <c r="C1327" s="249"/>
      <c r="D1327" s="220" t="s">
        <v>156</v>
      </c>
      <c r="E1327" s="250" t="s">
        <v>28</v>
      </c>
      <c r="F1327" s="251" t="s">
        <v>180</v>
      </c>
      <c r="G1327" s="249"/>
      <c r="H1327" s="252">
        <v>563</v>
      </c>
      <c r="I1327" s="253"/>
      <c r="J1327" s="249"/>
      <c r="K1327" s="249"/>
      <c r="L1327" s="254"/>
      <c r="M1327" s="255"/>
      <c r="N1327" s="256"/>
      <c r="O1327" s="256"/>
      <c r="P1327" s="256"/>
      <c r="Q1327" s="256"/>
      <c r="R1327" s="256"/>
      <c r="S1327" s="256"/>
      <c r="T1327" s="257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58" t="s">
        <v>156</v>
      </c>
      <c r="AU1327" s="258" t="s">
        <v>83</v>
      </c>
      <c r="AV1327" s="15" t="s">
        <v>150</v>
      </c>
      <c r="AW1327" s="15" t="s">
        <v>35</v>
      </c>
      <c r="AX1327" s="15" t="s">
        <v>81</v>
      </c>
      <c r="AY1327" s="258" t="s">
        <v>143</v>
      </c>
    </row>
    <row r="1328" s="13" customFormat="1">
      <c r="A1328" s="13"/>
      <c r="B1328" s="227"/>
      <c r="C1328" s="228"/>
      <c r="D1328" s="220" t="s">
        <v>156</v>
      </c>
      <c r="E1328" s="228"/>
      <c r="F1328" s="230" t="s">
        <v>1836</v>
      </c>
      <c r="G1328" s="228"/>
      <c r="H1328" s="231">
        <v>591.14999999999998</v>
      </c>
      <c r="I1328" s="232"/>
      <c r="J1328" s="228"/>
      <c r="K1328" s="228"/>
      <c r="L1328" s="233"/>
      <c r="M1328" s="234"/>
      <c r="N1328" s="235"/>
      <c r="O1328" s="235"/>
      <c r="P1328" s="235"/>
      <c r="Q1328" s="235"/>
      <c r="R1328" s="235"/>
      <c r="S1328" s="235"/>
      <c r="T1328" s="236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7" t="s">
        <v>156</v>
      </c>
      <c r="AU1328" s="237" t="s">
        <v>83</v>
      </c>
      <c r="AV1328" s="13" t="s">
        <v>83</v>
      </c>
      <c r="AW1328" s="13" t="s">
        <v>4</v>
      </c>
      <c r="AX1328" s="13" t="s">
        <v>81</v>
      </c>
      <c r="AY1328" s="237" t="s">
        <v>143</v>
      </c>
    </row>
    <row r="1329" s="2" customFormat="1" ht="24.15" customHeight="1">
      <c r="A1329" s="41"/>
      <c r="B1329" s="42"/>
      <c r="C1329" s="207" t="s">
        <v>1837</v>
      </c>
      <c r="D1329" s="207" t="s">
        <v>145</v>
      </c>
      <c r="E1329" s="208" t="s">
        <v>1838</v>
      </c>
      <c r="F1329" s="209" t="s">
        <v>1839</v>
      </c>
      <c r="G1329" s="210" t="s">
        <v>260</v>
      </c>
      <c r="H1329" s="211">
        <v>0.51200000000000001</v>
      </c>
      <c r="I1329" s="212"/>
      <c r="J1329" s="213">
        <f>ROUND(I1329*H1329,2)</f>
        <v>0</v>
      </c>
      <c r="K1329" s="209" t="s">
        <v>149</v>
      </c>
      <c r="L1329" s="47"/>
      <c r="M1329" s="214" t="s">
        <v>28</v>
      </c>
      <c r="N1329" s="215" t="s">
        <v>44</v>
      </c>
      <c r="O1329" s="87"/>
      <c r="P1329" s="216">
        <f>O1329*H1329</f>
        <v>0</v>
      </c>
      <c r="Q1329" s="216">
        <v>0</v>
      </c>
      <c r="R1329" s="216">
        <f>Q1329*H1329</f>
        <v>0</v>
      </c>
      <c r="S1329" s="216">
        <v>0</v>
      </c>
      <c r="T1329" s="217">
        <f>S1329*H1329</f>
        <v>0</v>
      </c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R1329" s="218" t="s">
        <v>619</v>
      </c>
      <c r="AT1329" s="218" t="s">
        <v>145</v>
      </c>
      <c r="AU1329" s="218" t="s">
        <v>83</v>
      </c>
      <c r="AY1329" s="20" t="s">
        <v>143</v>
      </c>
      <c r="BE1329" s="219">
        <f>IF(N1329="základní",J1329,0)</f>
        <v>0</v>
      </c>
      <c r="BF1329" s="219">
        <f>IF(N1329="snížená",J1329,0)</f>
        <v>0</v>
      </c>
      <c r="BG1329" s="219">
        <f>IF(N1329="zákl. přenesená",J1329,0)</f>
        <v>0</v>
      </c>
      <c r="BH1329" s="219">
        <f>IF(N1329="sníž. přenesená",J1329,0)</f>
        <v>0</v>
      </c>
      <c r="BI1329" s="219">
        <f>IF(N1329="nulová",J1329,0)</f>
        <v>0</v>
      </c>
      <c r="BJ1329" s="20" t="s">
        <v>81</v>
      </c>
      <c r="BK1329" s="219">
        <f>ROUND(I1329*H1329,2)</f>
        <v>0</v>
      </c>
      <c r="BL1329" s="20" t="s">
        <v>619</v>
      </c>
      <c r="BM1329" s="218" t="s">
        <v>1840</v>
      </c>
    </row>
    <row r="1330" s="2" customFormat="1">
      <c r="A1330" s="41"/>
      <c r="B1330" s="42"/>
      <c r="C1330" s="43"/>
      <c r="D1330" s="220" t="s">
        <v>152</v>
      </c>
      <c r="E1330" s="43"/>
      <c r="F1330" s="221" t="s">
        <v>1841</v>
      </c>
      <c r="G1330" s="43"/>
      <c r="H1330" s="43"/>
      <c r="I1330" s="222"/>
      <c r="J1330" s="43"/>
      <c r="K1330" s="43"/>
      <c r="L1330" s="47"/>
      <c r="M1330" s="223"/>
      <c r="N1330" s="224"/>
      <c r="O1330" s="87"/>
      <c r="P1330" s="87"/>
      <c r="Q1330" s="87"/>
      <c r="R1330" s="87"/>
      <c r="S1330" s="87"/>
      <c r="T1330" s="88"/>
      <c r="U1330" s="41"/>
      <c r="V1330" s="41"/>
      <c r="W1330" s="41"/>
      <c r="X1330" s="41"/>
      <c r="Y1330" s="41"/>
      <c r="Z1330" s="41"/>
      <c r="AA1330" s="41"/>
      <c r="AB1330" s="41"/>
      <c r="AC1330" s="41"/>
      <c r="AD1330" s="41"/>
      <c r="AE1330" s="41"/>
      <c r="AT1330" s="20" t="s">
        <v>152</v>
      </c>
      <c r="AU1330" s="20" t="s">
        <v>83</v>
      </c>
    </row>
    <row r="1331" s="2" customFormat="1">
      <c r="A1331" s="41"/>
      <c r="B1331" s="42"/>
      <c r="C1331" s="43"/>
      <c r="D1331" s="225" t="s">
        <v>154</v>
      </c>
      <c r="E1331" s="43"/>
      <c r="F1331" s="226" t="s">
        <v>1842</v>
      </c>
      <c r="G1331" s="43"/>
      <c r="H1331" s="43"/>
      <c r="I1331" s="222"/>
      <c r="J1331" s="43"/>
      <c r="K1331" s="43"/>
      <c r="L1331" s="47"/>
      <c r="M1331" s="281"/>
      <c r="N1331" s="282"/>
      <c r="O1331" s="283"/>
      <c r="P1331" s="283"/>
      <c r="Q1331" s="283"/>
      <c r="R1331" s="283"/>
      <c r="S1331" s="283"/>
      <c r="T1331" s="284"/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T1331" s="20" t="s">
        <v>154</v>
      </c>
      <c r="AU1331" s="20" t="s">
        <v>83</v>
      </c>
    </row>
    <row r="1332" s="2" customFormat="1" ht="6.96" customHeight="1">
      <c r="A1332" s="41"/>
      <c r="B1332" s="62"/>
      <c r="C1332" s="63"/>
      <c r="D1332" s="63"/>
      <c r="E1332" s="63"/>
      <c r="F1332" s="63"/>
      <c r="G1332" s="63"/>
      <c r="H1332" s="63"/>
      <c r="I1332" s="63"/>
      <c r="J1332" s="63"/>
      <c r="K1332" s="63"/>
      <c r="L1332" s="47"/>
      <c r="M1332" s="41"/>
      <c r="O1332" s="41"/>
      <c r="P1332" s="41"/>
      <c r="Q1332" s="41"/>
      <c r="R1332" s="41"/>
      <c r="S1332" s="41"/>
      <c r="T1332" s="41"/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</row>
  </sheetData>
  <sheetProtection sheet="1" autoFilter="0" formatColumns="0" formatRows="0" objects="1" scenarios="1" spinCount="100000" saltValue="o+H9vSq2otdHtGJLepXEYWyxMfMbAZfcQbSuWE4zjTDFCE+kt9zb6t4DGuy99Hpx/f651sLTGGicjZXP8qwriA==" hashValue="mHWT/+jPLjUhCYDksr+tYoE1OCCEAmL8k0gQL50atiC1CoEuEtM43pbz34elzaHOrnF3KnMjyvkDa2xm3HVwDQ==" algorithmName="SHA-512" password="CC35"/>
  <autoFilter ref="C99:K1331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hyperlinks>
    <hyperlink ref="F105" r:id="rId1" display="https://podminky.urs.cz/item/CS_URS_2024_01/122151105"/>
    <hyperlink ref="F109" r:id="rId2" display="https://podminky.urs.cz/item/CS_URS_2024_01/122251105"/>
    <hyperlink ref="F130" r:id="rId3" display="https://podminky.urs.cz/item/CS_URS_2024_01/132251101"/>
    <hyperlink ref="F136" r:id="rId4" display="https://podminky.urs.cz/item/CS_URS_2024_01/132251103"/>
    <hyperlink ref="F141" r:id="rId5" display="https://podminky.urs.cz/item/CS_URS_2024_01/133212811"/>
    <hyperlink ref="F145" r:id="rId6" display="https://podminky.urs.cz/item/CS_URS_2024_01/133251101"/>
    <hyperlink ref="F149" r:id="rId7" display="https://podminky.urs.cz/item/CS_URS_2024_01/162351103"/>
    <hyperlink ref="F153" r:id="rId8" display="https://podminky.urs.cz/item/CS_URS_2024_01/162451106"/>
    <hyperlink ref="F159" r:id="rId9" display="https://podminky.urs.cz/item/CS_URS_2024_01/162751117"/>
    <hyperlink ref="F167" r:id="rId10" display="https://podminky.urs.cz/item/CS_URS_2024_01/167151101"/>
    <hyperlink ref="F171" r:id="rId11" display="https://podminky.urs.cz/item/CS_URS_2024_01/167151111"/>
    <hyperlink ref="F175" r:id="rId12" display="https://podminky.urs.cz/item/CS_URS_2024_01/171151111"/>
    <hyperlink ref="F183" r:id="rId13" display="https://podminky.urs.cz/item/CS_URS_2024_01/171201231"/>
    <hyperlink ref="F189" r:id="rId14" display="https://podminky.urs.cz/item/CS_URS_2024_01/174151101"/>
    <hyperlink ref="F202" r:id="rId15" display="https://podminky.urs.cz/item/CS_URS_2024_01/174251101"/>
    <hyperlink ref="F208" r:id="rId16" display="https://podminky.urs.cz/item/CS_URS_2024_01/175151101"/>
    <hyperlink ref="F218" r:id="rId17" display="https://podminky.urs.cz/item/CS_URS_2024_01/181151311"/>
    <hyperlink ref="F222" r:id="rId18" display="https://podminky.urs.cz/item/CS_URS_2024_01/181351113"/>
    <hyperlink ref="F226" r:id="rId19" display="https://podminky.urs.cz/item/CS_URS_2024_01/181411131"/>
    <hyperlink ref="F234" r:id="rId20" display="https://podminky.urs.cz/item/CS_URS_2024_01/181951112"/>
    <hyperlink ref="F239" r:id="rId21" display="https://podminky.urs.cz/item/CS_URS_2024_01/183402131"/>
    <hyperlink ref="F243" r:id="rId22" display="https://podminky.urs.cz/item/CS_URS_2024_01/184813511"/>
    <hyperlink ref="F248" r:id="rId23" display="https://podminky.urs.cz/item/CS_URS_2024_01/185804312"/>
    <hyperlink ref="F255" r:id="rId24" display="https://podminky.urs.cz/item/CS_URS_2024_01/211531111"/>
    <hyperlink ref="F264" r:id="rId25" display="https://podminky.urs.cz/item/CS_URS_2024_01/211971121"/>
    <hyperlink ref="F276" r:id="rId26" display="https://podminky.urs.cz/item/CS_URS_2024_01/212312111"/>
    <hyperlink ref="F284" r:id="rId27" display="https://podminky.urs.cz/item/CS_URS_2024_01/212572111"/>
    <hyperlink ref="F288" r:id="rId28" display="https://podminky.urs.cz/item/CS_URS_2024_01/212755214"/>
    <hyperlink ref="F302" r:id="rId29" display="https://podminky.urs.cz/item/CS_URS_2024_01/212755216"/>
    <hyperlink ref="F306" r:id="rId30" display="https://podminky.urs.cz/item/CS_URS_2024_01/271542211"/>
    <hyperlink ref="F314" r:id="rId31" display="https://podminky.urs.cz/item/CS_URS_2024_01/274313811"/>
    <hyperlink ref="F320" r:id="rId32" display="https://podminky.urs.cz/item/CS_URS_2024_01/275313711"/>
    <hyperlink ref="F327" r:id="rId33" display="https://podminky.urs.cz/item/CS_URS_2024_01/275351121"/>
    <hyperlink ref="F331" r:id="rId34" display="https://podminky.urs.cz/item/CS_URS_2024_01/275351122"/>
    <hyperlink ref="F341" r:id="rId35" display="https://podminky.urs.cz/item/CS_URS_2024_01/279361821"/>
    <hyperlink ref="F346" r:id="rId36" display="https://podminky.urs.cz/item/CS_URS_2024_01/327501111"/>
    <hyperlink ref="F352" r:id="rId37" display="https://podminky.urs.cz/item/CS_URS_2024_01/339921131"/>
    <hyperlink ref="F366" r:id="rId38" display="https://podminky.urs.cz/item/CS_URS_2024_01/339921132"/>
    <hyperlink ref="F385" r:id="rId39" display="https://podminky.urs.cz/item/CS_URS_2024_01/430321616"/>
    <hyperlink ref="F395" r:id="rId40" display="https://podminky.urs.cz/item/CS_URS_2024_01/430362021"/>
    <hyperlink ref="F402" r:id="rId41" display="https://podminky.urs.cz/item/CS_URS_2024_01/431351121"/>
    <hyperlink ref="F409" r:id="rId42" display="https://podminky.urs.cz/item/CS_URS_2024_01/431351122"/>
    <hyperlink ref="F424" r:id="rId43" display="https://podminky.urs.cz/item/CS_URS_2024_01/434311114"/>
    <hyperlink ref="F432" r:id="rId44" display="https://podminky.urs.cz/item/CS_URS_2024_01/434351141"/>
    <hyperlink ref="F440" r:id="rId45" display="https://podminky.urs.cz/item/CS_URS_2024_01/434351142"/>
    <hyperlink ref="F444" r:id="rId46" display="https://podminky.urs.cz/item/CS_URS_2024_01/451573111"/>
    <hyperlink ref="F448" r:id="rId47" display="https://podminky.urs.cz/item/CS_URS_2024_01/452311141"/>
    <hyperlink ref="F474" r:id="rId48" display="https://podminky.urs.cz/item/CS_URS_2024_01/561121101"/>
    <hyperlink ref="F488" r:id="rId49" display="https://podminky.urs.cz/item/CS_URS_2024_01/564851111"/>
    <hyperlink ref="F492" r:id="rId50" display="https://podminky.urs.cz/item/CS_URS_2024_01/564861011"/>
    <hyperlink ref="F498" r:id="rId51" display="https://podminky.urs.cz/item/CS_URS_2024_01/564861111"/>
    <hyperlink ref="F504" r:id="rId52" display="https://podminky.urs.cz/item/CS_URS_2024_01/564871011"/>
    <hyperlink ref="F508" r:id="rId53" display="https://podminky.urs.cz/item/CS_URS_2024_01/564871112"/>
    <hyperlink ref="F515" r:id="rId54" display="https://podminky.urs.cz/item/CS_URS_2024_01/564952111"/>
    <hyperlink ref="F521" r:id="rId55" display="https://podminky.urs.cz/item/CS_URS_2024_01/565135121"/>
    <hyperlink ref="F527" r:id="rId56" display="https://podminky.urs.cz/item/CS_URS_2024_01/573191111"/>
    <hyperlink ref="F533" r:id="rId57" display="https://podminky.urs.cz/item/CS_URS_2024_01/573211108"/>
    <hyperlink ref="F539" r:id="rId58" display="https://podminky.urs.cz/item/CS_URS_2024_01/577134121"/>
    <hyperlink ref="F545" r:id="rId59" display="https://podminky.urs.cz/item/CS_URS_2024_01/581121302"/>
    <hyperlink ref="F549" r:id="rId60" display="https://podminky.urs.cz/item/CS_URS_2024_01/591411111"/>
    <hyperlink ref="F557" r:id="rId61" display="https://podminky.urs.cz/item/CS_URS_2024_01/591441111"/>
    <hyperlink ref="F570" r:id="rId62" display="https://podminky.urs.cz/item/CS_URS_2024_01/596211110"/>
    <hyperlink ref="F583" r:id="rId63" display="https://podminky.urs.cz/item/CS_URS_2024_01/596211113"/>
    <hyperlink ref="F591" r:id="rId64" display="https://podminky.urs.cz/item/CS_URS_2024_01/596212210"/>
    <hyperlink ref="F597" r:id="rId65" display="https://podminky.urs.cz/item/CS_URS_2024_01/596212212"/>
    <hyperlink ref="F615" r:id="rId66" display="https://podminky.urs.cz/item/CS_URS_2024_01/596412210"/>
    <hyperlink ref="F625" r:id="rId67" display="https://podminky.urs.cz/item/CS_URS_2024_01/596412213"/>
    <hyperlink ref="F639" r:id="rId68" display="https://podminky.urs.cz/item/CS_URS_2024_01/596811220"/>
    <hyperlink ref="F649" r:id="rId69" display="https://podminky.urs.cz/item/CS_URS_2024_01/631311234"/>
    <hyperlink ref="F654" r:id="rId70" display="https://podminky.urs.cz/item/CS_URS_2024_01/632450134"/>
    <hyperlink ref="F661" r:id="rId71" display="https://podminky.urs.cz/item/CS_URS_2024_01/632451491"/>
    <hyperlink ref="F666" r:id="rId72" display="https://podminky.urs.cz/item/CS_URS_2024_01/871313121"/>
    <hyperlink ref="F674" r:id="rId73" display="https://podminky.urs.cz/item/CS_URS_2024_01/890411851"/>
    <hyperlink ref="F679" r:id="rId74" display="https://podminky.urs.cz/item/CS_URS_2024_01/895941301"/>
    <hyperlink ref="F690" r:id="rId75" display="https://podminky.urs.cz/item/CS_URS_2024_01/895941313"/>
    <hyperlink ref="F697" r:id="rId76" display="https://podminky.urs.cz/item/CS_URS_2024_01/895941322"/>
    <hyperlink ref="F704" r:id="rId77" display="https://podminky.urs.cz/item/CS_URS_2024_01/899132111"/>
    <hyperlink ref="F709" r:id="rId78" display="https://podminky.urs.cz/item/CS_URS_2024_01/899132212"/>
    <hyperlink ref="F714" r:id="rId79" display="https://podminky.urs.cz/item/CS_URS_2024_01/899203211"/>
    <hyperlink ref="F719" r:id="rId80" display="https://podminky.urs.cz/item/CS_URS_2024_01/899204112"/>
    <hyperlink ref="F733" r:id="rId81" display="https://podminky.urs.cz/item/CS_URS_2024_01/899104112"/>
    <hyperlink ref="F752" r:id="rId82" display="https://podminky.urs.cz/item/CS_URS_2024_01/911121111"/>
    <hyperlink ref="F759" r:id="rId83" display="https://podminky.urs.cz/item/CS_URS_2024_01/912111111"/>
    <hyperlink ref="F767" r:id="rId84" display="https://podminky.urs.cz/item/CS_URS_2024_01/914111111"/>
    <hyperlink ref="F809" r:id="rId85" display="https://podminky.urs.cz/item/CS_URS_2024_01/914511112"/>
    <hyperlink ref="F815" r:id="rId86" display="https://podminky.urs.cz/item/CS_URS_2024_01/915231111"/>
    <hyperlink ref="F822" r:id="rId87" display="https://podminky.urs.cz/item/CS_URS_2024_01/915321115"/>
    <hyperlink ref="F826" r:id="rId88" display="https://podminky.urs.cz/item/CS_URS_2024_01/916131213"/>
    <hyperlink ref="F858" r:id="rId89" display="https://podminky.urs.cz/item/CS_URS_2024_01/916133112"/>
    <hyperlink ref="F874" r:id="rId90" display="https://podminky.urs.cz/item/CS_URS_2024_01/916231213"/>
    <hyperlink ref="F898" r:id="rId91" display="https://podminky.urs.cz/item/CS_URS_2024_01/919732211"/>
    <hyperlink ref="F903" r:id="rId92" display="https://podminky.urs.cz/item/CS_URS_2024_01/919735112"/>
    <hyperlink ref="F907" r:id="rId93" display="https://podminky.urs.cz/item/CS_URS_2024_01/919735123"/>
    <hyperlink ref="F911" r:id="rId94" display="https://podminky.urs.cz/item/CS_URS_2024_01/935112111"/>
    <hyperlink ref="F919" r:id="rId95" display="https://podminky.urs.cz/item/CS_URS_2024_01/935113111"/>
    <hyperlink ref="F947" r:id="rId96" display="https://podminky.urs.cz/item/CS_URS_2024_01/935923216"/>
    <hyperlink ref="F954" r:id="rId97" display="https://podminky.urs.cz/item/CS_URS_2024_01/935932111"/>
    <hyperlink ref="F967" r:id="rId98" display="https://podminky.urs.cz/item/CS_URS_2024_01/965046111"/>
    <hyperlink ref="F973" r:id="rId99" display="https://podminky.urs.cz/item/CS_URS_2024_01/979054451"/>
    <hyperlink ref="F979" r:id="rId100" display="https://podminky.urs.cz/item/CS_URS_2024_01/113106123"/>
    <hyperlink ref="F983" r:id="rId101" display="https://podminky.urs.cz/item/CS_URS_2024_01/113106144"/>
    <hyperlink ref="F987" r:id="rId102" display="https://podminky.urs.cz/item/CS_URS_2024_01/113106171"/>
    <hyperlink ref="F991" r:id="rId103" display="https://podminky.urs.cz/item/CS_URS_2024_01/113107130"/>
    <hyperlink ref="F995" r:id="rId104" display="https://podminky.urs.cz/item/CS_URS_2024_01/113107112"/>
    <hyperlink ref="F999" r:id="rId105" display="https://podminky.urs.cz/item/CS_URS_2024_01/113107170"/>
    <hyperlink ref="F1003" r:id="rId106" display="https://podminky.urs.cz/item/CS_URS_2024_01/113107181"/>
    <hyperlink ref="F1007" r:id="rId107" display="https://podminky.urs.cz/item/CS_URS_2024_01/113107221"/>
    <hyperlink ref="F1011" r:id="rId108" display="https://podminky.urs.cz/item/CS_URS_2024_01/113107223"/>
    <hyperlink ref="F1015" r:id="rId109" display="https://podminky.urs.cz/item/CS_URS_2024_01/113107230"/>
    <hyperlink ref="F1019" r:id="rId110" display="https://podminky.urs.cz/item/CS_URS_2024_01/113154234"/>
    <hyperlink ref="F1024" r:id="rId111" display="https://podminky.urs.cz/item/CS_URS_2024_01/113154333"/>
    <hyperlink ref="F1029" r:id="rId112" display="https://podminky.urs.cz/item/CS_URS_2024_01/113202111"/>
    <hyperlink ref="F1033" r:id="rId113" display="https://podminky.urs.cz/item/CS_URS_2024_01/113203111"/>
    <hyperlink ref="F1037" r:id="rId114" display="https://podminky.urs.cz/item/CS_URS_2024_01/113204111"/>
    <hyperlink ref="F1041" r:id="rId115" display="https://podminky.urs.cz/item/CS_URS_2024_01/966008221"/>
    <hyperlink ref="F1045" r:id="rId116" display="https://podminky.urs.cz/item/CS_URS_2024_01/962022491"/>
    <hyperlink ref="F1052" r:id="rId117" display="https://podminky.urs.cz/item/CS_URS_2024_01/962052211"/>
    <hyperlink ref="F1058" r:id="rId118" display="https://podminky.urs.cz/item/CS_URS_2024_01/963022819"/>
    <hyperlink ref="F1062" r:id="rId119" display="https://podminky.urs.cz/item/CS_URS_2024_01/963042819"/>
    <hyperlink ref="F1066" r:id="rId120" display="https://podminky.urs.cz/item/CS_URS_2024_01/966005111"/>
    <hyperlink ref="F1074" r:id="rId121" display="https://podminky.urs.cz/item/CS_URS_2024_01/966006132"/>
    <hyperlink ref="F1078" r:id="rId122" display="https://podminky.urs.cz/item/CS_URS_2024_01/966006211"/>
    <hyperlink ref="F1083" r:id="rId123" display="https://podminky.urs.cz/item/CS_URS_2024_01/997221551"/>
    <hyperlink ref="F1088" r:id="rId124" display="https://podminky.urs.cz/item/CS_URS_2024_01/997221559"/>
    <hyperlink ref="F1094" r:id="rId125" display="https://podminky.urs.cz/item/CS_URS_2024_01/997221561"/>
    <hyperlink ref="F1103" r:id="rId126" display="https://podminky.urs.cz/item/CS_URS_2024_01/997221569"/>
    <hyperlink ref="F1113" r:id="rId127" display="https://podminky.urs.cz/item/CS_URS_2024_01/997221611"/>
    <hyperlink ref="F1117" r:id="rId128" display="https://podminky.urs.cz/item/CS_URS_2024_01/997221861"/>
    <hyperlink ref="F1122" r:id="rId129" display="https://podminky.urs.cz/item/CS_URS_2024_01/997221862"/>
    <hyperlink ref="F1127" r:id="rId130" display="https://podminky.urs.cz/item/CS_URS_2024_01/997221873"/>
    <hyperlink ref="F1133" r:id="rId131" display="https://podminky.urs.cz/item/CS_URS_2024_01/997221875"/>
    <hyperlink ref="F1139" r:id="rId132" display="https://podminky.urs.cz/item/CS_URS_2024_01/998223011"/>
    <hyperlink ref="F1144" r:id="rId133" display="https://podminky.urs.cz/item/CS_URS_2024_01/711161212"/>
    <hyperlink ref="F1149" r:id="rId134" display="https://podminky.urs.cz/item/CS_URS_2024_01/711161383"/>
    <hyperlink ref="F1154" r:id="rId135" display="https://podminky.urs.cz/item/CS_URS_2024_01/998711101"/>
    <hyperlink ref="F1158" r:id="rId136" display="https://podminky.urs.cz/item/CS_URS_2024_01/767995112"/>
    <hyperlink ref="F1179" r:id="rId137" display="https://podminky.urs.cz/item/CS_URS_2024_01/767995113"/>
    <hyperlink ref="F1197" r:id="rId138" display="https://podminky.urs.cz/item/CS_URS_2024_01/998767101"/>
    <hyperlink ref="F1201" r:id="rId139" display="https://podminky.urs.cz/item/CS_URS_2024_01/771121011"/>
    <hyperlink ref="F1207" r:id="rId140" display="https://podminky.urs.cz/item/CS_URS_2024_01/782632114"/>
    <hyperlink ref="F1222" r:id="rId141" display="https://podminky.urs.cz/item/CS_URS_2024_01/782991111"/>
    <hyperlink ref="F1226" r:id="rId142" display="https://podminky.urs.cz/item/CS_URS_2024_01/998782101"/>
    <hyperlink ref="F1230" r:id="rId143" display="https://podminky.urs.cz/item/CS_URS_2024_01/783301303"/>
    <hyperlink ref="F1237" r:id="rId144" display="https://podminky.urs.cz/item/CS_URS_2024_01/783301311"/>
    <hyperlink ref="F1245" r:id="rId145" display="https://podminky.urs.cz/item/CS_URS_2024_01/783314201"/>
    <hyperlink ref="F1253" r:id="rId146" display="https://podminky.urs.cz/item/CS_URS_2024_01/783315101"/>
    <hyperlink ref="F1261" r:id="rId147" display="https://podminky.urs.cz/item/CS_URS_2024_01/783317101"/>
    <hyperlink ref="F1270" r:id="rId148" display="https://podminky.urs.cz/item/CS_URS_2024_01/789131151"/>
    <hyperlink ref="F1275" r:id="rId149" display="https://podminky.urs.cz/item/CS_URS_2024_01/789431542"/>
    <hyperlink ref="F1286" r:id="rId150" display="https://podminky.urs.cz/item/CS_URS_2024_01/460161142"/>
    <hyperlink ref="F1291" r:id="rId151" display="https://podminky.urs.cz/item/CS_URS_2024_01/460341113"/>
    <hyperlink ref="F1296" r:id="rId152" display="https://podminky.urs.cz/item/CS_URS_2024_01/460341121"/>
    <hyperlink ref="F1301" r:id="rId153" display="https://podminky.urs.cz/item/CS_URS_2024_01/460361121"/>
    <hyperlink ref="F1307" r:id="rId154" display="https://podminky.urs.cz/item/CS_URS_2024_01/460431152"/>
    <hyperlink ref="F1311" r:id="rId155" display="https://podminky.urs.cz/item/CS_URS_2024_01/460661112"/>
    <hyperlink ref="F1316" r:id="rId156" display="https://podminky.urs.cz/item/CS_URS_2024_01/460671113"/>
    <hyperlink ref="F1321" r:id="rId157" display="https://podminky.urs.cz/item/CS_URS_2024_01/460791114"/>
    <hyperlink ref="F1331" r:id="rId158" display="https://podminky.urs.cz/item/CS_URS_2024_01/46998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83</v>
      </c>
    </row>
    <row r="4" s="1" customFormat="1" ht="24.96" customHeight="1">
      <c r="B4" s="23"/>
      <c r="D4" s="133" t="s">
        <v>100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Louny - Revitalizace sídliště Pod Kasárnami - Etapa II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101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1843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28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16. 1. 2025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26</v>
      </c>
      <c r="E14" s="41"/>
      <c r="F14" s="41"/>
      <c r="G14" s="41"/>
      <c r="H14" s="41"/>
      <c r="I14" s="135" t="s">
        <v>27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30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27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30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27</v>
      </c>
      <c r="J20" s="139" t="s">
        <v>28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34</v>
      </c>
      <c r="F21" s="41"/>
      <c r="G21" s="41"/>
      <c r="H21" s="41"/>
      <c r="I21" s="135" t="s">
        <v>30</v>
      </c>
      <c r="J21" s="139" t="s">
        <v>28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27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30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28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ROUND((SUM(BE84:BE123)),  2)</f>
        <v>0</v>
      </c>
      <c r="G33" s="41"/>
      <c r="H33" s="41"/>
      <c r="I33" s="151">
        <v>0.20999999999999999</v>
      </c>
      <c r="J33" s="150">
        <f>ROUND(((SUM(BE84:BE123))*I33),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ROUND((SUM(BF84:BF123)),  2)</f>
        <v>0</v>
      </c>
      <c r="G34" s="41"/>
      <c r="H34" s="41"/>
      <c r="I34" s="151">
        <v>0.12</v>
      </c>
      <c r="J34" s="150">
        <f>ROUND(((SUM(BF84:BF123))*I34),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ROUND((SUM(BG84:BG123)),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ROUND((SUM(BH84:BH123)),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ROUND((SUM(BI84:BI123)),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103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Louny - Revitalizace sídliště Pod Kasárnami - Etapa II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101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101s - Sanace aktivní zóny a zemní pláně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Louny</v>
      </c>
      <c r="G52" s="43"/>
      <c r="H52" s="43"/>
      <c r="I52" s="35" t="s">
        <v>24</v>
      </c>
      <c r="J52" s="75" t="str">
        <f>IF(J12="","",J12)</f>
        <v>16. 1. 2025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 xml:space="preserve"> </v>
      </c>
      <c r="G54" s="43"/>
      <c r="H54" s="43"/>
      <c r="I54" s="35" t="s">
        <v>33</v>
      </c>
      <c r="J54" s="39" t="str">
        <f>E21</f>
        <v>Projekce dopravní Filip, s.r.o.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104</v>
      </c>
      <c r="D57" s="165"/>
      <c r="E57" s="165"/>
      <c r="F57" s="165"/>
      <c r="G57" s="165"/>
      <c r="H57" s="165"/>
      <c r="I57" s="165"/>
      <c r="J57" s="166" t="s">
        <v>105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106</v>
      </c>
    </row>
    <row r="60" s="9" customFormat="1" ht="24.96" customHeight="1">
      <c r="A60" s="9"/>
      <c r="B60" s="168"/>
      <c r="C60" s="169"/>
      <c r="D60" s="170" t="s">
        <v>107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108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112</v>
      </c>
      <c r="E62" s="177"/>
      <c r="F62" s="177"/>
      <c r="G62" s="177"/>
      <c r="H62" s="177"/>
      <c r="I62" s="177"/>
      <c r="J62" s="178">
        <f>J108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115</v>
      </c>
      <c r="E63" s="177"/>
      <c r="F63" s="177"/>
      <c r="G63" s="177"/>
      <c r="H63" s="177"/>
      <c r="I63" s="177"/>
      <c r="J63" s="178">
        <f>J115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118</v>
      </c>
      <c r="E64" s="177"/>
      <c r="F64" s="177"/>
      <c r="G64" s="177"/>
      <c r="H64" s="177"/>
      <c r="I64" s="177"/>
      <c r="J64" s="178">
        <f>J120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128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Louny - Revitalizace sídliště Pod Kasárnami - Etapa II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101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SO 101s - Sanace aktivní zóny a zemní pláně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22</v>
      </c>
      <c r="D78" s="43"/>
      <c r="E78" s="43"/>
      <c r="F78" s="30" t="str">
        <f>F12</f>
        <v>Louny</v>
      </c>
      <c r="G78" s="43"/>
      <c r="H78" s="43"/>
      <c r="I78" s="35" t="s">
        <v>24</v>
      </c>
      <c r="J78" s="75" t="str">
        <f>IF(J12="","",J12)</f>
        <v>16. 1. 2025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26</v>
      </c>
      <c r="D80" s="43"/>
      <c r="E80" s="43"/>
      <c r="F80" s="30" t="str">
        <f>E15</f>
        <v xml:space="preserve"> </v>
      </c>
      <c r="G80" s="43"/>
      <c r="H80" s="43"/>
      <c r="I80" s="35" t="s">
        <v>33</v>
      </c>
      <c r="J80" s="39" t="str">
        <f>E21</f>
        <v>Projekce dopravní Filip, s.r.o.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31</v>
      </c>
      <c r="D81" s="43"/>
      <c r="E81" s="43"/>
      <c r="F81" s="30" t="str">
        <f>IF(E18="","",E18)</f>
        <v>Vyplň údaj</v>
      </c>
      <c r="G81" s="43"/>
      <c r="H81" s="43"/>
      <c r="I81" s="35" t="s">
        <v>36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129</v>
      </c>
      <c r="D83" s="183" t="s">
        <v>58</v>
      </c>
      <c r="E83" s="183" t="s">
        <v>54</v>
      </c>
      <c r="F83" s="183" t="s">
        <v>55</v>
      </c>
      <c r="G83" s="183" t="s">
        <v>130</v>
      </c>
      <c r="H83" s="183" t="s">
        <v>131</v>
      </c>
      <c r="I83" s="183" t="s">
        <v>132</v>
      </c>
      <c r="J83" s="183" t="s">
        <v>105</v>
      </c>
      <c r="K83" s="184" t="s">
        <v>133</v>
      </c>
      <c r="L83" s="185"/>
      <c r="M83" s="95" t="s">
        <v>28</v>
      </c>
      <c r="N83" s="96" t="s">
        <v>43</v>
      </c>
      <c r="O83" s="96" t="s">
        <v>134</v>
      </c>
      <c r="P83" s="96" t="s">
        <v>135</v>
      </c>
      <c r="Q83" s="96" t="s">
        <v>136</v>
      </c>
      <c r="R83" s="96" t="s">
        <v>137</v>
      </c>
      <c r="S83" s="96" t="s">
        <v>138</v>
      </c>
      <c r="T83" s="97" t="s">
        <v>139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140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1.4452499999999999</v>
      </c>
      <c r="S84" s="99"/>
      <c r="T84" s="189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72</v>
      </c>
      <c r="AU84" s="20" t="s">
        <v>106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72</v>
      </c>
      <c r="E85" s="194" t="s">
        <v>141</v>
      </c>
      <c r="F85" s="194" t="s">
        <v>142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P86+P108+P115+P120</f>
        <v>0</v>
      </c>
      <c r="Q85" s="199"/>
      <c r="R85" s="200">
        <f>R86+R108+R115+R120</f>
        <v>1.4452499999999999</v>
      </c>
      <c r="S85" s="199"/>
      <c r="T85" s="201">
        <f>T86+T108+T115+T120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81</v>
      </c>
      <c r="AT85" s="203" t="s">
        <v>72</v>
      </c>
      <c r="AU85" s="203" t="s">
        <v>73</v>
      </c>
      <c r="AY85" s="202" t="s">
        <v>143</v>
      </c>
      <c r="BK85" s="204">
        <f>BK86+BK108+BK115+BK120</f>
        <v>0</v>
      </c>
    </row>
    <row r="86" s="12" customFormat="1" ht="22.8" customHeight="1">
      <c r="A86" s="12"/>
      <c r="B86" s="191"/>
      <c r="C86" s="192"/>
      <c r="D86" s="193" t="s">
        <v>72</v>
      </c>
      <c r="E86" s="205" t="s">
        <v>81</v>
      </c>
      <c r="F86" s="205" t="s">
        <v>144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SUM(P87:P107)</f>
        <v>0</v>
      </c>
      <c r="Q86" s="199"/>
      <c r="R86" s="200">
        <f>SUM(R87:R107)</f>
        <v>0</v>
      </c>
      <c r="S86" s="199"/>
      <c r="T86" s="201">
        <f>SUM(T87:T107)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81</v>
      </c>
      <c r="AT86" s="203" t="s">
        <v>72</v>
      </c>
      <c r="AU86" s="203" t="s">
        <v>81</v>
      </c>
      <c r="AY86" s="202" t="s">
        <v>143</v>
      </c>
      <c r="BK86" s="204">
        <f>SUM(BK87:BK107)</f>
        <v>0</v>
      </c>
    </row>
    <row r="87" s="2" customFormat="1" ht="33" customHeight="1">
      <c r="A87" s="41"/>
      <c r="B87" s="42"/>
      <c r="C87" s="207" t="s">
        <v>81</v>
      </c>
      <c r="D87" s="207" t="s">
        <v>145</v>
      </c>
      <c r="E87" s="208" t="s">
        <v>158</v>
      </c>
      <c r="F87" s="209" t="s">
        <v>159</v>
      </c>
      <c r="G87" s="210" t="s">
        <v>148</v>
      </c>
      <c r="H87" s="211">
        <v>922.5</v>
      </c>
      <c r="I87" s="212"/>
      <c r="J87" s="213">
        <f>ROUND(I87*H87,2)</f>
        <v>0</v>
      </c>
      <c r="K87" s="209" t="s">
        <v>149</v>
      </c>
      <c r="L87" s="47"/>
      <c r="M87" s="214" t="s">
        <v>28</v>
      </c>
      <c r="N87" s="215" t="s">
        <v>44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150</v>
      </c>
      <c r="AT87" s="218" t="s">
        <v>145</v>
      </c>
      <c r="AU87" s="218" t="s">
        <v>83</v>
      </c>
      <c r="AY87" s="20" t="s">
        <v>143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81</v>
      </c>
      <c r="BK87" s="219">
        <f>ROUND(I87*H87,2)</f>
        <v>0</v>
      </c>
      <c r="BL87" s="20" t="s">
        <v>150</v>
      </c>
      <c r="BM87" s="218" t="s">
        <v>1844</v>
      </c>
    </row>
    <row r="88" s="2" customFormat="1">
      <c r="A88" s="41"/>
      <c r="B88" s="42"/>
      <c r="C88" s="43"/>
      <c r="D88" s="220" t="s">
        <v>152</v>
      </c>
      <c r="E88" s="43"/>
      <c r="F88" s="221" t="s">
        <v>161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152</v>
      </c>
      <c r="AU88" s="20" t="s">
        <v>83</v>
      </c>
    </row>
    <row r="89" s="2" customFormat="1">
      <c r="A89" s="41"/>
      <c r="B89" s="42"/>
      <c r="C89" s="43"/>
      <c r="D89" s="225" t="s">
        <v>154</v>
      </c>
      <c r="E89" s="43"/>
      <c r="F89" s="226" t="s">
        <v>162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154</v>
      </c>
      <c r="AU89" s="20" t="s">
        <v>83</v>
      </c>
    </row>
    <row r="90" s="13" customFormat="1">
      <c r="A90" s="13"/>
      <c r="B90" s="227"/>
      <c r="C90" s="228"/>
      <c r="D90" s="220" t="s">
        <v>156</v>
      </c>
      <c r="E90" s="229" t="s">
        <v>28</v>
      </c>
      <c r="F90" s="230" t="s">
        <v>1845</v>
      </c>
      <c r="G90" s="228"/>
      <c r="H90" s="231">
        <v>922.5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156</v>
      </c>
      <c r="AU90" s="237" t="s">
        <v>83</v>
      </c>
      <c r="AV90" s="13" t="s">
        <v>83</v>
      </c>
      <c r="AW90" s="13" t="s">
        <v>35</v>
      </c>
      <c r="AX90" s="13" t="s">
        <v>81</v>
      </c>
      <c r="AY90" s="237" t="s">
        <v>143</v>
      </c>
    </row>
    <row r="91" s="2" customFormat="1" ht="37.8" customHeight="1">
      <c r="A91" s="41"/>
      <c r="B91" s="42"/>
      <c r="C91" s="207" t="s">
        <v>83</v>
      </c>
      <c r="D91" s="207" t="s">
        <v>145</v>
      </c>
      <c r="E91" s="208" t="s">
        <v>226</v>
      </c>
      <c r="F91" s="209" t="s">
        <v>227</v>
      </c>
      <c r="G91" s="210" t="s">
        <v>148</v>
      </c>
      <c r="H91" s="211">
        <v>922.5</v>
      </c>
      <c r="I91" s="212"/>
      <c r="J91" s="213">
        <f>ROUND(I91*H91,2)</f>
        <v>0</v>
      </c>
      <c r="K91" s="209" t="s">
        <v>149</v>
      </c>
      <c r="L91" s="47"/>
      <c r="M91" s="214" t="s">
        <v>28</v>
      </c>
      <c r="N91" s="215" t="s">
        <v>44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150</v>
      </c>
      <c r="AT91" s="218" t="s">
        <v>145</v>
      </c>
      <c r="AU91" s="218" t="s">
        <v>83</v>
      </c>
      <c r="AY91" s="20" t="s">
        <v>143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81</v>
      </c>
      <c r="BK91" s="219">
        <f>ROUND(I91*H91,2)</f>
        <v>0</v>
      </c>
      <c r="BL91" s="20" t="s">
        <v>150</v>
      </c>
      <c r="BM91" s="218" t="s">
        <v>1846</v>
      </c>
    </row>
    <row r="92" s="2" customFormat="1">
      <c r="A92" s="41"/>
      <c r="B92" s="42"/>
      <c r="C92" s="43"/>
      <c r="D92" s="220" t="s">
        <v>152</v>
      </c>
      <c r="E92" s="43"/>
      <c r="F92" s="221" t="s">
        <v>229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152</v>
      </c>
      <c r="AU92" s="20" t="s">
        <v>83</v>
      </c>
    </row>
    <row r="93" s="2" customFormat="1">
      <c r="A93" s="41"/>
      <c r="B93" s="42"/>
      <c r="C93" s="43"/>
      <c r="D93" s="225" t="s">
        <v>154</v>
      </c>
      <c r="E93" s="43"/>
      <c r="F93" s="226" t="s">
        <v>230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154</v>
      </c>
      <c r="AU93" s="20" t="s">
        <v>83</v>
      </c>
    </row>
    <row r="94" s="2" customFormat="1">
      <c r="A94" s="41"/>
      <c r="B94" s="42"/>
      <c r="C94" s="43"/>
      <c r="D94" s="220" t="s">
        <v>231</v>
      </c>
      <c r="E94" s="43"/>
      <c r="F94" s="259" t="s">
        <v>232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231</v>
      </c>
      <c r="AU94" s="20" t="s">
        <v>83</v>
      </c>
    </row>
    <row r="95" s="13" customFormat="1">
      <c r="A95" s="13"/>
      <c r="B95" s="227"/>
      <c r="C95" s="228"/>
      <c r="D95" s="220" t="s">
        <v>156</v>
      </c>
      <c r="E95" s="229" t="s">
        <v>28</v>
      </c>
      <c r="F95" s="230" t="s">
        <v>1847</v>
      </c>
      <c r="G95" s="228"/>
      <c r="H95" s="231">
        <v>922.5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156</v>
      </c>
      <c r="AU95" s="237" t="s">
        <v>83</v>
      </c>
      <c r="AV95" s="13" t="s">
        <v>83</v>
      </c>
      <c r="AW95" s="13" t="s">
        <v>35</v>
      </c>
      <c r="AX95" s="13" t="s">
        <v>73</v>
      </c>
      <c r="AY95" s="237" t="s">
        <v>143</v>
      </c>
    </row>
    <row r="96" s="15" customFormat="1">
      <c r="A96" s="15"/>
      <c r="B96" s="248"/>
      <c r="C96" s="249"/>
      <c r="D96" s="220" t="s">
        <v>156</v>
      </c>
      <c r="E96" s="250" t="s">
        <v>28</v>
      </c>
      <c r="F96" s="251" t="s">
        <v>180</v>
      </c>
      <c r="G96" s="249"/>
      <c r="H96" s="252">
        <v>922.5</v>
      </c>
      <c r="I96" s="253"/>
      <c r="J96" s="249"/>
      <c r="K96" s="249"/>
      <c r="L96" s="254"/>
      <c r="M96" s="255"/>
      <c r="N96" s="256"/>
      <c r="O96" s="256"/>
      <c r="P96" s="256"/>
      <c r="Q96" s="256"/>
      <c r="R96" s="256"/>
      <c r="S96" s="256"/>
      <c r="T96" s="257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8" t="s">
        <v>156</v>
      </c>
      <c r="AU96" s="258" t="s">
        <v>83</v>
      </c>
      <c r="AV96" s="15" t="s">
        <v>150</v>
      </c>
      <c r="AW96" s="15" t="s">
        <v>35</v>
      </c>
      <c r="AX96" s="15" t="s">
        <v>81</v>
      </c>
      <c r="AY96" s="258" t="s">
        <v>143</v>
      </c>
    </row>
    <row r="97" s="2" customFormat="1" ht="33" customHeight="1">
      <c r="A97" s="41"/>
      <c r="B97" s="42"/>
      <c r="C97" s="207" t="s">
        <v>181</v>
      </c>
      <c r="D97" s="207" t="s">
        <v>145</v>
      </c>
      <c r="E97" s="208" t="s">
        <v>265</v>
      </c>
      <c r="F97" s="209" t="s">
        <v>266</v>
      </c>
      <c r="G97" s="210" t="s">
        <v>260</v>
      </c>
      <c r="H97" s="211">
        <v>1660.5</v>
      </c>
      <c r="I97" s="212"/>
      <c r="J97" s="213">
        <f>ROUND(I97*H97,2)</f>
        <v>0</v>
      </c>
      <c r="K97" s="209" t="s">
        <v>149</v>
      </c>
      <c r="L97" s="47"/>
      <c r="M97" s="214" t="s">
        <v>28</v>
      </c>
      <c r="N97" s="215" t="s">
        <v>44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150</v>
      </c>
      <c r="AT97" s="218" t="s">
        <v>145</v>
      </c>
      <c r="AU97" s="218" t="s">
        <v>83</v>
      </c>
      <c r="AY97" s="20" t="s">
        <v>143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81</v>
      </c>
      <c r="BK97" s="219">
        <f>ROUND(I97*H97,2)</f>
        <v>0</v>
      </c>
      <c r="BL97" s="20" t="s">
        <v>150</v>
      </c>
      <c r="BM97" s="218" t="s">
        <v>1848</v>
      </c>
    </row>
    <row r="98" s="2" customFormat="1">
      <c r="A98" s="41"/>
      <c r="B98" s="42"/>
      <c r="C98" s="43"/>
      <c r="D98" s="220" t="s">
        <v>152</v>
      </c>
      <c r="E98" s="43"/>
      <c r="F98" s="221" t="s">
        <v>268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152</v>
      </c>
      <c r="AU98" s="20" t="s">
        <v>83</v>
      </c>
    </row>
    <row r="99" s="2" customFormat="1">
      <c r="A99" s="41"/>
      <c r="B99" s="42"/>
      <c r="C99" s="43"/>
      <c r="D99" s="225" t="s">
        <v>154</v>
      </c>
      <c r="E99" s="43"/>
      <c r="F99" s="226" t="s">
        <v>269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154</v>
      </c>
      <c r="AU99" s="20" t="s">
        <v>83</v>
      </c>
    </row>
    <row r="100" s="13" customFormat="1">
      <c r="A100" s="13"/>
      <c r="B100" s="227"/>
      <c r="C100" s="228"/>
      <c r="D100" s="220" t="s">
        <v>156</v>
      </c>
      <c r="E100" s="229" t="s">
        <v>28</v>
      </c>
      <c r="F100" s="230" t="s">
        <v>1847</v>
      </c>
      <c r="G100" s="228"/>
      <c r="H100" s="231">
        <v>922.5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156</v>
      </c>
      <c r="AU100" s="237" t="s">
        <v>83</v>
      </c>
      <c r="AV100" s="13" t="s">
        <v>83</v>
      </c>
      <c r="AW100" s="13" t="s">
        <v>35</v>
      </c>
      <c r="AX100" s="13" t="s">
        <v>73</v>
      </c>
      <c r="AY100" s="237" t="s">
        <v>143</v>
      </c>
    </row>
    <row r="101" s="15" customFormat="1">
      <c r="A101" s="15"/>
      <c r="B101" s="248"/>
      <c r="C101" s="249"/>
      <c r="D101" s="220" t="s">
        <v>156</v>
      </c>
      <c r="E101" s="250" t="s">
        <v>28</v>
      </c>
      <c r="F101" s="251" t="s">
        <v>180</v>
      </c>
      <c r="G101" s="249"/>
      <c r="H101" s="252">
        <v>922.5</v>
      </c>
      <c r="I101" s="253"/>
      <c r="J101" s="249"/>
      <c r="K101" s="249"/>
      <c r="L101" s="254"/>
      <c r="M101" s="255"/>
      <c r="N101" s="256"/>
      <c r="O101" s="256"/>
      <c r="P101" s="256"/>
      <c r="Q101" s="256"/>
      <c r="R101" s="256"/>
      <c r="S101" s="256"/>
      <c r="T101" s="257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8" t="s">
        <v>156</v>
      </c>
      <c r="AU101" s="258" t="s">
        <v>83</v>
      </c>
      <c r="AV101" s="15" t="s">
        <v>150</v>
      </c>
      <c r="AW101" s="15" t="s">
        <v>35</v>
      </c>
      <c r="AX101" s="15" t="s">
        <v>81</v>
      </c>
      <c r="AY101" s="258" t="s">
        <v>143</v>
      </c>
    </row>
    <row r="102" s="13" customFormat="1">
      <c r="A102" s="13"/>
      <c r="B102" s="227"/>
      <c r="C102" s="228"/>
      <c r="D102" s="220" t="s">
        <v>156</v>
      </c>
      <c r="E102" s="228"/>
      <c r="F102" s="230" t="s">
        <v>1849</v>
      </c>
      <c r="G102" s="228"/>
      <c r="H102" s="231">
        <v>1660.5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156</v>
      </c>
      <c r="AU102" s="237" t="s">
        <v>83</v>
      </c>
      <c r="AV102" s="13" t="s">
        <v>83</v>
      </c>
      <c r="AW102" s="13" t="s">
        <v>4</v>
      </c>
      <c r="AX102" s="13" t="s">
        <v>81</v>
      </c>
      <c r="AY102" s="237" t="s">
        <v>143</v>
      </c>
    </row>
    <row r="103" s="2" customFormat="1" ht="24.15" customHeight="1">
      <c r="A103" s="41"/>
      <c r="B103" s="42"/>
      <c r="C103" s="207" t="s">
        <v>150</v>
      </c>
      <c r="D103" s="207" t="s">
        <v>145</v>
      </c>
      <c r="E103" s="208" t="s">
        <v>335</v>
      </c>
      <c r="F103" s="209" t="s">
        <v>336</v>
      </c>
      <c r="G103" s="210" t="s">
        <v>312</v>
      </c>
      <c r="H103" s="211">
        <v>3075</v>
      </c>
      <c r="I103" s="212"/>
      <c r="J103" s="213">
        <f>ROUND(I103*H103,2)</f>
        <v>0</v>
      </c>
      <c r="K103" s="209" t="s">
        <v>149</v>
      </c>
      <c r="L103" s="47"/>
      <c r="M103" s="214" t="s">
        <v>28</v>
      </c>
      <c r="N103" s="215" t="s">
        <v>44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150</v>
      </c>
      <c r="AT103" s="218" t="s">
        <v>145</v>
      </c>
      <c r="AU103" s="218" t="s">
        <v>83</v>
      </c>
      <c r="AY103" s="20" t="s">
        <v>143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81</v>
      </c>
      <c r="BK103" s="219">
        <f>ROUND(I103*H103,2)</f>
        <v>0</v>
      </c>
      <c r="BL103" s="20" t="s">
        <v>150</v>
      </c>
      <c r="BM103" s="218" t="s">
        <v>1850</v>
      </c>
    </row>
    <row r="104" s="2" customFormat="1">
      <c r="A104" s="41"/>
      <c r="B104" s="42"/>
      <c r="C104" s="43"/>
      <c r="D104" s="220" t="s">
        <v>152</v>
      </c>
      <c r="E104" s="43"/>
      <c r="F104" s="221" t="s">
        <v>338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152</v>
      </c>
      <c r="AU104" s="20" t="s">
        <v>83</v>
      </c>
    </row>
    <row r="105" s="2" customFormat="1">
      <c r="A105" s="41"/>
      <c r="B105" s="42"/>
      <c r="C105" s="43"/>
      <c r="D105" s="225" t="s">
        <v>154</v>
      </c>
      <c r="E105" s="43"/>
      <c r="F105" s="226" t="s">
        <v>339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154</v>
      </c>
      <c r="AU105" s="20" t="s">
        <v>83</v>
      </c>
    </row>
    <row r="106" s="13" customFormat="1">
      <c r="A106" s="13"/>
      <c r="B106" s="227"/>
      <c r="C106" s="228"/>
      <c r="D106" s="220" t="s">
        <v>156</v>
      </c>
      <c r="E106" s="229" t="s">
        <v>28</v>
      </c>
      <c r="F106" s="230" t="s">
        <v>1851</v>
      </c>
      <c r="G106" s="228"/>
      <c r="H106" s="231">
        <v>3075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156</v>
      </c>
      <c r="AU106" s="237" t="s">
        <v>83</v>
      </c>
      <c r="AV106" s="13" t="s">
        <v>83</v>
      </c>
      <c r="AW106" s="13" t="s">
        <v>35</v>
      </c>
      <c r="AX106" s="13" t="s">
        <v>73</v>
      </c>
      <c r="AY106" s="237" t="s">
        <v>143</v>
      </c>
    </row>
    <row r="107" s="15" customFormat="1">
      <c r="A107" s="15"/>
      <c r="B107" s="248"/>
      <c r="C107" s="249"/>
      <c r="D107" s="220" t="s">
        <v>156</v>
      </c>
      <c r="E107" s="250" t="s">
        <v>28</v>
      </c>
      <c r="F107" s="251" t="s">
        <v>180</v>
      </c>
      <c r="G107" s="249"/>
      <c r="H107" s="252">
        <v>3075</v>
      </c>
      <c r="I107" s="253"/>
      <c r="J107" s="249"/>
      <c r="K107" s="249"/>
      <c r="L107" s="254"/>
      <c r="M107" s="255"/>
      <c r="N107" s="256"/>
      <c r="O107" s="256"/>
      <c r="P107" s="256"/>
      <c r="Q107" s="256"/>
      <c r="R107" s="256"/>
      <c r="S107" s="256"/>
      <c r="T107" s="25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8" t="s">
        <v>156</v>
      </c>
      <c r="AU107" s="258" t="s">
        <v>83</v>
      </c>
      <c r="AV107" s="15" t="s">
        <v>150</v>
      </c>
      <c r="AW107" s="15" t="s">
        <v>35</v>
      </c>
      <c r="AX107" s="15" t="s">
        <v>81</v>
      </c>
      <c r="AY107" s="258" t="s">
        <v>143</v>
      </c>
    </row>
    <row r="108" s="12" customFormat="1" ht="22.8" customHeight="1">
      <c r="A108" s="12"/>
      <c r="B108" s="191"/>
      <c r="C108" s="192"/>
      <c r="D108" s="193" t="s">
        <v>72</v>
      </c>
      <c r="E108" s="205" t="s">
        <v>196</v>
      </c>
      <c r="F108" s="205" t="s">
        <v>627</v>
      </c>
      <c r="G108" s="192"/>
      <c r="H108" s="192"/>
      <c r="I108" s="195"/>
      <c r="J108" s="206">
        <f>BK108</f>
        <v>0</v>
      </c>
      <c r="K108" s="192"/>
      <c r="L108" s="197"/>
      <c r="M108" s="198"/>
      <c r="N108" s="199"/>
      <c r="O108" s="199"/>
      <c r="P108" s="200">
        <f>SUM(P109:P114)</f>
        <v>0</v>
      </c>
      <c r="Q108" s="199"/>
      <c r="R108" s="200">
        <f>SUM(R109:R114)</f>
        <v>0</v>
      </c>
      <c r="S108" s="199"/>
      <c r="T108" s="201">
        <f>SUM(T109:T114)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81</v>
      </c>
      <c r="AT108" s="203" t="s">
        <v>72</v>
      </c>
      <c r="AU108" s="203" t="s">
        <v>81</v>
      </c>
      <c r="AY108" s="202" t="s">
        <v>143</v>
      </c>
      <c r="BK108" s="204">
        <f>SUM(BK109:BK114)</f>
        <v>0</v>
      </c>
    </row>
    <row r="109" s="2" customFormat="1" ht="24.15" customHeight="1">
      <c r="A109" s="41"/>
      <c r="B109" s="42"/>
      <c r="C109" s="207" t="s">
        <v>196</v>
      </c>
      <c r="D109" s="207" t="s">
        <v>145</v>
      </c>
      <c r="E109" s="208" t="s">
        <v>1852</v>
      </c>
      <c r="F109" s="209" t="s">
        <v>1853</v>
      </c>
      <c r="G109" s="210" t="s">
        <v>312</v>
      </c>
      <c r="H109" s="211">
        <v>6150</v>
      </c>
      <c r="I109" s="212"/>
      <c r="J109" s="213">
        <f>ROUND(I109*H109,2)</f>
        <v>0</v>
      </c>
      <c r="K109" s="209" t="s">
        <v>149</v>
      </c>
      <c r="L109" s="47"/>
      <c r="M109" s="214" t="s">
        <v>28</v>
      </c>
      <c r="N109" s="215" t="s">
        <v>44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150</v>
      </c>
      <c r="AT109" s="218" t="s">
        <v>145</v>
      </c>
      <c r="AU109" s="218" t="s">
        <v>83</v>
      </c>
      <c r="AY109" s="20" t="s">
        <v>143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81</v>
      </c>
      <c r="BK109" s="219">
        <f>ROUND(I109*H109,2)</f>
        <v>0</v>
      </c>
      <c r="BL109" s="20" t="s">
        <v>150</v>
      </c>
      <c r="BM109" s="218" t="s">
        <v>1854</v>
      </c>
    </row>
    <row r="110" s="2" customFormat="1">
      <c r="A110" s="41"/>
      <c r="B110" s="42"/>
      <c r="C110" s="43"/>
      <c r="D110" s="220" t="s">
        <v>152</v>
      </c>
      <c r="E110" s="43"/>
      <c r="F110" s="221" t="s">
        <v>1855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152</v>
      </c>
      <c r="AU110" s="20" t="s">
        <v>83</v>
      </c>
    </row>
    <row r="111" s="2" customFormat="1">
      <c r="A111" s="41"/>
      <c r="B111" s="42"/>
      <c r="C111" s="43"/>
      <c r="D111" s="225" t="s">
        <v>154</v>
      </c>
      <c r="E111" s="43"/>
      <c r="F111" s="226" t="s">
        <v>1856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154</v>
      </c>
      <c r="AU111" s="20" t="s">
        <v>83</v>
      </c>
    </row>
    <row r="112" s="2" customFormat="1">
      <c r="A112" s="41"/>
      <c r="B112" s="42"/>
      <c r="C112" s="43"/>
      <c r="D112" s="220" t="s">
        <v>231</v>
      </c>
      <c r="E112" s="43"/>
      <c r="F112" s="259" t="s">
        <v>1857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231</v>
      </c>
      <c r="AU112" s="20" t="s">
        <v>83</v>
      </c>
    </row>
    <row r="113" s="13" customFormat="1">
      <c r="A113" s="13"/>
      <c r="B113" s="227"/>
      <c r="C113" s="228"/>
      <c r="D113" s="220" t="s">
        <v>156</v>
      </c>
      <c r="E113" s="229" t="s">
        <v>28</v>
      </c>
      <c r="F113" s="230" t="s">
        <v>1858</v>
      </c>
      <c r="G113" s="228"/>
      <c r="H113" s="231">
        <v>6150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156</v>
      </c>
      <c r="AU113" s="237" t="s">
        <v>83</v>
      </c>
      <c r="AV113" s="13" t="s">
        <v>83</v>
      </c>
      <c r="AW113" s="13" t="s">
        <v>35</v>
      </c>
      <c r="AX113" s="13" t="s">
        <v>73</v>
      </c>
      <c r="AY113" s="237" t="s">
        <v>143</v>
      </c>
    </row>
    <row r="114" s="15" customFormat="1">
      <c r="A114" s="15"/>
      <c r="B114" s="248"/>
      <c r="C114" s="249"/>
      <c r="D114" s="220" t="s">
        <v>156</v>
      </c>
      <c r="E114" s="250" t="s">
        <v>28</v>
      </c>
      <c r="F114" s="251" t="s">
        <v>180</v>
      </c>
      <c r="G114" s="249"/>
      <c r="H114" s="252">
        <v>6150</v>
      </c>
      <c r="I114" s="253"/>
      <c r="J114" s="249"/>
      <c r="K114" s="249"/>
      <c r="L114" s="254"/>
      <c r="M114" s="255"/>
      <c r="N114" s="256"/>
      <c r="O114" s="256"/>
      <c r="P114" s="256"/>
      <c r="Q114" s="256"/>
      <c r="R114" s="256"/>
      <c r="S114" s="256"/>
      <c r="T114" s="257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8" t="s">
        <v>156</v>
      </c>
      <c r="AU114" s="258" t="s">
        <v>83</v>
      </c>
      <c r="AV114" s="15" t="s">
        <v>150</v>
      </c>
      <c r="AW114" s="15" t="s">
        <v>35</v>
      </c>
      <c r="AX114" s="15" t="s">
        <v>81</v>
      </c>
      <c r="AY114" s="258" t="s">
        <v>143</v>
      </c>
    </row>
    <row r="115" s="12" customFormat="1" ht="22.8" customHeight="1">
      <c r="A115" s="12"/>
      <c r="B115" s="191"/>
      <c r="C115" s="192"/>
      <c r="D115" s="193" t="s">
        <v>72</v>
      </c>
      <c r="E115" s="205" t="s">
        <v>225</v>
      </c>
      <c r="F115" s="205" t="s">
        <v>1039</v>
      </c>
      <c r="G115" s="192"/>
      <c r="H115" s="192"/>
      <c r="I115" s="195"/>
      <c r="J115" s="206">
        <f>BK115</f>
        <v>0</v>
      </c>
      <c r="K115" s="192"/>
      <c r="L115" s="197"/>
      <c r="M115" s="198"/>
      <c r="N115" s="199"/>
      <c r="O115" s="199"/>
      <c r="P115" s="200">
        <f>SUM(P116:P119)</f>
        <v>0</v>
      </c>
      <c r="Q115" s="199"/>
      <c r="R115" s="200">
        <f>SUM(R116:R119)</f>
        <v>1.4452499999999999</v>
      </c>
      <c r="S115" s="199"/>
      <c r="T115" s="201">
        <f>SUM(T116:T119)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2" t="s">
        <v>81</v>
      </c>
      <c r="AT115" s="203" t="s">
        <v>72</v>
      </c>
      <c r="AU115" s="203" t="s">
        <v>81</v>
      </c>
      <c r="AY115" s="202" t="s">
        <v>143</v>
      </c>
      <c r="BK115" s="204">
        <f>SUM(BK116:BK119)</f>
        <v>0</v>
      </c>
    </row>
    <row r="116" s="2" customFormat="1" ht="24.15" customHeight="1">
      <c r="A116" s="41"/>
      <c r="B116" s="42"/>
      <c r="C116" s="207" t="s">
        <v>203</v>
      </c>
      <c r="D116" s="207" t="s">
        <v>145</v>
      </c>
      <c r="E116" s="208" t="s">
        <v>1859</v>
      </c>
      <c r="F116" s="209" t="s">
        <v>1860</v>
      </c>
      <c r="G116" s="210" t="s">
        <v>312</v>
      </c>
      <c r="H116" s="211">
        <v>3075</v>
      </c>
      <c r="I116" s="212"/>
      <c r="J116" s="213">
        <f>ROUND(I116*H116,2)</f>
        <v>0</v>
      </c>
      <c r="K116" s="209" t="s">
        <v>149</v>
      </c>
      <c r="L116" s="47"/>
      <c r="M116" s="214" t="s">
        <v>28</v>
      </c>
      <c r="N116" s="215" t="s">
        <v>44</v>
      </c>
      <c r="O116" s="87"/>
      <c r="P116" s="216">
        <f>O116*H116</f>
        <v>0</v>
      </c>
      <c r="Q116" s="216">
        <v>0.00046999999999999999</v>
      </c>
      <c r="R116" s="216">
        <f>Q116*H116</f>
        <v>1.4452499999999999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150</v>
      </c>
      <c r="AT116" s="218" t="s">
        <v>145</v>
      </c>
      <c r="AU116" s="218" t="s">
        <v>83</v>
      </c>
      <c r="AY116" s="20" t="s">
        <v>143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81</v>
      </c>
      <c r="BK116" s="219">
        <f>ROUND(I116*H116,2)</f>
        <v>0</v>
      </c>
      <c r="BL116" s="20" t="s">
        <v>150</v>
      </c>
      <c r="BM116" s="218" t="s">
        <v>1861</v>
      </c>
    </row>
    <row r="117" s="2" customFormat="1">
      <c r="A117" s="41"/>
      <c r="B117" s="42"/>
      <c r="C117" s="43"/>
      <c r="D117" s="220" t="s">
        <v>152</v>
      </c>
      <c r="E117" s="43"/>
      <c r="F117" s="221" t="s">
        <v>1862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152</v>
      </c>
      <c r="AU117" s="20" t="s">
        <v>83</v>
      </c>
    </row>
    <row r="118" s="2" customFormat="1">
      <c r="A118" s="41"/>
      <c r="B118" s="42"/>
      <c r="C118" s="43"/>
      <c r="D118" s="225" t="s">
        <v>154</v>
      </c>
      <c r="E118" s="43"/>
      <c r="F118" s="226" t="s">
        <v>1863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154</v>
      </c>
      <c r="AU118" s="20" t="s">
        <v>83</v>
      </c>
    </row>
    <row r="119" s="13" customFormat="1">
      <c r="A119" s="13"/>
      <c r="B119" s="227"/>
      <c r="C119" s="228"/>
      <c r="D119" s="220" t="s">
        <v>156</v>
      </c>
      <c r="E119" s="229" t="s">
        <v>28</v>
      </c>
      <c r="F119" s="230" t="s">
        <v>1864</v>
      </c>
      <c r="G119" s="228"/>
      <c r="H119" s="231">
        <v>3075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156</v>
      </c>
      <c r="AU119" s="237" t="s">
        <v>83</v>
      </c>
      <c r="AV119" s="13" t="s">
        <v>83</v>
      </c>
      <c r="AW119" s="13" t="s">
        <v>35</v>
      </c>
      <c r="AX119" s="13" t="s">
        <v>81</v>
      </c>
      <c r="AY119" s="237" t="s">
        <v>143</v>
      </c>
    </row>
    <row r="120" s="12" customFormat="1" ht="22.8" customHeight="1">
      <c r="A120" s="12"/>
      <c r="B120" s="191"/>
      <c r="C120" s="192"/>
      <c r="D120" s="193" t="s">
        <v>72</v>
      </c>
      <c r="E120" s="205" t="s">
        <v>1585</v>
      </c>
      <c r="F120" s="205" t="s">
        <v>1586</v>
      </c>
      <c r="G120" s="192"/>
      <c r="H120" s="192"/>
      <c r="I120" s="195"/>
      <c r="J120" s="206">
        <f>BK120</f>
        <v>0</v>
      </c>
      <c r="K120" s="192"/>
      <c r="L120" s="197"/>
      <c r="M120" s="198"/>
      <c r="N120" s="199"/>
      <c r="O120" s="199"/>
      <c r="P120" s="200">
        <f>SUM(P121:P123)</f>
        <v>0</v>
      </c>
      <c r="Q120" s="199"/>
      <c r="R120" s="200">
        <f>SUM(R121:R123)</f>
        <v>0</v>
      </c>
      <c r="S120" s="199"/>
      <c r="T120" s="201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2" t="s">
        <v>81</v>
      </c>
      <c r="AT120" s="203" t="s">
        <v>72</v>
      </c>
      <c r="AU120" s="203" t="s">
        <v>81</v>
      </c>
      <c r="AY120" s="202" t="s">
        <v>143</v>
      </c>
      <c r="BK120" s="204">
        <f>SUM(BK121:BK123)</f>
        <v>0</v>
      </c>
    </row>
    <row r="121" s="2" customFormat="1" ht="33" customHeight="1">
      <c r="A121" s="41"/>
      <c r="B121" s="42"/>
      <c r="C121" s="207" t="s">
        <v>210</v>
      </c>
      <c r="D121" s="207" t="s">
        <v>145</v>
      </c>
      <c r="E121" s="208" t="s">
        <v>1865</v>
      </c>
      <c r="F121" s="209" t="s">
        <v>1866</v>
      </c>
      <c r="G121" s="210" t="s">
        <v>260</v>
      </c>
      <c r="H121" s="211">
        <v>1.4450000000000001</v>
      </c>
      <c r="I121" s="212"/>
      <c r="J121" s="213">
        <f>ROUND(I121*H121,2)</f>
        <v>0</v>
      </c>
      <c r="K121" s="209" t="s">
        <v>149</v>
      </c>
      <c r="L121" s="47"/>
      <c r="M121" s="214" t="s">
        <v>28</v>
      </c>
      <c r="N121" s="215" t="s">
        <v>44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150</v>
      </c>
      <c r="AT121" s="218" t="s">
        <v>145</v>
      </c>
      <c r="AU121" s="218" t="s">
        <v>83</v>
      </c>
      <c r="AY121" s="20" t="s">
        <v>143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81</v>
      </c>
      <c r="BK121" s="219">
        <f>ROUND(I121*H121,2)</f>
        <v>0</v>
      </c>
      <c r="BL121" s="20" t="s">
        <v>150</v>
      </c>
      <c r="BM121" s="218" t="s">
        <v>1867</v>
      </c>
    </row>
    <row r="122" s="2" customFormat="1">
      <c r="A122" s="41"/>
      <c r="B122" s="42"/>
      <c r="C122" s="43"/>
      <c r="D122" s="220" t="s">
        <v>152</v>
      </c>
      <c r="E122" s="43"/>
      <c r="F122" s="221" t="s">
        <v>1868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152</v>
      </c>
      <c r="AU122" s="20" t="s">
        <v>83</v>
      </c>
    </row>
    <row r="123" s="2" customFormat="1">
      <c r="A123" s="41"/>
      <c r="B123" s="42"/>
      <c r="C123" s="43"/>
      <c r="D123" s="225" t="s">
        <v>154</v>
      </c>
      <c r="E123" s="43"/>
      <c r="F123" s="226" t="s">
        <v>1869</v>
      </c>
      <c r="G123" s="43"/>
      <c r="H123" s="43"/>
      <c r="I123" s="222"/>
      <c r="J123" s="43"/>
      <c r="K123" s="43"/>
      <c r="L123" s="47"/>
      <c r="M123" s="281"/>
      <c r="N123" s="282"/>
      <c r="O123" s="283"/>
      <c r="P123" s="283"/>
      <c r="Q123" s="283"/>
      <c r="R123" s="283"/>
      <c r="S123" s="283"/>
      <c r="T123" s="284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154</v>
      </c>
      <c r="AU123" s="20" t="s">
        <v>83</v>
      </c>
    </row>
    <row r="124" s="2" customFormat="1" ht="6.96" customHeight="1">
      <c r="A124" s="41"/>
      <c r="B124" s="62"/>
      <c r="C124" s="63"/>
      <c r="D124" s="63"/>
      <c r="E124" s="63"/>
      <c r="F124" s="63"/>
      <c r="G124" s="63"/>
      <c r="H124" s="63"/>
      <c r="I124" s="63"/>
      <c r="J124" s="63"/>
      <c r="K124" s="63"/>
      <c r="L124" s="47"/>
      <c r="M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</sheetData>
  <sheetProtection sheet="1" autoFilter="0" formatColumns="0" formatRows="0" objects="1" scenarios="1" spinCount="100000" saltValue="FoH99o+ksu1upCkk3ffxZxoCcenjdcEd5fjdg2RAFUwaIyp+8d7ObK4hBXuVw3CLcUNLED1WXzqJVhXMlRxz2g==" hashValue="9WY10VQl9Tud+fERx4mPuvvLWJCiuHRmBjGyxwpFuE/LmkfIvepHGkOWMx1nxzZsCzMxrucx81pFdqVtwBwPSA==" algorithmName="SHA-512" password="CC35"/>
  <autoFilter ref="C83:K12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1/122251105"/>
    <hyperlink ref="F93" r:id="rId2" display="https://podminky.urs.cz/item/CS_URS_2024_01/162751117"/>
    <hyperlink ref="F99" r:id="rId3" display="https://podminky.urs.cz/item/CS_URS_2024_01/171201231"/>
    <hyperlink ref="F105" r:id="rId4" display="https://podminky.urs.cz/item/CS_URS_2024_01/181951112"/>
    <hyperlink ref="F111" r:id="rId5" display="https://podminky.urs.cz/item/CS_URS_2024_01/564951313"/>
    <hyperlink ref="F118" r:id="rId6" display="https://podminky.urs.cz/item/CS_URS_2024_01/919726122"/>
    <hyperlink ref="F123" r:id="rId7" display="https://podminky.urs.cz/item/CS_URS_2024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83</v>
      </c>
    </row>
    <row r="4" s="1" customFormat="1" ht="24.96" customHeight="1">
      <c r="B4" s="23"/>
      <c r="D4" s="133" t="s">
        <v>100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Louny - Revitalizace sídliště Pod Kasárnami - Etapa II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101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1870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28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16. 1. 2025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26</v>
      </c>
      <c r="E14" s="41"/>
      <c r="F14" s="41"/>
      <c r="G14" s="41"/>
      <c r="H14" s="41"/>
      <c r="I14" s="135" t="s">
        <v>27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30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27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30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27</v>
      </c>
      <c r="J20" s="139" t="s">
        <v>28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34</v>
      </c>
      <c r="F21" s="41"/>
      <c r="G21" s="41"/>
      <c r="H21" s="41"/>
      <c r="I21" s="135" t="s">
        <v>30</v>
      </c>
      <c r="J21" s="139" t="s">
        <v>28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27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30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28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ROUND(J90,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ROUND((SUM(BE90:BE400)),  2)</f>
        <v>0</v>
      </c>
      <c r="G33" s="41"/>
      <c r="H33" s="41"/>
      <c r="I33" s="151">
        <v>0.20999999999999999</v>
      </c>
      <c r="J33" s="150">
        <f>ROUND(((SUM(BE90:BE400))*I33),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ROUND((SUM(BF90:BF400)),  2)</f>
        <v>0</v>
      </c>
      <c r="G34" s="41"/>
      <c r="H34" s="41"/>
      <c r="I34" s="151">
        <v>0.12</v>
      </c>
      <c r="J34" s="150">
        <f>ROUND(((SUM(BF90:BF400))*I34),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ROUND((SUM(BG90:BG400)),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ROUND((SUM(BH90:BH400)),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ROUND((SUM(BI90:BI400)),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103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Louny - Revitalizace sídliště Pod Kasárnami - Etapa II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101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401 - Veřejné osvětlení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Louny</v>
      </c>
      <c r="G52" s="43"/>
      <c r="H52" s="43"/>
      <c r="I52" s="35" t="s">
        <v>24</v>
      </c>
      <c r="J52" s="75" t="str">
        <f>IF(J12="","",J12)</f>
        <v>16. 1. 2025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 xml:space="preserve"> </v>
      </c>
      <c r="G54" s="43"/>
      <c r="H54" s="43"/>
      <c r="I54" s="35" t="s">
        <v>33</v>
      </c>
      <c r="J54" s="39" t="str">
        <f>E21</f>
        <v>Projekce dopravní Filip, s.r.o.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104</v>
      </c>
      <c r="D57" s="165"/>
      <c r="E57" s="165"/>
      <c r="F57" s="165"/>
      <c r="G57" s="165"/>
      <c r="H57" s="165"/>
      <c r="I57" s="165"/>
      <c r="J57" s="166" t="s">
        <v>105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106</v>
      </c>
    </row>
    <row r="60" s="9" customFormat="1" ht="24.96" customHeight="1">
      <c r="A60" s="9"/>
      <c r="B60" s="168"/>
      <c r="C60" s="169"/>
      <c r="D60" s="170" t="s">
        <v>107</v>
      </c>
      <c r="E60" s="171"/>
      <c r="F60" s="171"/>
      <c r="G60" s="171"/>
      <c r="H60" s="171"/>
      <c r="I60" s="171"/>
      <c r="J60" s="172">
        <f>J91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108</v>
      </c>
      <c r="E61" s="177"/>
      <c r="F61" s="177"/>
      <c r="G61" s="177"/>
      <c r="H61" s="177"/>
      <c r="I61" s="177"/>
      <c r="J61" s="178">
        <f>J92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115</v>
      </c>
      <c r="E62" s="177"/>
      <c r="F62" s="177"/>
      <c r="G62" s="177"/>
      <c r="H62" s="177"/>
      <c r="I62" s="177"/>
      <c r="J62" s="178">
        <f>J97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4"/>
      <c r="C63" s="175"/>
      <c r="D63" s="176" t="s">
        <v>116</v>
      </c>
      <c r="E63" s="177"/>
      <c r="F63" s="177"/>
      <c r="G63" s="177"/>
      <c r="H63" s="177"/>
      <c r="I63" s="177"/>
      <c r="J63" s="178">
        <f>J107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117</v>
      </c>
      <c r="E64" s="177"/>
      <c r="F64" s="177"/>
      <c r="G64" s="177"/>
      <c r="H64" s="177"/>
      <c r="I64" s="177"/>
      <c r="J64" s="178">
        <f>J124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119</v>
      </c>
      <c r="E65" s="171"/>
      <c r="F65" s="171"/>
      <c r="G65" s="171"/>
      <c r="H65" s="171"/>
      <c r="I65" s="171"/>
      <c r="J65" s="172">
        <f>J147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1871</v>
      </c>
      <c r="E66" s="177"/>
      <c r="F66" s="177"/>
      <c r="G66" s="177"/>
      <c r="H66" s="177"/>
      <c r="I66" s="177"/>
      <c r="J66" s="178">
        <f>J148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126</v>
      </c>
      <c r="E67" s="171"/>
      <c r="F67" s="171"/>
      <c r="G67" s="171"/>
      <c r="H67" s="171"/>
      <c r="I67" s="171"/>
      <c r="J67" s="172">
        <f>J223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1872</v>
      </c>
      <c r="E68" s="177"/>
      <c r="F68" s="177"/>
      <c r="G68" s="177"/>
      <c r="H68" s="177"/>
      <c r="I68" s="177"/>
      <c r="J68" s="178">
        <f>J224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127</v>
      </c>
      <c r="E69" s="177"/>
      <c r="F69" s="177"/>
      <c r="G69" s="177"/>
      <c r="H69" s="177"/>
      <c r="I69" s="177"/>
      <c r="J69" s="178">
        <f>J281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1873</v>
      </c>
      <c r="E70" s="171"/>
      <c r="F70" s="171"/>
      <c r="G70" s="171"/>
      <c r="H70" s="171"/>
      <c r="I70" s="171"/>
      <c r="J70" s="172">
        <f>J396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128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63" t="str">
        <f>E7</f>
        <v>Louny - Revitalizace sídliště Pod Kasárnami - Etapa II</v>
      </c>
      <c r="F80" s="35"/>
      <c r="G80" s="35"/>
      <c r="H80" s="35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101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SO 401 - Veřejné osvětlení</v>
      </c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22</v>
      </c>
      <c r="D84" s="43"/>
      <c r="E84" s="43"/>
      <c r="F84" s="30" t="str">
        <f>F12</f>
        <v>Louny</v>
      </c>
      <c r="G84" s="43"/>
      <c r="H84" s="43"/>
      <c r="I84" s="35" t="s">
        <v>24</v>
      </c>
      <c r="J84" s="75" t="str">
        <f>IF(J12="","",J12)</f>
        <v>16. 1. 2025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26</v>
      </c>
      <c r="D86" s="43"/>
      <c r="E86" s="43"/>
      <c r="F86" s="30" t="str">
        <f>E15</f>
        <v xml:space="preserve"> </v>
      </c>
      <c r="G86" s="43"/>
      <c r="H86" s="43"/>
      <c r="I86" s="35" t="s">
        <v>33</v>
      </c>
      <c r="J86" s="39" t="str">
        <f>E21</f>
        <v>Projekce dopravní Filip, s.r.o.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31</v>
      </c>
      <c r="D87" s="43"/>
      <c r="E87" s="43"/>
      <c r="F87" s="30" t="str">
        <f>IF(E18="","",E18)</f>
        <v>Vyplň údaj</v>
      </c>
      <c r="G87" s="43"/>
      <c r="H87" s="43"/>
      <c r="I87" s="35" t="s">
        <v>36</v>
      </c>
      <c r="J87" s="39" t="str">
        <f>E24</f>
        <v xml:space="preserve"> 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0"/>
      <c r="B89" s="181"/>
      <c r="C89" s="182" t="s">
        <v>129</v>
      </c>
      <c r="D89" s="183" t="s">
        <v>58</v>
      </c>
      <c r="E89" s="183" t="s">
        <v>54</v>
      </c>
      <c r="F89" s="183" t="s">
        <v>55</v>
      </c>
      <c r="G89" s="183" t="s">
        <v>130</v>
      </c>
      <c r="H89" s="183" t="s">
        <v>131</v>
      </c>
      <c r="I89" s="183" t="s">
        <v>132</v>
      </c>
      <c r="J89" s="183" t="s">
        <v>105</v>
      </c>
      <c r="K89" s="184" t="s">
        <v>133</v>
      </c>
      <c r="L89" s="185"/>
      <c r="M89" s="95" t="s">
        <v>28</v>
      </c>
      <c r="N89" s="96" t="s">
        <v>43</v>
      </c>
      <c r="O89" s="96" t="s">
        <v>134</v>
      </c>
      <c r="P89" s="96" t="s">
        <v>135</v>
      </c>
      <c r="Q89" s="96" t="s">
        <v>136</v>
      </c>
      <c r="R89" s="96" t="s">
        <v>137</v>
      </c>
      <c r="S89" s="96" t="s">
        <v>138</v>
      </c>
      <c r="T89" s="97" t="s">
        <v>139</v>
      </c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</row>
    <row r="90" s="2" customFormat="1" ht="22.8" customHeight="1">
      <c r="A90" s="41"/>
      <c r="B90" s="42"/>
      <c r="C90" s="102" t="s">
        <v>140</v>
      </c>
      <c r="D90" s="43"/>
      <c r="E90" s="43"/>
      <c r="F90" s="43"/>
      <c r="G90" s="43"/>
      <c r="H90" s="43"/>
      <c r="I90" s="43"/>
      <c r="J90" s="186">
        <f>BK90</f>
        <v>0</v>
      </c>
      <c r="K90" s="43"/>
      <c r="L90" s="47"/>
      <c r="M90" s="98"/>
      <c r="N90" s="187"/>
      <c r="O90" s="99"/>
      <c r="P90" s="188">
        <f>P91+P147+P223+P396</f>
        <v>0</v>
      </c>
      <c r="Q90" s="99"/>
      <c r="R90" s="188">
        <f>R91+R147+R223+R396</f>
        <v>3.3592358000000004</v>
      </c>
      <c r="S90" s="99"/>
      <c r="T90" s="189">
        <f>T91+T147+T223+T396</f>
        <v>2.6200000000000001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72</v>
      </c>
      <c r="AU90" s="20" t="s">
        <v>106</v>
      </c>
      <c r="BK90" s="190">
        <f>BK91+BK147+BK223+BK396</f>
        <v>0</v>
      </c>
    </row>
    <row r="91" s="12" customFormat="1" ht="25.92" customHeight="1">
      <c r="A91" s="12"/>
      <c r="B91" s="191"/>
      <c r="C91" s="192"/>
      <c r="D91" s="193" t="s">
        <v>72</v>
      </c>
      <c r="E91" s="194" t="s">
        <v>141</v>
      </c>
      <c r="F91" s="194" t="s">
        <v>142</v>
      </c>
      <c r="G91" s="192"/>
      <c r="H91" s="192"/>
      <c r="I91" s="195"/>
      <c r="J91" s="196">
        <f>BK91</f>
        <v>0</v>
      </c>
      <c r="K91" s="192"/>
      <c r="L91" s="197"/>
      <c r="M91" s="198"/>
      <c r="N91" s="199"/>
      <c r="O91" s="199"/>
      <c r="P91" s="200">
        <f>P92+P97+P124</f>
        <v>0</v>
      </c>
      <c r="Q91" s="199"/>
      <c r="R91" s="200">
        <f>R92+R97+R124</f>
        <v>0.012199999999999999</v>
      </c>
      <c r="S91" s="199"/>
      <c r="T91" s="201">
        <f>T92+T97+T124</f>
        <v>2.6200000000000001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81</v>
      </c>
      <c r="AT91" s="203" t="s">
        <v>72</v>
      </c>
      <c r="AU91" s="203" t="s">
        <v>73</v>
      </c>
      <c r="AY91" s="202" t="s">
        <v>143</v>
      </c>
      <c r="BK91" s="204">
        <f>BK92+BK97+BK124</f>
        <v>0</v>
      </c>
    </row>
    <row r="92" s="12" customFormat="1" ht="22.8" customHeight="1">
      <c r="A92" s="12"/>
      <c r="B92" s="191"/>
      <c r="C92" s="192"/>
      <c r="D92" s="193" t="s">
        <v>72</v>
      </c>
      <c r="E92" s="205" t="s">
        <v>81</v>
      </c>
      <c r="F92" s="205" t="s">
        <v>144</v>
      </c>
      <c r="G92" s="192"/>
      <c r="H92" s="192"/>
      <c r="I92" s="195"/>
      <c r="J92" s="206">
        <f>BK92</f>
        <v>0</v>
      </c>
      <c r="K92" s="192"/>
      <c r="L92" s="197"/>
      <c r="M92" s="198"/>
      <c r="N92" s="199"/>
      <c r="O92" s="199"/>
      <c r="P92" s="200">
        <f>SUM(P93:P96)</f>
        <v>0</v>
      </c>
      <c r="Q92" s="199"/>
      <c r="R92" s="200">
        <f>SUM(R93:R96)</f>
        <v>0</v>
      </c>
      <c r="S92" s="199"/>
      <c r="T92" s="201">
        <f>SUM(T93:T96)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81</v>
      </c>
      <c r="AT92" s="203" t="s">
        <v>72</v>
      </c>
      <c r="AU92" s="203" t="s">
        <v>81</v>
      </c>
      <c r="AY92" s="202" t="s">
        <v>143</v>
      </c>
      <c r="BK92" s="204">
        <f>SUM(BK93:BK96)</f>
        <v>0</v>
      </c>
    </row>
    <row r="93" s="2" customFormat="1" ht="24.15" customHeight="1">
      <c r="A93" s="41"/>
      <c r="B93" s="42"/>
      <c r="C93" s="207" t="s">
        <v>81</v>
      </c>
      <c r="D93" s="207" t="s">
        <v>145</v>
      </c>
      <c r="E93" s="208" t="s">
        <v>1874</v>
      </c>
      <c r="F93" s="209" t="s">
        <v>1875</v>
      </c>
      <c r="G93" s="210" t="s">
        <v>148</v>
      </c>
      <c r="H93" s="211">
        <v>10.560000000000001</v>
      </c>
      <c r="I93" s="212"/>
      <c r="J93" s="213">
        <f>ROUND(I93*H93,2)</f>
        <v>0</v>
      </c>
      <c r="K93" s="209" t="s">
        <v>149</v>
      </c>
      <c r="L93" s="47"/>
      <c r="M93" s="214" t="s">
        <v>28</v>
      </c>
      <c r="N93" s="215" t="s">
        <v>44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150</v>
      </c>
      <c r="AT93" s="218" t="s">
        <v>145</v>
      </c>
      <c r="AU93" s="218" t="s">
        <v>83</v>
      </c>
      <c r="AY93" s="20" t="s">
        <v>143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81</v>
      </c>
      <c r="BK93" s="219">
        <f>ROUND(I93*H93,2)</f>
        <v>0</v>
      </c>
      <c r="BL93" s="20" t="s">
        <v>150</v>
      </c>
      <c r="BM93" s="218" t="s">
        <v>1876</v>
      </c>
    </row>
    <row r="94" s="2" customFormat="1">
      <c r="A94" s="41"/>
      <c r="B94" s="42"/>
      <c r="C94" s="43"/>
      <c r="D94" s="220" t="s">
        <v>152</v>
      </c>
      <c r="E94" s="43"/>
      <c r="F94" s="221" t="s">
        <v>1877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152</v>
      </c>
      <c r="AU94" s="20" t="s">
        <v>83</v>
      </c>
    </row>
    <row r="95" s="2" customFormat="1">
      <c r="A95" s="41"/>
      <c r="B95" s="42"/>
      <c r="C95" s="43"/>
      <c r="D95" s="225" t="s">
        <v>154</v>
      </c>
      <c r="E95" s="43"/>
      <c r="F95" s="226" t="s">
        <v>1878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154</v>
      </c>
      <c r="AU95" s="20" t="s">
        <v>83</v>
      </c>
    </row>
    <row r="96" s="13" customFormat="1">
      <c r="A96" s="13"/>
      <c r="B96" s="227"/>
      <c r="C96" s="228"/>
      <c r="D96" s="220" t="s">
        <v>156</v>
      </c>
      <c r="E96" s="229" t="s">
        <v>28</v>
      </c>
      <c r="F96" s="230" t="s">
        <v>1879</v>
      </c>
      <c r="G96" s="228"/>
      <c r="H96" s="231">
        <v>10.560000000000001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156</v>
      </c>
      <c r="AU96" s="237" t="s">
        <v>83</v>
      </c>
      <c r="AV96" s="13" t="s">
        <v>83</v>
      </c>
      <c r="AW96" s="13" t="s">
        <v>35</v>
      </c>
      <c r="AX96" s="13" t="s">
        <v>81</v>
      </c>
      <c r="AY96" s="237" t="s">
        <v>143</v>
      </c>
    </row>
    <row r="97" s="12" customFormat="1" ht="22.8" customHeight="1">
      <c r="A97" s="12"/>
      <c r="B97" s="191"/>
      <c r="C97" s="192"/>
      <c r="D97" s="193" t="s">
        <v>72</v>
      </c>
      <c r="E97" s="205" t="s">
        <v>225</v>
      </c>
      <c r="F97" s="205" t="s">
        <v>1039</v>
      </c>
      <c r="G97" s="192"/>
      <c r="H97" s="192"/>
      <c r="I97" s="195"/>
      <c r="J97" s="206">
        <f>BK97</f>
        <v>0</v>
      </c>
      <c r="K97" s="192"/>
      <c r="L97" s="197"/>
      <c r="M97" s="198"/>
      <c r="N97" s="199"/>
      <c r="O97" s="199"/>
      <c r="P97" s="200">
        <f>P98+SUM(P99:P107)</f>
        <v>0</v>
      </c>
      <c r="Q97" s="199"/>
      <c r="R97" s="200">
        <f>R98+SUM(R99:R107)</f>
        <v>0.012199999999999999</v>
      </c>
      <c r="S97" s="199"/>
      <c r="T97" s="201">
        <f>T98+SUM(T99:T107)</f>
        <v>2.6200000000000001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81</v>
      </c>
      <c r="AT97" s="203" t="s">
        <v>72</v>
      </c>
      <c r="AU97" s="203" t="s">
        <v>81</v>
      </c>
      <c r="AY97" s="202" t="s">
        <v>143</v>
      </c>
      <c r="BK97" s="204">
        <f>BK98+SUM(BK99:BK107)</f>
        <v>0</v>
      </c>
    </row>
    <row r="98" s="2" customFormat="1" ht="33" customHeight="1">
      <c r="A98" s="41"/>
      <c r="B98" s="42"/>
      <c r="C98" s="207" t="s">
        <v>83</v>
      </c>
      <c r="D98" s="207" t="s">
        <v>145</v>
      </c>
      <c r="E98" s="208" t="s">
        <v>1222</v>
      </c>
      <c r="F98" s="209" t="s">
        <v>1223</v>
      </c>
      <c r="G98" s="210" t="s">
        <v>406</v>
      </c>
      <c r="H98" s="211">
        <v>20</v>
      </c>
      <c r="I98" s="212"/>
      <c r="J98" s="213">
        <f>ROUND(I98*H98,2)</f>
        <v>0</v>
      </c>
      <c r="K98" s="209" t="s">
        <v>149</v>
      </c>
      <c r="L98" s="47"/>
      <c r="M98" s="214" t="s">
        <v>28</v>
      </c>
      <c r="N98" s="215" t="s">
        <v>44</v>
      </c>
      <c r="O98" s="87"/>
      <c r="P98" s="216">
        <f>O98*H98</f>
        <v>0</v>
      </c>
      <c r="Q98" s="216">
        <v>0.00060999999999999997</v>
      </c>
      <c r="R98" s="216">
        <f>Q98*H98</f>
        <v>0.012199999999999999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150</v>
      </c>
      <c r="AT98" s="218" t="s">
        <v>145</v>
      </c>
      <c r="AU98" s="218" t="s">
        <v>83</v>
      </c>
      <c r="AY98" s="20" t="s">
        <v>143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81</v>
      </c>
      <c r="BK98" s="219">
        <f>ROUND(I98*H98,2)</f>
        <v>0</v>
      </c>
      <c r="BL98" s="20" t="s">
        <v>150</v>
      </c>
      <c r="BM98" s="218" t="s">
        <v>1880</v>
      </c>
    </row>
    <row r="99" s="2" customFormat="1">
      <c r="A99" s="41"/>
      <c r="B99" s="42"/>
      <c r="C99" s="43"/>
      <c r="D99" s="220" t="s">
        <v>152</v>
      </c>
      <c r="E99" s="43"/>
      <c r="F99" s="221" t="s">
        <v>1225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152</v>
      </c>
      <c r="AU99" s="20" t="s">
        <v>83</v>
      </c>
    </row>
    <row r="100" s="2" customFormat="1">
      <c r="A100" s="41"/>
      <c r="B100" s="42"/>
      <c r="C100" s="43"/>
      <c r="D100" s="225" t="s">
        <v>154</v>
      </c>
      <c r="E100" s="43"/>
      <c r="F100" s="226" t="s">
        <v>1226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154</v>
      </c>
      <c r="AU100" s="20" t="s">
        <v>83</v>
      </c>
    </row>
    <row r="101" s="13" customFormat="1">
      <c r="A101" s="13"/>
      <c r="B101" s="227"/>
      <c r="C101" s="228"/>
      <c r="D101" s="220" t="s">
        <v>156</v>
      </c>
      <c r="E101" s="229" t="s">
        <v>28</v>
      </c>
      <c r="F101" s="230" t="s">
        <v>1881</v>
      </c>
      <c r="G101" s="228"/>
      <c r="H101" s="231">
        <v>20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156</v>
      </c>
      <c r="AU101" s="237" t="s">
        <v>83</v>
      </c>
      <c r="AV101" s="13" t="s">
        <v>83</v>
      </c>
      <c r="AW101" s="13" t="s">
        <v>35</v>
      </c>
      <c r="AX101" s="13" t="s">
        <v>73</v>
      </c>
      <c r="AY101" s="237" t="s">
        <v>143</v>
      </c>
    </row>
    <row r="102" s="15" customFormat="1">
      <c r="A102" s="15"/>
      <c r="B102" s="248"/>
      <c r="C102" s="249"/>
      <c r="D102" s="220" t="s">
        <v>156</v>
      </c>
      <c r="E102" s="250" t="s">
        <v>28</v>
      </c>
      <c r="F102" s="251" t="s">
        <v>180</v>
      </c>
      <c r="G102" s="249"/>
      <c r="H102" s="252">
        <v>20</v>
      </c>
      <c r="I102" s="253"/>
      <c r="J102" s="249"/>
      <c r="K102" s="249"/>
      <c r="L102" s="254"/>
      <c r="M102" s="255"/>
      <c r="N102" s="256"/>
      <c r="O102" s="256"/>
      <c r="P102" s="256"/>
      <c r="Q102" s="256"/>
      <c r="R102" s="256"/>
      <c r="S102" s="256"/>
      <c r="T102" s="25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8" t="s">
        <v>156</v>
      </c>
      <c r="AU102" s="258" t="s">
        <v>83</v>
      </c>
      <c r="AV102" s="15" t="s">
        <v>150</v>
      </c>
      <c r="AW102" s="15" t="s">
        <v>35</v>
      </c>
      <c r="AX102" s="15" t="s">
        <v>81</v>
      </c>
      <c r="AY102" s="258" t="s">
        <v>143</v>
      </c>
    </row>
    <row r="103" s="2" customFormat="1" ht="24.15" customHeight="1">
      <c r="A103" s="41"/>
      <c r="B103" s="42"/>
      <c r="C103" s="207" t="s">
        <v>181</v>
      </c>
      <c r="D103" s="207" t="s">
        <v>145</v>
      </c>
      <c r="E103" s="208" t="s">
        <v>1229</v>
      </c>
      <c r="F103" s="209" t="s">
        <v>1230</v>
      </c>
      <c r="G103" s="210" t="s">
        <v>406</v>
      </c>
      <c r="H103" s="211">
        <v>20</v>
      </c>
      <c r="I103" s="212"/>
      <c r="J103" s="213">
        <f>ROUND(I103*H103,2)</f>
        <v>0</v>
      </c>
      <c r="K103" s="209" t="s">
        <v>149</v>
      </c>
      <c r="L103" s="47"/>
      <c r="M103" s="214" t="s">
        <v>28</v>
      </c>
      <c r="N103" s="215" t="s">
        <v>44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150</v>
      </c>
      <c r="AT103" s="218" t="s">
        <v>145</v>
      </c>
      <c r="AU103" s="218" t="s">
        <v>83</v>
      </c>
      <c r="AY103" s="20" t="s">
        <v>143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81</v>
      </c>
      <c r="BK103" s="219">
        <f>ROUND(I103*H103,2)</f>
        <v>0</v>
      </c>
      <c r="BL103" s="20" t="s">
        <v>150</v>
      </c>
      <c r="BM103" s="218" t="s">
        <v>1882</v>
      </c>
    </row>
    <row r="104" s="2" customFormat="1">
      <c r="A104" s="41"/>
      <c r="B104" s="42"/>
      <c r="C104" s="43"/>
      <c r="D104" s="220" t="s">
        <v>152</v>
      </c>
      <c r="E104" s="43"/>
      <c r="F104" s="221" t="s">
        <v>1232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152</v>
      </c>
      <c r="AU104" s="20" t="s">
        <v>83</v>
      </c>
    </row>
    <row r="105" s="2" customFormat="1">
      <c r="A105" s="41"/>
      <c r="B105" s="42"/>
      <c r="C105" s="43"/>
      <c r="D105" s="225" t="s">
        <v>154</v>
      </c>
      <c r="E105" s="43"/>
      <c r="F105" s="226" t="s">
        <v>1233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154</v>
      </c>
      <c r="AU105" s="20" t="s">
        <v>83</v>
      </c>
    </row>
    <row r="106" s="13" customFormat="1">
      <c r="A106" s="13"/>
      <c r="B106" s="227"/>
      <c r="C106" s="228"/>
      <c r="D106" s="220" t="s">
        <v>156</v>
      </c>
      <c r="E106" s="229" t="s">
        <v>28</v>
      </c>
      <c r="F106" s="230" t="s">
        <v>309</v>
      </c>
      <c r="G106" s="228"/>
      <c r="H106" s="231">
        <v>20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156</v>
      </c>
      <c r="AU106" s="237" t="s">
        <v>83</v>
      </c>
      <c r="AV106" s="13" t="s">
        <v>83</v>
      </c>
      <c r="AW106" s="13" t="s">
        <v>35</v>
      </c>
      <c r="AX106" s="13" t="s">
        <v>81</v>
      </c>
      <c r="AY106" s="237" t="s">
        <v>143</v>
      </c>
    </row>
    <row r="107" s="12" customFormat="1" ht="20.88" customHeight="1">
      <c r="A107" s="12"/>
      <c r="B107" s="191"/>
      <c r="C107" s="192"/>
      <c r="D107" s="193" t="s">
        <v>72</v>
      </c>
      <c r="E107" s="205" t="s">
        <v>841</v>
      </c>
      <c r="F107" s="205" t="s">
        <v>1351</v>
      </c>
      <c r="G107" s="192"/>
      <c r="H107" s="192"/>
      <c r="I107" s="195"/>
      <c r="J107" s="206">
        <f>BK107</f>
        <v>0</v>
      </c>
      <c r="K107" s="192"/>
      <c r="L107" s="197"/>
      <c r="M107" s="198"/>
      <c r="N107" s="199"/>
      <c r="O107" s="199"/>
      <c r="P107" s="200">
        <f>SUM(P108:P123)</f>
        <v>0</v>
      </c>
      <c r="Q107" s="199"/>
      <c r="R107" s="200">
        <f>SUM(R108:R123)</f>
        <v>0</v>
      </c>
      <c r="S107" s="199"/>
      <c r="T107" s="201">
        <f>SUM(T108:T123)</f>
        <v>2.6200000000000001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81</v>
      </c>
      <c r="AT107" s="203" t="s">
        <v>72</v>
      </c>
      <c r="AU107" s="203" t="s">
        <v>83</v>
      </c>
      <c r="AY107" s="202" t="s">
        <v>143</v>
      </c>
      <c r="BK107" s="204">
        <f>SUM(BK108:BK123)</f>
        <v>0</v>
      </c>
    </row>
    <row r="108" s="2" customFormat="1" ht="33" customHeight="1">
      <c r="A108" s="41"/>
      <c r="B108" s="42"/>
      <c r="C108" s="207" t="s">
        <v>150</v>
      </c>
      <c r="D108" s="207" t="s">
        <v>145</v>
      </c>
      <c r="E108" s="208" t="s">
        <v>1883</v>
      </c>
      <c r="F108" s="209" t="s">
        <v>1884</v>
      </c>
      <c r="G108" s="210" t="s">
        <v>312</v>
      </c>
      <c r="H108" s="211">
        <v>2.5</v>
      </c>
      <c r="I108" s="212"/>
      <c r="J108" s="213">
        <f>ROUND(I108*H108,2)</f>
        <v>0</v>
      </c>
      <c r="K108" s="209" t="s">
        <v>149</v>
      </c>
      <c r="L108" s="47"/>
      <c r="M108" s="214" t="s">
        <v>28</v>
      </c>
      <c r="N108" s="215" t="s">
        <v>44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0.28999999999999998</v>
      </c>
      <c r="T108" s="217">
        <f>S108*H108</f>
        <v>0.72499999999999998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150</v>
      </c>
      <c r="AT108" s="218" t="s">
        <v>145</v>
      </c>
      <c r="AU108" s="218" t="s">
        <v>181</v>
      </c>
      <c r="AY108" s="20" t="s">
        <v>143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81</v>
      </c>
      <c r="BK108" s="219">
        <f>ROUND(I108*H108,2)</f>
        <v>0</v>
      </c>
      <c r="BL108" s="20" t="s">
        <v>150</v>
      </c>
      <c r="BM108" s="218" t="s">
        <v>1885</v>
      </c>
    </row>
    <row r="109" s="2" customFormat="1">
      <c r="A109" s="41"/>
      <c r="B109" s="42"/>
      <c r="C109" s="43"/>
      <c r="D109" s="220" t="s">
        <v>152</v>
      </c>
      <c r="E109" s="43"/>
      <c r="F109" s="221" t="s">
        <v>1886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152</v>
      </c>
      <c r="AU109" s="20" t="s">
        <v>181</v>
      </c>
    </row>
    <row r="110" s="2" customFormat="1">
      <c r="A110" s="41"/>
      <c r="B110" s="42"/>
      <c r="C110" s="43"/>
      <c r="D110" s="225" t="s">
        <v>154</v>
      </c>
      <c r="E110" s="43"/>
      <c r="F110" s="226" t="s">
        <v>1887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154</v>
      </c>
      <c r="AU110" s="20" t="s">
        <v>181</v>
      </c>
    </row>
    <row r="111" s="13" customFormat="1">
      <c r="A111" s="13"/>
      <c r="B111" s="227"/>
      <c r="C111" s="228"/>
      <c r="D111" s="220" t="s">
        <v>156</v>
      </c>
      <c r="E111" s="229" t="s">
        <v>28</v>
      </c>
      <c r="F111" s="230" t="s">
        <v>1888</v>
      </c>
      <c r="G111" s="228"/>
      <c r="H111" s="231">
        <v>2.5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156</v>
      </c>
      <c r="AU111" s="237" t="s">
        <v>181</v>
      </c>
      <c r="AV111" s="13" t="s">
        <v>83</v>
      </c>
      <c r="AW111" s="13" t="s">
        <v>35</v>
      </c>
      <c r="AX111" s="13" t="s">
        <v>81</v>
      </c>
      <c r="AY111" s="237" t="s">
        <v>143</v>
      </c>
    </row>
    <row r="112" s="2" customFormat="1" ht="33" customHeight="1">
      <c r="A112" s="41"/>
      <c r="B112" s="42"/>
      <c r="C112" s="207" t="s">
        <v>196</v>
      </c>
      <c r="D112" s="207" t="s">
        <v>145</v>
      </c>
      <c r="E112" s="208" t="s">
        <v>1889</v>
      </c>
      <c r="F112" s="209" t="s">
        <v>1890</v>
      </c>
      <c r="G112" s="210" t="s">
        <v>312</v>
      </c>
      <c r="H112" s="211">
        <v>2.5</v>
      </c>
      <c r="I112" s="212"/>
      <c r="J112" s="213">
        <f>ROUND(I112*H112,2)</f>
        <v>0</v>
      </c>
      <c r="K112" s="209" t="s">
        <v>149</v>
      </c>
      <c r="L112" s="47"/>
      <c r="M112" s="214" t="s">
        <v>28</v>
      </c>
      <c r="N112" s="215" t="s">
        <v>44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0.44</v>
      </c>
      <c r="T112" s="217">
        <f>S112*H112</f>
        <v>1.1000000000000001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150</v>
      </c>
      <c r="AT112" s="218" t="s">
        <v>145</v>
      </c>
      <c r="AU112" s="218" t="s">
        <v>181</v>
      </c>
      <c r="AY112" s="20" t="s">
        <v>143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81</v>
      </c>
      <c r="BK112" s="219">
        <f>ROUND(I112*H112,2)</f>
        <v>0</v>
      </c>
      <c r="BL112" s="20" t="s">
        <v>150</v>
      </c>
      <c r="BM112" s="218" t="s">
        <v>1891</v>
      </c>
    </row>
    <row r="113" s="2" customFormat="1">
      <c r="A113" s="41"/>
      <c r="B113" s="42"/>
      <c r="C113" s="43"/>
      <c r="D113" s="220" t="s">
        <v>152</v>
      </c>
      <c r="E113" s="43"/>
      <c r="F113" s="221" t="s">
        <v>1892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152</v>
      </c>
      <c r="AU113" s="20" t="s">
        <v>181</v>
      </c>
    </row>
    <row r="114" s="2" customFormat="1">
      <c r="A114" s="41"/>
      <c r="B114" s="42"/>
      <c r="C114" s="43"/>
      <c r="D114" s="225" t="s">
        <v>154</v>
      </c>
      <c r="E114" s="43"/>
      <c r="F114" s="226" t="s">
        <v>1893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154</v>
      </c>
      <c r="AU114" s="20" t="s">
        <v>181</v>
      </c>
    </row>
    <row r="115" s="13" customFormat="1">
      <c r="A115" s="13"/>
      <c r="B115" s="227"/>
      <c r="C115" s="228"/>
      <c r="D115" s="220" t="s">
        <v>156</v>
      </c>
      <c r="E115" s="229" t="s">
        <v>28</v>
      </c>
      <c r="F115" s="230" t="s">
        <v>1888</v>
      </c>
      <c r="G115" s="228"/>
      <c r="H115" s="231">
        <v>2.5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156</v>
      </c>
      <c r="AU115" s="237" t="s">
        <v>181</v>
      </c>
      <c r="AV115" s="13" t="s">
        <v>83</v>
      </c>
      <c r="AW115" s="13" t="s">
        <v>35</v>
      </c>
      <c r="AX115" s="13" t="s">
        <v>81</v>
      </c>
      <c r="AY115" s="237" t="s">
        <v>143</v>
      </c>
    </row>
    <row r="116" s="2" customFormat="1" ht="24.15" customHeight="1">
      <c r="A116" s="41"/>
      <c r="B116" s="42"/>
      <c r="C116" s="207" t="s">
        <v>203</v>
      </c>
      <c r="D116" s="207" t="s">
        <v>145</v>
      </c>
      <c r="E116" s="208" t="s">
        <v>1894</v>
      </c>
      <c r="F116" s="209" t="s">
        <v>1895</v>
      </c>
      <c r="G116" s="210" t="s">
        <v>312</v>
      </c>
      <c r="H116" s="211">
        <v>2.5</v>
      </c>
      <c r="I116" s="212"/>
      <c r="J116" s="213">
        <f>ROUND(I116*H116,2)</f>
        <v>0</v>
      </c>
      <c r="K116" s="209" t="s">
        <v>149</v>
      </c>
      <c r="L116" s="47"/>
      <c r="M116" s="214" t="s">
        <v>28</v>
      </c>
      <c r="N116" s="215" t="s">
        <v>44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0.098000000000000004</v>
      </c>
      <c r="T116" s="217">
        <f>S116*H116</f>
        <v>0.245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150</v>
      </c>
      <c r="AT116" s="218" t="s">
        <v>145</v>
      </c>
      <c r="AU116" s="218" t="s">
        <v>181</v>
      </c>
      <c r="AY116" s="20" t="s">
        <v>143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81</v>
      </c>
      <c r="BK116" s="219">
        <f>ROUND(I116*H116,2)</f>
        <v>0</v>
      </c>
      <c r="BL116" s="20" t="s">
        <v>150</v>
      </c>
      <c r="BM116" s="218" t="s">
        <v>1896</v>
      </c>
    </row>
    <row r="117" s="2" customFormat="1">
      <c r="A117" s="41"/>
      <c r="B117" s="42"/>
      <c r="C117" s="43"/>
      <c r="D117" s="220" t="s">
        <v>152</v>
      </c>
      <c r="E117" s="43"/>
      <c r="F117" s="221" t="s">
        <v>1897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152</v>
      </c>
      <c r="AU117" s="20" t="s">
        <v>181</v>
      </c>
    </row>
    <row r="118" s="2" customFormat="1">
      <c r="A118" s="41"/>
      <c r="B118" s="42"/>
      <c r="C118" s="43"/>
      <c r="D118" s="225" t="s">
        <v>154</v>
      </c>
      <c r="E118" s="43"/>
      <c r="F118" s="226" t="s">
        <v>1898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154</v>
      </c>
      <c r="AU118" s="20" t="s">
        <v>181</v>
      </c>
    </row>
    <row r="119" s="13" customFormat="1">
      <c r="A119" s="13"/>
      <c r="B119" s="227"/>
      <c r="C119" s="228"/>
      <c r="D119" s="220" t="s">
        <v>156</v>
      </c>
      <c r="E119" s="229" t="s">
        <v>28</v>
      </c>
      <c r="F119" s="230" t="s">
        <v>1888</v>
      </c>
      <c r="G119" s="228"/>
      <c r="H119" s="231">
        <v>2.5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156</v>
      </c>
      <c r="AU119" s="237" t="s">
        <v>181</v>
      </c>
      <c r="AV119" s="13" t="s">
        <v>83</v>
      </c>
      <c r="AW119" s="13" t="s">
        <v>35</v>
      </c>
      <c r="AX119" s="13" t="s">
        <v>81</v>
      </c>
      <c r="AY119" s="237" t="s">
        <v>143</v>
      </c>
    </row>
    <row r="120" s="2" customFormat="1" ht="24.15" customHeight="1">
      <c r="A120" s="41"/>
      <c r="B120" s="42"/>
      <c r="C120" s="207" t="s">
        <v>210</v>
      </c>
      <c r="D120" s="207" t="s">
        <v>145</v>
      </c>
      <c r="E120" s="208" t="s">
        <v>1899</v>
      </c>
      <c r="F120" s="209" t="s">
        <v>1900</v>
      </c>
      <c r="G120" s="210" t="s">
        <v>312</v>
      </c>
      <c r="H120" s="211">
        <v>2.5</v>
      </c>
      <c r="I120" s="212"/>
      <c r="J120" s="213">
        <f>ROUND(I120*H120,2)</f>
        <v>0</v>
      </c>
      <c r="K120" s="209" t="s">
        <v>149</v>
      </c>
      <c r="L120" s="47"/>
      <c r="M120" s="214" t="s">
        <v>28</v>
      </c>
      <c r="N120" s="215" t="s">
        <v>44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0.22</v>
      </c>
      <c r="T120" s="217">
        <f>S120*H120</f>
        <v>0.55000000000000004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150</v>
      </c>
      <c r="AT120" s="218" t="s">
        <v>145</v>
      </c>
      <c r="AU120" s="218" t="s">
        <v>181</v>
      </c>
      <c r="AY120" s="20" t="s">
        <v>143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81</v>
      </c>
      <c r="BK120" s="219">
        <f>ROUND(I120*H120,2)</f>
        <v>0</v>
      </c>
      <c r="BL120" s="20" t="s">
        <v>150</v>
      </c>
      <c r="BM120" s="218" t="s">
        <v>1901</v>
      </c>
    </row>
    <row r="121" s="2" customFormat="1">
      <c r="A121" s="41"/>
      <c r="B121" s="42"/>
      <c r="C121" s="43"/>
      <c r="D121" s="220" t="s">
        <v>152</v>
      </c>
      <c r="E121" s="43"/>
      <c r="F121" s="221" t="s">
        <v>1902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152</v>
      </c>
      <c r="AU121" s="20" t="s">
        <v>181</v>
      </c>
    </row>
    <row r="122" s="2" customFormat="1">
      <c r="A122" s="41"/>
      <c r="B122" s="42"/>
      <c r="C122" s="43"/>
      <c r="D122" s="225" t="s">
        <v>154</v>
      </c>
      <c r="E122" s="43"/>
      <c r="F122" s="226" t="s">
        <v>1903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154</v>
      </c>
      <c r="AU122" s="20" t="s">
        <v>181</v>
      </c>
    </row>
    <row r="123" s="13" customFormat="1">
      <c r="A123" s="13"/>
      <c r="B123" s="227"/>
      <c r="C123" s="228"/>
      <c r="D123" s="220" t="s">
        <v>156</v>
      </c>
      <c r="E123" s="229" t="s">
        <v>28</v>
      </c>
      <c r="F123" s="230" t="s">
        <v>1888</v>
      </c>
      <c r="G123" s="228"/>
      <c r="H123" s="231">
        <v>2.5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156</v>
      </c>
      <c r="AU123" s="237" t="s">
        <v>181</v>
      </c>
      <c r="AV123" s="13" t="s">
        <v>83</v>
      </c>
      <c r="AW123" s="13" t="s">
        <v>35</v>
      </c>
      <c r="AX123" s="13" t="s">
        <v>81</v>
      </c>
      <c r="AY123" s="237" t="s">
        <v>143</v>
      </c>
    </row>
    <row r="124" s="12" customFormat="1" ht="22.8" customHeight="1">
      <c r="A124" s="12"/>
      <c r="B124" s="191"/>
      <c r="C124" s="192"/>
      <c r="D124" s="193" t="s">
        <v>72</v>
      </c>
      <c r="E124" s="205" t="s">
        <v>1513</v>
      </c>
      <c r="F124" s="205" t="s">
        <v>1514</v>
      </c>
      <c r="G124" s="192"/>
      <c r="H124" s="192"/>
      <c r="I124" s="195"/>
      <c r="J124" s="206">
        <f>BK124</f>
        <v>0</v>
      </c>
      <c r="K124" s="192"/>
      <c r="L124" s="197"/>
      <c r="M124" s="198"/>
      <c r="N124" s="199"/>
      <c r="O124" s="199"/>
      <c r="P124" s="200">
        <f>SUM(P125:P146)</f>
        <v>0</v>
      </c>
      <c r="Q124" s="199"/>
      <c r="R124" s="200">
        <f>SUM(R125:R146)</f>
        <v>0</v>
      </c>
      <c r="S124" s="199"/>
      <c r="T124" s="201">
        <f>SUM(T125:T146)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2" t="s">
        <v>81</v>
      </c>
      <c r="AT124" s="203" t="s">
        <v>72</v>
      </c>
      <c r="AU124" s="203" t="s">
        <v>81</v>
      </c>
      <c r="AY124" s="202" t="s">
        <v>143</v>
      </c>
      <c r="BK124" s="204">
        <f>SUM(BK125:BK146)</f>
        <v>0</v>
      </c>
    </row>
    <row r="125" s="2" customFormat="1" ht="24.15" customHeight="1">
      <c r="A125" s="41"/>
      <c r="B125" s="42"/>
      <c r="C125" s="207" t="s">
        <v>217</v>
      </c>
      <c r="D125" s="207" t="s">
        <v>145</v>
      </c>
      <c r="E125" s="208" t="s">
        <v>1904</v>
      </c>
      <c r="F125" s="209" t="s">
        <v>1905</v>
      </c>
      <c r="G125" s="210" t="s">
        <v>260</v>
      </c>
      <c r="H125" s="211">
        <v>26.908000000000001</v>
      </c>
      <c r="I125" s="212"/>
      <c r="J125" s="213">
        <f>ROUND(I125*H125,2)</f>
        <v>0</v>
      </c>
      <c r="K125" s="209" t="s">
        <v>149</v>
      </c>
      <c r="L125" s="47"/>
      <c r="M125" s="214" t="s">
        <v>28</v>
      </c>
      <c r="N125" s="215" t="s">
        <v>44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150</v>
      </c>
      <c r="AT125" s="218" t="s">
        <v>145</v>
      </c>
      <c r="AU125" s="218" t="s">
        <v>83</v>
      </c>
      <c r="AY125" s="20" t="s">
        <v>143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81</v>
      </c>
      <c r="BK125" s="219">
        <f>ROUND(I125*H125,2)</f>
        <v>0</v>
      </c>
      <c r="BL125" s="20" t="s">
        <v>150</v>
      </c>
      <c r="BM125" s="218" t="s">
        <v>1906</v>
      </c>
    </row>
    <row r="126" s="2" customFormat="1">
      <c r="A126" s="41"/>
      <c r="B126" s="42"/>
      <c r="C126" s="43"/>
      <c r="D126" s="220" t="s">
        <v>152</v>
      </c>
      <c r="E126" s="43"/>
      <c r="F126" s="221" t="s">
        <v>1907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152</v>
      </c>
      <c r="AU126" s="20" t="s">
        <v>83</v>
      </c>
    </row>
    <row r="127" s="2" customFormat="1">
      <c r="A127" s="41"/>
      <c r="B127" s="42"/>
      <c r="C127" s="43"/>
      <c r="D127" s="225" t="s">
        <v>154</v>
      </c>
      <c r="E127" s="43"/>
      <c r="F127" s="226" t="s">
        <v>1908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154</v>
      </c>
      <c r="AU127" s="20" t="s">
        <v>83</v>
      </c>
    </row>
    <row r="128" s="13" customFormat="1">
      <c r="A128" s="13"/>
      <c r="B128" s="227"/>
      <c r="C128" s="228"/>
      <c r="D128" s="220" t="s">
        <v>156</v>
      </c>
      <c r="E128" s="229" t="s">
        <v>28</v>
      </c>
      <c r="F128" s="230" t="s">
        <v>1909</v>
      </c>
      <c r="G128" s="228"/>
      <c r="H128" s="231">
        <v>24.288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156</v>
      </c>
      <c r="AU128" s="237" t="s">
        <v>83</v>
      </c>
      <c r="AV128" s="13" t="s">
        <v>83</v>
      </c>
      <c r="AW128" s="13" t="s">
        <v>35</v>
      </c>
      <c r="AX128" s="13" t="s">
        <v>73</v>
      </c>
      <c r="AY128" s="237" t="s">
        <v>143</v>
      </c>
    </row>
    <row r="129" s="13" customFormat="1">
      <c r="A129" s="13"/>
      <c r="B129" s="227"/>
      <c r="C129" s="228"/>
      <c r="D129" s="220" t="s">
        <v>156</v>
      </c>
      <c r="E129" s="229" t="s">
        <v>28</v>
      </c>
      <c r="F129" s="230" t="s">
        <v>1910</v>
      </c>
      <c r="G129" s="228"/>
      <c r="H129" s="231">
        <v>2.6200000000000001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156</v>
      </c>
      <c r="AU129" s="237" t="s">
        <v>83</v>
      </c>
      <c r="AV129" s="13" t="s">
        <v>83</v>
      </c>
      <c r="AW129" s="13" t="s">
        <v>35</v>
      </c>
      <c r="AX129" s="13" t="s">
        <v>73</v>
      </c>
      <c r="AY129" s="237" t="s">
        <v>143</v>
      </c>
    </row>
    <row r="130" s="15" customFormat="1">
      <c r="A130" s="15"/>
      <c r="B130" s="248"/>
      <c r="C130" s="249"/>
      <c r="D130" s="220" t="s">
        <v>156</v>
      </c>
      <c r="E130" s="250" t="s">
        <v>28</v>
      </c>
      <c r="F130" s="251" t="s">
        <v>180</v>
      </c>
      <c r="G130" s="249"/>
      <c r="H130" s="252">
        <v>26.908000000000001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8" t="s">
        <v>156</v>
      </c>
      <c r="AU130" s="258" t="s">
        <v>83</v>
      </c>
      <c r="AV130" s="15" t="s">
        <v>150</v>
      </c>
      <c r="AW130" s="15" t="s">
        <v>35</v>
      </c>
      <c r="AX130" s="15" t="s">
        <v>81</v>
      </c>
      <c r="AY130" s="258" t="s">
        <v>143</v>
      </c>
    </row>
    <row r="131" s="2" customFormat="1" ht="24.15" customHeight="1">
      <c r="A131" s="41"/>
      <c r="B131" s="42"/>
      <c r="C131" s="207" t="s">
        <v>225</v>
      </c>
      <c r="D131" s="207" t="s">
        <v>145</v>
      </c>
      <c r="E131" s="208" t="s">
        <v>1911</v>
      </c>
      <c r="F131" s="209" t="s">
        <v>1912</v>
      </c>
      <c r="G131" s="210" t="s">
        <v>260</v>
      </c>
      <c r="H131" s="211">
        <v>242.172</v>
      </c>
      <c r="I131" s="212"/>
      <c r="J131" s="213">
        <f>ROUND(I131*H131,2)</f>
        <v>0</v>
      </c>
      <c r="K131" s="209" t="s">
        <v>149</v>
      </c>
      <c r="L131" s="47"/>
      <c r="M131" s="214" t="s">
        <v>28</v>
      </c>
      <c r="N131" s="215" t="s">
        <v>44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150</v>
      </c>
      <c r="AT131" s="218" t="s">
        <v>145</v>
      </c>
      <c r="AU131" s="218" t="s">
        <v>83</v>
      </c>
      <c r="AY131" s="20" t="s">
        <v>143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81</v>
      </c>
      <c r="BK131" s="219">
        <f>ROUND(I131*H131,2)</f>
        <v>0</v>
      </c>
      <c r="BL131" s="20" t="s">
        <v>150</v>
      </c>
      <c r="BM131" s="218" t="s">
        <v>1913</v>
      </c>
    </row>
    <row r="132" s="2" customFormat="1">
      <c r="A132" s="41"/>
      <c r="B132" s="42"/>
      <c r="C132" s="43"/>
      <c r="D132" s="220" t="s">
        <v>152</v>
      </c>
      <c r="E132" s="43"/>
      <c r="F132" s="221" t="s">
        <v>1914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152</v>
      </c>
      <c r="AU132" s="20" t="s">
        <v>83</v>
      </c>
    </row>
    <row r="133" s="2" customFormat="1">
      <c r="A133" s="41"/>
      <c r="B133" s="42"/>
      <c r="C133" s="43"/>
      <c r="D133" s="225" t="s">
        <v>154</v>
      </c>
      <c r="E133" s="43"/>
      <c r="F133" s="226" t="s">
        <v>1915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154</v>
      </c>
      <c r="AU133" s="20" t="s">
        <v>83</v>
      </c>
    </row>
    <row r="134" s="13" customFormat="1">
      <c r="A134" s="13"/>
      <c r="B134" s="227"/>
      <c r="C134" s="228"/>
      <c r="D134" s="220" t="s">
        <v>156</v>
      </c>
      <c r="E134" s="229" t="s">
        <v>28</v>
      </c>
      <c r="F134" s="230" t="s">
        <v>1916</v>
      </c>
      <c r="G134" s="228"/>
      <c r="H134" s="231">
        <v>242.172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156</v>
      </c>
      <c r="AU134" s="237" t="s">
        <v>83</v>
      </c>
      <c r="AV134" s="13" t="s">
        <v>83</v>
      </c>
      <c r="AW134" s="13" t="s">
        <v>35</v>
      </c>
      <c r="AX134" s="13" t="s">
        <v>81</v>
      </c>
      <c r="AY134" s="237" t="s">
        <v>143</v>
      </c>
    </row>
    <row r="135" s="2" customFormat="1" ht="37.8" customHeight="1">
      <c r="A135" s="41"/>
      <c r="B135" s="42"/>
      <c r="C135" s="207" t="s">
        <v>236</v>
      </c>
      <c r="D135" s="207" t="s">
        <v>145</v>
      </c>
      <c r="E135" s="208" t="s">
        <v>1917</v>
      </c>
      <c r="F135" s="209" t="s">
        <v>1918</v>
      </c>
      <c r="G135" s="210" t="s">
        <v>260</v>
      </c>
      <c r="H135" s="211">
        <v>24.288</v>
      </c>
      <c r="I135" s="212"/>
      <c r="J135" s="213">
        <f>ROUND(I135*H135,2)</f>
        <v>0</v>
      </c>
      <c r="K135" s="209" t="s">
        <v>149</v>
      </c>
      <c r="L135" s="47"/>
      <c r="M135" s="214" t="s">
        <v>28</v>
      </c>
      <c r="N135" s="215" t="s">
        <v>44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150</v>
      </c>
      <c r="AT135" s="218" t="s">
        <v>145</v>
      </c>
      <c r="AU135" s="218" t="s">
        <v>83</v>
      </c>
      <c r="AY135" s="20" t="s">
        <v>143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81</v>
      </c>
      <c r="BK135" s="219">
        <f>ROUND(I135*H135,2)</f>
        <v>0</v>
      </c>
      <c r="BL135" s="20" t="s">
        <v>150</v>
      </c>
      <c r="BM135" s="218" t="s">
        <v>1919</v>
      </c>
    </row>
    <row r="136" s="2" customFormat="1">
      <c r="A136" s="41"/>
      <c r="B136" s="42"/>
      <c r="C136" s="43"/>
      <c r="D136" s="220" t="s">
        <v>152</v>
      </c>
      <c r="E136" s="43"/>
      <c r="F136" s="221" t="s">
        <v>1561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152</v>
      </c>
      <c r="AU136" s="20" t="s">
        <v>83</v>
      </c>
    </row>
    <row r="137" s="2" customFormat="1">
      <c r="A137" s="41"/>
      <c r="B137" s="42"/>
      <c r="C137" s="43"/>
      <c r="D137" s="225" t="s">
        <v>154</v>
      </c>
      <c r="E137" s="43"/>
      <c r="F137" s="226" t="s">
        <v>1920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154</v>
      </c>
      <c r="AU137" s="20" t="s">
        <v>83</v>
      </c>
    </row>
    <row r="138" s="13" customFormat="1">
      <c r="A138" s="13"/>
      <c r="B138" s="227"/>
      <c r="C138" s="228"/>
      <c r="D138" s="220" t="s">
        <v>156</v>
      </c>
      <c r="E138" s="229" t="s">
        <v>28</v>
      </c>
      <c r="F138" s="230" t="s">
        <v>1921</v>
      </c>
      <c r="G138" s="228"/>
      <c r="H138" s="231">
        <v>24.288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156</v>
      </c>
      <c r="AU138" s="237" t="s">
        <v>83</v>
      </c>
      <c r="AV138" s="13" t="s">
        <v>83</v>
      </c>
      <c r="AW138" s="13" t="s">
        <v>35</v>
      </c>
      <c r="AX138" s="13" t="s">
        <v>81</v>
      </c>
      <c r="AY138" s="237" t="s">
        <v>143</v>
      </c>
    </row>
    <row r="139" s="2" customFormat="1" ht="44.25" customHeight="1">
      <c r="A139" s="41"/>
      <c r="B139" s="42"/>
      <c r="C139" s="207" t="s">
        <v>243</v>
      </c>
      <c r="D139" s="207" t="s">
        <v>145</v>
      </c>
      <c r="E139" s="208" t="s">
        <v>1922</v>
      </c>
      <c r="F139" s="209" t="s">
        <v>268</v>
      </c>
      <c r="G139" s="210" t="s">
        <v>260</v>
      </c>
      <c r="H139" s="211">
        <v>1.825</v>
      </c>
      <c r="I139" s="212"/>
      <c r="J139" s="213">
        <f>ROUND(I139*H139,2)</f>
        <v>0</v>
      </c>
      <c r="K139" s="209" t="s">
        <v>149</v>
      </c>
      <c r="L139" s="47"/>
      <c r="M139" s="214" t="s">
        <v>28</v>
      </c>
      <c r="N139" s="215" t="s">
        <v>44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150</v>
      </c>
      <c r="AT139" s="218" t="s">
        <v>145</v>
      </c>
      <c r="AU139" s="218" t="s">
        <v>83</v>
      </c>
      <c r="AY139" s="20" t="s">
        <v>143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81</v>
      </c>
      <c r="BK139" s="219">
        <f>ROUND(I139*H139,2)</f>
        <v>0</v>
      </c>
      <c r="BL139" s="20" t="s">
        <v>150</v>
      </c>
      <c r="BM139" s="218" t="s">
        <v>1923</v>
      </c>
    </row>
    <row r="140" s="2" customFormat="1">
      <c r="A140" s="41"/>
      <c r="B140" s="42"/>
      <c r="C140" s="43"/>
      <c r="D140" s="220" t="s">
        <v>152</v>
      </c>
      <c r="E140" s="43"/>
      <c r="F140" s="221" t="s">
        <v>268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152</v>
      </c>
      <c r="AU140" s="20" t="s">
        <v>83</v>
      </c>
    </row>
    <row r="141" s="2" customFormat="1">
      <c r="A141" s="41"/>
      <c r="B141" s="42"/>
      <c r="C141" s="43"/>
      <c r="D141" s="225" t="s">
        <v>154</v>
      </c>
      <c r="E141" s="43"/>
      <c r="F141" s="226" t="s">
        <v>1924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154</v>
      </c>
      <c r="AU141" s="20" t="s">
        <v>83</v>
      </c>
    </row>
    <row r="142" s="13" customFormat="1">
      <c r="A142" s="13"/>
      <c r="B142" s="227"/>
      <c r="C142" s="228"/>
      <c r="D142" s="220" t="s">
        <v>156</v>
      </c>
      <c r="E142" s="229" t="s">
        <v>28</v>
      </c>
      <c r="F142" s="230" t="s">
        <v>1925</v>
      </c>
      <c r="G142" s="228"/>
      <c r="H142" s="231">
        <v>1.825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156</v>
      </c>
      <c r="AU142" s="237" t="s">
        <v>83</v>
      </c>
      <c r="AV142" s="13" t="s">
        <v>83</v>
      </c>
      <c r="AW142" s="13" t="s">
        <v>35</v>
      </c>
      <c r="AX142" s="13" t="s">
        <v>81</v>
      </c>
      <c r="AY142" s="237" t="s">
        <v>143</v>
      </c>
    </row>
    <row r="143" s="2" customFormat="1" ht="44.25" customHeight="1">
      <c r="A143" s="41"/>
      <c r="B143" s="42"/>
      <c r="C143" s="207" t="s">
        <v>8</v>
      </c>
      <c r="D143" s="207" t="s">
        <v>145</v>
      </c>
      <c r="E143" s="208" t="s">
        <v>1926</v>
      </c>
      <c r="F143" s="209" t="s">
        <v>1582</v>
      </c>
      <c r="G143" s="210" t="s">
        <v>260</v>
      </c>
      <c r="H143" s="211">
        <v>0.79500000000000004</v>
      </c>
      <c r="I143" s="212"/>
      <c r="J143" s="213">
        <f>ROUND(I143*H143,2)</f>
        <v>0</v>
      </c>
      <c r="K143" s="209" t="s">
        <v>149</v>
      </c>
      <c r="L143" s="47"/>
      <c r="M143" s="214" t="s">
        <v>28</v>
      </c>
      <c r="N143" s="215" t="s">
        <v>44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150</v>
      </c>
      <c r="AT143" s="218" t="s">
        <v>145</v>
      </c>
      <c r="AU143" s="218" t="s">
        <v>83</v>
      </c>
      <c r="AY143" s="20" t="s">
        <v>143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81</v>
      </c>
      <c r="BK143" s="219">
        <f>ROUND(I143*H143,2)</f>
        <v>0</v>
      </c>
      <c r="BL143" s="20" t="s">
        <v>150</v>
      </c>
      <c r="BM143" s="218" t="s">
        <v>1927</v>
      </c>
    </row>
    <row r="144" s="2" customFormat="1">
      <c r="A144" s="41"/>
      <c r="B144" s="42"/>
      <c r="C144" s="43"/>
      <c r="D144" s="220" t="s">
        <v>152</v>
      </c>
      <c r="E144" s="43"/>
      <c r="F144" s="221" t="s">
        <v>1582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152</v>
      </c>
      <c r="AU144" s="20" t="s">
        <v>83</v>
      </c>
    </row>
    <row r="145" s="2" customFormat="1">
      <c r="A145" s="41"/>
      <c r="B145" s="42"/>
      <c r="C145" s="43"/>
      <c r="D145" s="225" t="s">
        <v>154</v>
      </c>
      <c r="E145" s="43"/>
      <c r="F145" s="226" t="s">
        <v>1928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154</v>
      </c>
      <c r="AU145" s="20" t="s">
        <v>83</v>
      </c>
    </row>
    <row r="146" s="13" customFormat="1">
      <c r="A146" s="13"/>
      <c r="B146" s="227"/>
      <c r="C146" s="228"/>
      <c r="D146" s="220" t="s">
        <v>156</v>
      </c>
      <c r="E146" s="229" t="s">
        <v>28</v>
      </c>
      <c r="F146" s="230" t="s">
        <v>1929</v>
      </c>
      <c r="G146" s="228"/>
      <c r="H146" s="231">
        <v>0.79500000000000004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156</v>
      </c>
      <c r="AU146" s="237" t="s">
        <v>83</v>
      </c>
      <c r="AV146" s="13" t="s">
        <v>83</v>
      </c>
      <c r="AW146" s="13" t="s">
        <v>35</v>
      </c>
      <c r="AX146" s="13" t="s">
        <v>81</v>
      </c>
      <c r="AY146" s="237" t="s">
        <v>143</v>
      </c>
    </row>
    <row r="147" s="12" customFormat="1" ht="25.92" customHeight="1">
      <c r="A147" s="12"/>
      <c r="B147" s="191"/>
      <c r="C147" s="192"/>
      <c r="D147" s="193" t="s">
        <v>72</v>
      </c>
      <c r="E147" s="194" t="s">
        <v>1593</v>
      </c>
      <c r="F147" s="194" t="s">
        <v>1594</v>
      </c>
      <c r="G147" s="192"/>
      <c r="H147" s="192"/>
      <c r="I147" s="195"/>
      <c r="J147" s="196">
        <f>BK147</f>
        <v>0</v>
      </c>
      <c r="K147" s="192"/>
      <c r="L147" s="197"/>
      <c r="M147" s="198"/>
      <c r="N147" s="199"/>
      <c r="O147" s="199"/>
      <c r="P147" s="200">
        <f>P148</f>
        <v>0</v>
      </c>
      <c r="Q147" s="199"/>
      <c r="R147" s="200">
        <f>R148</f>
        <v>0.90252720000000008</v>
      </c>
      <c r="S147" s="199"/>
      <c r="T147" s="201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2" t="s">
        <v>83</v>
      </c>
      <c r="AT147" s="203" t="s">
        <v>72</v>
      </c>
      <c r="AU147" s="203" t="s">
        <v>73</v>
      </c>
      <c r="AY147" s="202" t="s">
        <v>143</v>
      </c>
      <c r="BK147" s="204">
        <f>BK148</f>
        <v>0</v>
      </c>
    </row>
    <row r="148" s="12" customFormat="1" ht="22.8" customHeight="1">
      <c r="A148" s="12"/>
      <c r="B148" s="191"/>
      <c r="C148" s="192"/>
      <c r="D148" s="193" t="s">
        <v>72</v>
      </c>
      <c r="E148" s="205" t="s">
        <v>1930</v>
      </c>
      <c r="F148" s="205" t="s">
        <v>1931</v>
      </c>
      <c r="G148" s="192"/>
      <c r="H148" s="192"/>
      <c r="I148" s="195"/>
      <c r="J148" s="206">
        <f>BK148</f>
        <v>0</v>
      </c>
      <c r="K148" s="192"/>
      <c r="L148" s="197"/>
      <c r="M148" s="198"/>
      <c r="N148" s="199"/>
      <c r="O148" s="199"/>
      <c r="P148" s="200">
        <f>SUM(P149:P222)</f>
        <v>0</v>
      </c>
      <c r="Q148" s="199"/>
      <c r="R148" s="200">
        <f>SUM(R149:R222)</f>
        <v>0.90252720000000008</v>
      </c>
      <c r="S148" s="199"/>
      <c r="T148" s="201">
        <f>SUM(T149:T222)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2" t="s">
        <v>83</v>
      </c>
      <c r="AT148" s="203" t="s">
        <v>72</v>
      </c>
      <c r="AU148" s="203" t="s">
        <v>81</v>
      </c>
      <c r="AY148" s="202" t="s">
        <v>143</v>
      </c>
      <c r="BK148" s="204">
        <f>SUM(BK149:BK222)</f>
        <v>0</v>
      </c>
    </row>
    <row r="149" s="2" customFormat="1" ht="24.15" customHeight="1">
      <c r="A149" s="41"/>
      <c r="B149" s="42"/>
      <c r="C149" s="207" t="s">
        <v>256</v>
      </c>
      <c r="D149" s="207" t="s">
        <v>145</v>
      </c>
      <c r="E149" s="208" t="s">
        <v>1932</v>
      </c>
      <c r="F149" s="209" t="s">
        <v>1933</v>
      </c>
      <c r="G149" s="210" t="s">
        <v>406</v>
      </c>
      <c r="H149" s="211">
        <v>977.60000000000002</v>
      </c>
      <c r="I149" s="212"/>
      <c r="J149" s="213">
        <f>ROUND(I149*H149,2)</f>
        <v>0</v>
      </c>
      <c r="K149" s="209" t="s">
        <v>149</v>
      </c>
      <c r="L149" s="47"/>
      <c r="M149" s="214" t="s">
        <v>28</v>
      </c>
      <c r="N149" s="215" t="s">
        <v>44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619</v>
      </c>
      <c r="AT149" s="218" t="s">
        <v>145</v>
      </c>
      <c r="AU149" s="218" t="s">
        <v>83</v>
      </c>
      <c r="AY149" s="20" t="s">
        <v>143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81</v>
      </c>
      <c r="BK149" s="219">
        <f>ROUND(I149*H149,2)</f>
        <v>0</v>
      </c>
      <c r="BL149" s="20" t="s">
        <v>619</v>
      </c>
      <c r="BM149" s="218" t="s">
        <v>1934</v>
      </c>
    </row>
    <row r="150" s="2" customFormat="1">
      <c r="A150" s="41"/>
      <c r="B150" s="42"/>
      <c r="C150" s="43"/>
      <c r="D150" s="220" t="s">
        <v>152</v>
      </c>
      <c r="E150" s="43"/>
      <c r="F150" s="221" t="s">
        <v>1935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152</v>
      </c>
      <c r="AU150" s="20" t="s">
        <v>83</v>
      </c>
    </row>
    <row r="151" s="2" customFormat="1">
      <c r="A151" s="41"/>
      <c r="B151" s="42"/>
      <c r="C151" s="43"/>
      <c r="D151" s="225" t="s">
        <v>154</v>
      </c>
      <c r="E151" s="43"/>
      <c r="F151" s="226" t="s">
        <v>1936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154</v>
      </c>
      <c r="AU151" s="20" t="s">
        <v>83</v>
      </c>
    </row>
    <row r="152" s="13" customFormat="1">
      <c r="A152" s="13"/>
      <c r="B152" s="227"/>
      <c r="C152" s="228"/>
      <c r="D152" s="220" t="s">
        <v>156</v>
      </c>
      <c r="E152" s="229" t="s">
        <v>28</v>
      </c>
      <c r="F152" s="230" t="s">
        <v>1937</v>
      </c>
      <c r="G152" s="228"/>
      <c r="H152" s="231">
        <v>977.60000000000002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156</v>
      </c>
      <c r="AU152" s="237" t="s">
        <v>83</v>
      </c>
      <c r="AV152" s="13" t="s">
        <v>83</v>
      </c>
      <c r="AW152" s="13" t="s">
        <v>35</v>
      </c>
      <c r="AX152" s="13" t="s">
        <v>81</v>
      </c>
      <c r="AY152" s="237" t="s">
        <v>143</v>
      </c>
    </row>
    <row r="153" s="2" customFormat="1" ht="24.15" customHeight="1">
      <c r="A153" s="41"/>
      <c r="B153" s="42"/>
      <c r="C153" s="260" t="s">
        <v>264</v>
      </c>
      <c r="D153" s="260" t="s">
        <v>257</v>
      </c>
      <c r="E153" s="261" t="s">
        <v>1938</v>
      </c>
      <c r="F153" s="262" t="s">
        <v>1939</v>
      </c>
      <c r="G153" s="263" t="s">
        <v>406</v>
      </c>
      <c r="H153" s="264">
        <v>1026.48</v>
      </c>
      <c r="I153" s="265"/>
      <c r="J153" s="266">
        <f>ROUND(I153*H153,2)</f>
        <v>0</v>
      </c>
      <c r="K153" s="262" t="s">
        <v>28</v>
      </c>
      <c r="L153" s="267"/>
      <c r="M153" s="268" t="s">
        <v>28</v>
      </c>
      <c r="N153" s="269" t="s">
        <v>44</v>
      </c>
      <c r="O153" s="87"/>
      <c r="P153" s="216">
        <f>O153*H153</f>
        <v>0</v>
      </c>
      <c r="Q153" s="216">
        <v>0.00064000000000000005</v>
      </c>
      <c r="R153" s="216">
        <f>Q153*H153</f>
        <v>0.65694720000000006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1940</v>
      </c>
      <c r="AT153" s="218" t="s">
        <v>257</v>
      </c>
      <c r="AU153" s="218" t="s">
        <v>83</v>
      </c>
      <c r="AY153" s="20" t="s">
        <v>143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81</v>
      </c>
      <c r="BK153" s="219">
        <f>ROUND(I153*H153,2)</f>
        <v>0</v>
      </c>
      <c r="BL153" s="20" t="s">
        <v>619</v>
      </c>
      <c r="BM153" s="218" t="s">
        <v>1941</v>
      </c>
    </row>
    <row r="154" s="2" customFormat="1">
      <c r="A154" s="41"/>
      <c r="B154" s="42"/>
      <c r="C154" s="43"/>
      <c r="D154" s="220" t="s">
        <v>152</v>
      </c>
      <c r="E154" s="43"/>
      <c r="F154" s="221" t="s">
        <v>1939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152</v>
      </c>
      <c r="AU154" s="20" t="s">
        <v>83</v>
      </c>
    </row>
    <row r="155" s="13" customFormat="1">
      <c r="A155" s="13"/>
      <c r="B155" s="227"/>
      <c r="C155" s="228"/>
      <c r="D155" s="220" t="s">
        <v>156</v>
      </c>
      <c r="E155" s="229" t="s">
        <v>28</v>
      </c>
      <c r="F155" s="230" t="s">
        <v>1937</v>
      </c>
      <c r="G155" s="228"/>
      <c r="H155" s="231">
        <v>977.60000000000002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156</v>
      </c>
      <c r="AU155" s="237" t="s">
        <v>83</v>
      </c>
      <c r="AV155" s="13" t="s">
        <v>83</v>
      </c>
      <c r="AW155" s="13" t="s">
        <v>35</v>
      </c>
      <c r="AX155" s="13" t="s">
        <v>81</v>
      </c>
      <c r="AY155" s="237" t="s">
        <v>143</v>
      </c>
    </row>
    <row r="156" s="13" customFormat="1">
      <c r="A156" s="13"/>
      <c r="B156" s="227"/>
      <c r="C156" s="228"/>
      <c r="D156" s="220" t="s">
        <v>156</v>
      </c>
      <c r="E156" s="228"/>
      <c r="F156" s="230" t="s">
        <v>1942</v>
      </c>
      <c r="G156" s="228"/>
      <c r="H156" s="231">
        <v>1026.48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156</v>
      </c>
      <c r="AU156" s="237" t="s">
        <v>83</v>
      </c>
      <c r="AV156" s="13" t="s">
        <v>83</v>
      </c>
      <c r="AW156" s="13" t="s">
        <v>4</v>
      </c>
      <c r="AX156" s="13" t="s">
        <v>81</v>
      </c>
      <c r="AY156" s="237" t="s">
        <v>143</v>
      </c>
    </row>
    <row r="157" s="2" customFormat="1" ht="24.15" customHeight="1">
      <c r="A157" s="41"/>
      <c r="B157" s="42"/>
      <c r="C157" s="207" t="s">
        <v>272</v>
      </c>
      <c r="D157" s="207" t="s">
        <v>145</v>
      </c>
      <c r="E157" s="208" t="s">
        <v>1943</v>
      </c>
      <c r="F157" s="209" t="s">
        <v>1944</v>
      </c>
      <c r="G157" s="210" t="s">
        <v>406</v>
      </c>
      <c r="H157" s="211">
        <v>250</v>
      </c>
      <c r="I157" s="212"/>
      <c r="J157" s="213">
        <f>ROUND(I157*H157,2)</f>
        <v>0</v>
      </c>
      <c r="K157" s="209" t="s">
        <v>149</v>
      </c>
      <c r="L157" s="47"/>
      <c r="M157" s="214" t="s">
        <v>28</v>
      </c>
      <c r="N157" s="215" t="s">
        <v>44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619</v>
      </c>
      <c r="AT157" s="218" t="s">
        <v>145</v>
      </c>
      <c r="AU157" s="218" t="s">
        <v>83</v>
      </c>
      <c r="AY157" s="20" t="s">
        <v>143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81</v>
      </c>
      <c r="BK157" s="219">
        <f>ROUND(I157*H157,2)</f>
        <v>0</v>
      </c>
      <c r="BL157" s="20" t="s">
        <v>619</v>
      </c>
      <c r="BM157" s="218" t="s">
        <v>1945</v>
      </c>
    </row>
    <row r="158" s="2" customFormat="1">
      <c r="A158" s="41"/>
      <c r="B158" s="42"/>
      <c r="C158" s="43"/>
      <c r="D158" s="220" t="s">
        <v>152</v>
      </c>
      <c r="E158" s="43"/>
      <c r="F158" s="221" t="s">
        <v>1946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152</v>
      </c>
      <c r="AU158" s="20" t="s">
        <v>83</v>
      </c>
    </row>
    <row r="159" s="2" customFormat="1">
      <c r="A159" s="41"/>
      <c r="B159" s="42"/>
      <c r="C159" s="43"/>
      <c r="D159" s="225" t="s">
        <v>154</v>
      </c>
      <c r="E159" s="43"/>
      <c r="F159" s="226" t="s">
        <v>1947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154</v>
      </c>
      <c r="AU159" s="20" t="s">
        <v>83</v>
      </c>
    </row>
    <row r="160" s="13" customFormat="1">
      <c r="A160" s="13"/>
      <c r="B160" s="227"/>
      <c r="C160" s="228"/>
      <c r="D160" s="220" t="s">
        <v>156</v>
      </c>
      <c r="E160" s="229" t="s">
        <v>28</v>
      </c>
      <c r="F160" s="230" t="s">
        <v>1948</v>
      </c>
      <c r="G160" s="228"/>
      <c r="H160" s="231">
        <v>250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156</v>
      </c>
      <c r="AU160" s="237" t="s">
        <v>83</v>
      </c>
      <c r="AV160" s="13" t="s">
        <v>83</v>
      </c>
      <c r="AW160" s="13" t="s">
        <v>35</v>
      </c>
      <c r="AX160" s="13" t="s">
        <v>81</v>
      </c>
      <c r="AY160" s="237" t="s">
        <v>143</v>
      </c>
    </row>
    <row r="161" s="2" customFormat="1" ht="24.15" customHeight="1">
      <c r="A161" s="41"/>
      <c r="B161" s="42"/>
      <c r="C161" s="260" t="s">
        <v>282</v>
      </c>
      <c r="D161" s="260" t="s">
        <v>257</v>
      </c>
      <c r="E161" s="261" t="s">
        <v>1949</v>
      </c>
      <c r="F161" s="262" t="s">
        <v>1950</v>
      </c>
      <c r="G161" s="263" t="s">
        <v>406</v>
      </c>
      <c r="H161" s="264">
        <v>262.5</v>
      </c>
      <c r="I161" s="265"/>
      <c r="J161" s="266">
        <f>ROUND(I161*H161,2)</f>
        <v>0</v>
      </c>
      <c r="K161" s="262" t="s">
        <v>28</v>
      </c>
      <c r="L161" s="267"/>
      <c r="M161" s="268" t="s">
        <v>28</v>
      </c>
      <c r="N161" s="269" t="s">
        <v>44</v>
      </c>
      <c r="O161" s="87"/>
      <c r="P161" s="216">
        <f>O161*H161</f>
        <v>0</v>
      </c>
      <c r="Q161" s="216">
        <v>0.00016000000000000001</v>
      </c>
      <c r="R161" s="216">
        <f>Q161*H161</f>
        <v>0.042000000000000003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1940</v>
      </c>
      <c r="AT161" s="218" t="s">
        <v>257</v>
      </c>
      <c r="AU161" s="218" t="s">
        <v>83</v>
      </c>
      <c r="AY161" s="20" t="s">
        <v>143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81</v>
      </c>
      <c r="BK161" s="219">
        <f>ROUND(I161*H161,2)</f>
        <v>0</v>
      </c>
      <c r="BL161" s="20" t="s">
        <v>619</v>
      </c>
      <c r="BM161" s="218" t="s">
        <v>1951</v>
      </c>
    </row>
    <row r="162" s="2" customFormat="1">
      <c r="A162" s="41"/>
      <c r="B162" s="42"/>
      <c r="C162" s="43"/>
      <c r="D162" s="220" t="s">
        <v>152</v>
      </c>
      <c r="E162" s="43"/>
      <c r="F162" s="221" t="s">
        <v>1950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152</v>
      </c>
      <c r="AU162" s="20" t="s">
        <v>83</v>
      </c>
    </row>
    <row r="163" s="13" customFormat="1">
      <c r="A163" s="13"/>
      <c r="B163" s="227"/>
      <c r="C163" s="228"/>
      <c r="D163" s="220" t="s">
        <v>156</v>
      </c>
      <c r="E163" s="229" t="s">
        <v>28</v>
      </c>
      <c r="F163" s="230" t="s">
        <v>1948</v>
      </c>
      <c r="G163" s="228"/>
      <c r="H163" s="231">
        <v>250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156</v>
      </c>
      <c r="AU163" s="237" t="s">
        <v>83</v>
      </c>
      <c r="AV163" s="13" t="s">
        <v>83</v>
      </c>
      <c r="AW163" s="13" t="s">
        <v>35</v>
      </c>
      <c r="AX163" s="13" t="s">
        <v>81</v>
      </c>
      <c r="AY163" s="237" t="s">
        <v>143</v>
      </c>
    </row>
    <row r="164" s="13" customFormat="1">
      <c r="A164" s="13"/>
      <c r="B164" s="227"/>
      <c r="C164" s="228"/>
      <c r="D164" s="220" t="s">
        <v>156</v>
      </c>
      <c r="E164" s="228"/>
      <c r="F164" s="230" t="s">
        <v>1952</v>
      </c>
      <c r="G164" s="228"/>
      <c r="H164" s="231">
        <v>262.5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156</v>
      </c>
      <c r="AU164" s="237" t="s">
        <v>83</v>
      </c>
      <c r="AV164" s="13" t="s">
        <v>83</v>
      </c>
      <c r="AW164" s="13" t="s">
        <v>4</v>
      </c>
      <c r="AX164" s="13" t="s">
        <v>81</v>
      </c>
      <c r="AY164" s="237" t="s">
        <v>143</v>
      </c>
    </row>
    <row r="165" s="2" customFormat="1" ht="24.15" customHeight="1">
      <c r="A165" s="41"/>
      <c r="B165" s="42"/>
      <c r="C165" s="207" t="s">
        <v>288</v>
      </c>
      <c r="D165" s="207" t="s">
        <v>145</v>
      </c>
      <c r="E165" s="208" t="s">
        <v>1953</v>
      </c>
      <c r="F165" s="209" t="s">
        <v>1954</v>
      </c>
      <c r="G165" s="210" t="s">
        <v>1955</v>
      </c>
      <c r="H165" s="211">
        <v>15</v>
      </c>
      <c r="I165" s="212"/>
      <c r="J165" s="213">
        <f>ROUND(I165*H165,2)</f>
        <v>0</v>
      </c>
      <c r="K165" s="209" t="s">
        <v>28</v>
      </c>
      <c r="L165" s="47"/>
      <c r="M165" s="214" t="s">
        <v>28</v>
      </c>
      <c r="N165" s="215" t="s">
        <v>44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619</v>
      </c>
      <c r="AT165" s="218" t="s">
        <v>145</v>
      </c>
      <c r="AU165" s="218" t="s">
        <v>83</v>
      </c>
      <c r="AY165" s="20" t="s">
        <v>143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81</v>
      </c>
      <c r="BK165" s="219">
        <f>ROUND(I165*H165,2)</f>
        <v>0</v>
      </c>
      <c r="BL165" s="20" t="s">
        <v>619</v>
      </c>
      <c r="BM165" s="218" t="s">
        <v>1956</v>
      </c>
    </row>
    <row r="166" s="2" customFormat="1">
      <c r="A166" s="41"/>
      <c r="B166" s="42"/>
      <c r="C166" s="43"/>
      <c r="D166" s="220" t="s">
        <v>152</v>
      </c>
      <c r="E166" s="43"/>
      <c r="F166" s="221" t="s">
        <v>1954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152</v>
      </c>
      <c r="AU166" s="20" t="s">
        <v>83</v>
      </c>
    </row>
    <row r="167" s="13" customFormat="1">
      <c r="A167" s="13"/>
      <c r="B167" s="227"/>
      <c r="C167" s="228"/>
      <c r="D167" s="220" t="s">
        <v>156</v>
      </c>
      <c r="E167" s="229" t="s">
        <v>28</v>
      </c>
      <c r="F167" s="230" t="s">
        <v>272</v>
      </c>
      <c r="G167" s="228"/>
      <c r="H167" s="231">
        <v>15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156</v>
      </c>
      <c r="AU167" s="237" t="s">
        <v>83</v>
      </c>
      <c r="AV167" s="13" t="s">
        <v>83</v>
      </c>
      <c r="AW167" s="13" t="s">
        <v>35</v>
      </c>
      <c r="AX167" s="13" t="s">
        <v>81</v>
      </c>
      <c r="AY167" s="237" t="s">
        <v>143</v>
      </c>
    </row>
    <row r="168" s="2" customFormat="1" ht="24.15" customHeight="1">
      <c r="A168" s="41"/>
      <c r="B168" s="42"/>
      <c r="C168" s="207" t="s">
        <v>296</v>
      </c>
      <c r="D168" s="207" t="s">
        <v>145</v>
      </c>
      <c r="E168" s="208" t="s">
        <v>1957</v>
      </c>
      <c r="F168" s="209" t="s">
        <v>1958</v>
      </c>
      <c r="G168" s="210" t="s">
        <v>414</v>
      </c>
      <c r="H168" s="211">
        <v>110</v>
      </c>
      <c r="I168" s="212"/>
      <c r="J168" s="213">
        <f>ROUND(I168*H168,2)</f>
        <v>0</v>
      </c>
      <c r="K168" s="209" t="s">
        <v>149</v>
      </c>
      <c r="L168" s="47"/>
      <c r="M168" s="214" t="s">
        <v>28</v>
      </c>
      <c r="N168" s="215" t="s">
        <v>44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619</v>
      </c>
      <c r="AT168" s="218" t="s">
        <v>145</v>
      </c>
      <c r="AU168" s="218" t="s">
        <v>83</v>
      </c>
      <c r="AY168" s="20" t="s">
        <v>143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81</v>
      </c>
      <c r="BK168" s="219">
        <f>ROUND(I168*H168,2)</f>
        <v>0</v>
      </c>
      <c r="BL168" s="20" t="s">
        <v>619</v>
      </c>
      <c r="BM168" s="218" t="s">
        <v>1959</v>
      </c>
    </row>
    <row r="169" s="2" customFormat="1">
      <c r="A169" s="41"/>
      <c r="B169" s="42"/>
      <c r="C169" s="43"/>
      <c r="D169" s="220" t="s">
        <v>152</v>
      </c>
      <c r="E169" s="43"/>
      <c r="F169" s="221" t="s">
        <v>1960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152</v>
      </c>
      <c r="AU169" s="20" t="s">
        <v>83</v>
      </c>
    </row>
    <row r="170" s="2" customFormat="1">
      <c r="A170" s="41"/>
      <c r="B170" s="42"/>
      <c r="C170" s="43"/>
      <c r="D170" s="225" t="s">
        <v>154</v>
      </c>
      <c r="E170" s="43"/>
      <c r="F170" s="226" t="s">
        <v>1961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154</v>
      </c>
      <c r="AU170" s="20" t="s">
        <v>83</v>
      </c>
    </row>
    <row r="171" s="13" customFormat="1">
      <c r="A171" s="13"/>
      <c r="B171" s="227"/>
      <c r="C171" s="228"/>
      <c r="D171" s="220" t="s">
        <v>156</v>
      </c>
      <c r="E171" s="229" t="s">
        <v>28</v>
      </c>
      <c r="F171" s="230" t="s">
        <v>935</v>
      </c>
      <c r="G171" s="228"/>
      <c r="H171" s="231">
        <v>110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156</v>
      </c>
      <c r="AU171" s="237" t="s">
        <v>83</v>
      </c>
      <c r="AV171" s="13" t="s">
        <v>83</v>
      </c>
      <c r="AW171" s="13" t="s">
        <v>35</v>
      </c>
      <c r="AX171" s="13" t="s">
        <v>81</v>
      </c>
      <c r="AY171" s="237" t="s">
        <v>143</v>
      </c>
    </row>
    <row r="172" s="2" customFormat="1" ht="16.5" customHeight="1">
      <c r="A172" s="41"/>
      <c r="B172" s="42"/>
      <c r="C172" s="260" t="s">
        <v>303</v>
      </c>
      <c r="D172" s="260" t="s">
        <v>257</v>
      </c>
      <c r="E172" s="261" t="s">
        <v>1962</v>
      </c>
      <c r="F172" s="262" t="s">
        <v>1963</v>
      </c>
      <c r="G172" s="263" t="s">
        <v>414</v>
      </c>
      <c r="H172" s="264">
        <v>110</v>
      </c>
      <c r="I172" s="265"/>
      <c r="J172" s="266">
        <f>ROUND(I172*H172,2)</f>
        <v>0</v>
      </c>
      <c r="K172" s="262" t="s">
        <v>28</v>
      </c>
      <c r="L172" s="267"/>
      <c r="M172" s="268" t="s">
        <v>28</v>
      </c>
      <c r="N172" s="269" t="s">
        <v>44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1940</v>
      </c>
      <c r="AT172" s="218" t="s">
        <v>257</v>
      </c>
      <c r="AU172" s="218" t="s">
        <v>83</v>
      </c>
      <c r="AY172" s="20" t="s">
        <v>143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81</v>
      </c>
      <c r="BK172" s="219">
        <f>ROUND(I172*H172,2)</f>
        <v>0</v>
      </c>
      <c r="BL172" s="20" t="s">
        <v>619</v>
      </c>
      <c r="BM172" s="218" t="s">
        <v>1964</v>
      </c>
    </row>
    <row r="173" s="2" customFormat="1">
      <c r="A173" s="41"/>
      <c r="B173" s="42"/>
      <c r="C173" s="43"/>
      <c r="D173" s="220" t="s">
        <v>152</v>
      </c>
      <c r="E173" s="43"/>
      <c r="F173" s="221" t="s">
        <v>1963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152</v>
      </c>
      <c r="AU173" s="20" t="s">
        <v>83</v>
      </c>
    </row>
    <row r="174" s="13" customFormat="1">
      <c r="A174" s="13"/>
      <c r="B174" s="227"/>
      <c r="C174" s="228"/>
      <c r="D174" s="220" t="s">
        <v>156</v>
      </c>
      <c r="E174" s="229" t="s">
        <v>28</v>
      </c>
      <c r="F174" s="230" t="s">
        <v>935</v>
      </c>
      <c r="G174" s="228"/>
      <c r="H174" s="231">
        <v>110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156</v>
      </c>
      <c r="AU174" s="237" t="s">
        <v>83</v>
      </c>
      <c r="AV174" s="13" t="s">
        <v>83</v>
      </c>
      <c r="AW174" s="13" t="s">
        <v>35</v>
      </c>
      <c r="AX174" s="13" t="s">
        <v>81</v>
      </c>
      <c r="AY174" s="237" t="s">
        <v>143</v>
      </c>
    </row>
    <row r="175" s="2" customFormat="1" ht="24.15" customHeight="1">
      <c r="A175" s="41"/>
      <c r="B175" s="42"/>
      <c r="C175" s="207" t="s">
        <v>309</v>
      </c>
      <c r="D175" s="207" t="s">
        <v>145</v>
      </c>
      <c r="E175" s="208" t="s">
        <v>1965</v>
      </c>
      <c r="F175" s="209" t="s">
        <v>1966</v>
      </c>
      <c r="G175" s="210" t="s">
        <v>414</v>
      </c>
      <c r="H175" s="211">
        <v>27</v>
      </c>
      <c r="I175" s="212"/>
      <c r="J175" s="213">
        <f>ROUND(I175*H175,2)</f>
        <v>0</v>
      </c>
      <c r="K175" s="209" t="s">
        <v>28</v>
      </c>
      <c r="L175" s="47"/>
      <c r="M175" s="214" t="s">
        <v>28</v>
      </c>
      <c r="N175" s="215" t="s">
        <v>44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619</v>
      </c>
      <c r="AT175" s="218" t="s">
        <v>145</v>
      </c>
      <c r="AU175" s="218" t="s">
        <v>83</v>
      </c>
      <c r="AY175" s="20" t="s">
        <v>143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81</v>
      </c>
      <c r="BK175" s="219">
        <f>ROUND(I175*H175,2)</f>
        <v>0</v>
      </c>
      <c r="BL175" s="20" t="s">
        <v>619</v>
      </c>
      <c r="BM175" s="218" t="s">
        <v>1967</v>
      </c>
    </row>
    <row r="176" s="2" customFormat="1">
      <c r="A176" s="41"/>
      <c r="B176" s="42"/>
      <c r="C176" s="43"/>
      <c r="D176" s="220" t="s">
        <v>152</v>
      </c>
      <c r="E176" s="43"/>
      <c r="F176" s="221" t="s">
        <v>1966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152</v>
      </c>
      <c r="AU176" s="20" t="s">
        <v>83</v>
      </c>
    </row>
    <row r="177" s="13" customFormat="1">
      <c r="A177" s="13"/>
      <c r="B177" s="227"/>
      <c r="C177" s="228"/>
      <c r="D177" s="220" t="s">
        <v>156</v>
      </c>
      <c r="E177" s="229" t="s">
        <v>28</v>
      </c>
      <c r="F177" s="230" t="s">
        <v>353</v>
      </c>
      <c r="G177" s="228"/>
      <c r="H177" s="231">
        <v>27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156</v>
      </c>
      <c r="AU177" s="237" t="s">
        <v>83</v>
      </c>
      <c r="AV177" s="13" t="s">
        <v>83</v>
      </c>
      <c r="AW177" s="13" t="s">
        <v>35</v>
      </c>
      <c r="AX177" s="13" t="s">
        <v>81</v>
      </c>
      <c r="AY177" s="237" t="s">
        <v>143</v>
      </c>
    </row>
    <row r="178" s="2" customFormat="1" ht="16.5" customHeight="1">
      <c r="A178" s="41"/>
      <c r="B178" s="42"/>
      <c r="C178" s="260" t="s">
        <v>7</v>
      </c>
      <c r="D178" s="260" t="s">
        <v>257</v>
      </c>
      <c r="E178" s="261" t="s">
        <v>1968</v>
      </c>
      <c r="F178" s="262" t="s">
        <v>1969</v>
      </c>
      <c r="G178" s="263" t="s">
        <v>414</v>
      </c>
      <c r="H178" s="264">
        <v>27</v>
      </c>
      <c r="I178" s="265"/>
      <c r="J178" s="266">
        <f>ROUND(I178*H178,2)</f>
        <v>0</v>
      </c>
      <c r="K178" s="262" t="s">
        <v>28</v>
      </c>
      <c r="L178" s="267"/>
      <c r="M178" s="268" t="s">
        <v>28</v>
      </c>
      <c r="N178" s="269" t="s">
        <v>44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1940</v>
      </c>
      <c r="AT178" s="218" t="s">
        <v>257</v>
      </c>
      <c r="AU178" s="218" t="s">
        <v>83</v>
      </c>
      <c r="AY178" s="20" t="s">
        <v>143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81</v>
      </c>
      <c r="BK178" s="219">
        <f>ROUND(I178*H178,2)</f>
        <v>0</v>
      </c>
      <c r="BL178" s="20" t="s">
        <v>619</v>
      </c>
      <c r="BM178" s="218" t="s">
        <v>1970</v>
      </c>
    </row>
    <row r="179" s="2" customFormat="1">
      <c r="A179" s="41"/>
      <c r="B179" s="42"/>
      <c r="C179" s="43"/>
      <c r="D179" s="220" t="s">
        <v>152</v>
      </c>
      <c r="E179" s="43"/>
      <c r="F179" s="221" t="s">
        <v>1969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152</v>
      </c>
      <c r="AU179" s="20" t="s">
        <v>83</v>
      </c>
    </row>
    <row r="180" s="13" customFormat="1">
      <c r="A180" s="13"/>
      <c r="B180" s="227"/>
      <c r="C180" s="228"/>
      <c r="D180" s="220" t="s">
        <v>156</v>
      </c>
      <c r="E180" s="229" t="s">
        <v>28</v>
      </c>
      <c r="F180" s="230" t="s">
        <v>353</v>
      </c>
      <c r="G180" s="228"/>
      <c r="H180" s="231">
        <v>27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156</v>
      </c>
      <c r="AU180" s="237" t="s">
        <v>83</v>
      </c>
      <c r="AV180" s="13" t="s">
        <v>83</v>
      </c>
      <c r="AW180" s="13" t="s">
        <v>35</v>
      </c>
      <c r="AX180" s="13" t="s">
        <v>81</v>
      </c>
      <c r="AY180" s="237" t="s">
        <v>143</v>
      </c>
    </row>
    <row r="181" s="2" customFormat="1" ht="24.15" customHeight="1">
      <c r="A181" s="41"/>
      <c r="B181" s="42"/>
      <c r="C181" s="207" t="s">
        <v>322</v>
      </c>
      <c r="D181" s="207" t="s">
        <v>145</v>
      </c>
      <c r="E181" s="208" t="s">
        <v>1971</v>
      </c>
      <c r="F181" s="209" t="s">
        <v>1972</v>
      </c>
      <c r="G181" s="210" t="s">
        <v>406</v>
      </c>
      <c r="H181" s="211">
        <v>77</v>
      </c>
      <c r="I181" s="212"/>
      <c r="J181" s="213">
        <f>ROUND(I181*H181,2)</f>
        <v>0</v>
      </c>
      <c r="K181" s="209" t="s">
        <v>149</v>
      </c>
      <c r="L181" s="47"/>
      <c r="M181" s="214" t="s">
        <v>28</v>
      </c>
      <c r="N181" s="215" t="s">
        <v>44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619</v>
      </c>
      <c r="AT181" s="218" t="s">
        <v>145</v>
      </c>
      <c r="AU181" s="218" t="s">
        <v>83</v>
      </c>
      <c r="AY181" s="20" t="s">
        <v>143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81</v>
      </c>
      <c r="BK181" s="219">
        <f>ROUND(I181*H181,2)</f>
        <v>0</v>
      </c>
      <c r="BL181" s="20" t="s">
        <v>619</v>
      </c>
      <c r="BM181" s="218" t="s">
        <v>1973</v>
      </c>
    </row>
    <row r="182" s="2" customFormat="1">
      <c r="A182" s="41"/>
      <c r="B182" s="42"/>
      <c r="C182" s="43"/>
      <c r="D182" s="220" t="s">
        <v>152</v>
      </c>
      <c r="E182" s="43"/>
      <c r="F182" s="221" t="s">
        <v>1974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152</v>
      </c>
      <c r="AU182" s="20" t="s">
        <v>83</v>
      </c>
    </row>
    <row r="183" s="2" customFormat="1">
      <c r="A183" s="41"/>
      <c r="B183" s="42"/>
      <c r="C183" s="43"/>
      <c r="D183" s="225" t="s">
        <v>154</v>
      </c>
      <c r="E183" s="43"/>
      <c r="F183" s="226" t="s">
        <v>1975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154</v>
      </c>
      <c r="AU183" s="20" t="s">
        <v>83</v>
      </c>
    </row>
    <row r="184" s="13" customFormat="1">
      <c r="A184" s="13"/>
      <c r="B184" s="227"/>
      <c r="C184" s="228"/>
      <c r="D184" s="220" t="s">
        <v>156</v>
      </c>
      <c r="E184" s="229" t="s">
        <v>28</v>
      </c>
      <c r="F184" s="230" t="s">
        <v>714</v>
      </c>
      <c r="G184" s="228"/>
      <c r="H184" s="231">
        <v>77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156</v>
      </c>
      <c r="AU184" s="237" t="s">
        <v>83</v>
      </c>
      <c r="AV184" s="13" t="s">
        <v>83</v>
      </c>
      <c r="AW184" s="13" t="s">
        <v>35</v>
      </c>
      <c r="AX184" s="13" t="s">
        <v>81</v>
      </c>
      <c r="AY184" s="237" t="s">
        <v>143</v>
      </c>
    </row>
    <row r="185" s="2" customFormat="1" ht="24.15" customHeight="1">
      <c r="A185" s="41"/>
      <c r="B185" s="42"/>
      <c r="C185" s="207" t="s">
        <v>328</v>
      </c>
      <c r="D185" s="207" t="s">
        <v>145</v>
      </c>
      <c r="E185" s="208" t="s">
        <v>1976</v>
      </c>
      <c r="F185" s="209" t="s">
        <v>1977</v>
      </c>
      <c r="G185" s="210" t="s">
        <v>414</v>
      </c>
      <c r="H185" s="211">
        <v>54</v>
      </c>
      <c r="I185" s="212"/>
      <c r="J185" s="213">
        <f>ROUND(I185*H185,2)</f>
        <v>0</v>
      </c>
      <c r="K185" s="209" t="s">
        <v>149</v>
      </c>
      <c r="L185" s="47"/>
      <c r="M185" s="214" t="s">
        <v>28</v>
      </c>
      <c r="N185" s="215" t="s">
        <v>44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619</v>
      </c>
      <c r="AT185" s="218" t="s">
        <v>145</v>
      </c>
      <c r="AU185" s="218" t="s">
        <v>83</v>
      </c>
      <c r="AY185" s="20" t="s">
        <v>143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81</v>
      </c>
      <c r="BK185" s="219">
        <f>ROUND(I185*H185,2)</f>
        <v>0</v>
      </c>
      <c r="BL185" s="20" t="s">
        <v>619</v>
      </c>
      <c r="BM185" s="218" t="s">
        <v>1978</v>
      </c>
    </row>
    <row r="186" s="2" customFormat="1">
      <c r="A186" s="41"/>
      <c r="B186" s="42"/>
      <c r="C186" s="43"/>
      <c r="D186" s="220" t="s">
        <v>152</v>
      </c>
      <c r="E186" s="43"/>
      <c r="F186" s="221" t="s">
        <v>1979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152</v>
      </c>
      <c r="AU186" s="20" t="s">
        <v>83</v>
      </c>
    </row>
    <row r="187" s="2" customFormat="1">
      <c r="A187" s="41"/>
      <c r="B187" s="42"/>
      <c r="C187" s="43"/>
      <c r="D187" s="225" t="s">
        <v>154</v>
      </c>
      <c r="E187" s="43"/>
      <c r="F187" s="226" t="s">
        <v>1980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154</v>
      </c>
      <c r="AU187" s="20" t="s">
        <v>83</v>
      </c>
    </row>
    <row r="188" s="13" customFormat="1">
      <c r="A188" s="13"/>
      <c r="B188" s="227"/>
      <c r="C188" s="228"/>
      <c r="D188" s="220" t="s">
        <v>156</v>
      </c>
      <c r="E188" s="229" t="s">
        <v>28</v>
      </c>
      <c r="F188" s="230" t="s">
        <v>543</v>
      </c>
      <c r="G188" s="228"/>
      <c r="H188" s="231">
        <v>54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156</v>
      </c>
      <c r="AU188" s="237" t="s">
        <v>83</v>
      </c>
      <c r="AV188" s="13" t="s">
        <v>83</v>
      </c>
      <c r="AW188" s="13" t="s">
        <v>35</v>
      </c>
      <c r="AX188" s="13" t="s">
        <v>81</v>
      </c>
      <c r="AY188" s="237" t="s">
        <v>143</v>
      </c>
    </row>
    <row r="189" s="2" customFormat="1" ht="24.15" customHeight="1">
      <c r="A189" s="41"/>
      <c r="B189" s="42"/>
      <c r="C189" s="260" t="s">
        <v>334</v>
      </c>
      <c r="D189" s="260" t="s">
        <v>257</v>
      </c>
      <c r="E189" s="261" t="s">
        <v>1981</v>
      </c>
      <c r="F189" s="262" t="s">
        <v>1982</v>
      </c>
      <c r="G189" s="263" t="s">
        <v>406</v>
      </c>
      <c r="H189" s="264">
        <v>27</v>
      </c>
      <c r="I189" s="265"/>
      <c r="J189" s="266">
        <f>ROUND(I189*H189,2)</f>
        <v>0</v>
      </c>
      <c r="K189" s="262" t="s">
        <v>28</v>
      </c>
      <c r="L189" s="267"/>
      <c r="M189" s="268" t="s">
        <v>28</v>
      </c>
      <c r="N189" s="269" t="s">
        <v>44</v>
      </c>
      <c r="O189" s="87"/>
      <c r="P189" s="216">
        <f>O189*H189</f>
        <v>0</v>
      </c>
      <c r="Q189" s="216">
        <v>0.00013999999999999999</v>
      </c>
      <c r="R189" s="216">
        <f>Q189*H189</f>
        <v>0.0037799999999999995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1940</v>
      </c>
      <c r="AT189" s="218" t="s">
        <v>257</v>
      </c>
      <c r="AU189" s="218" t="s">
        <v>83</v>
      </c>
      <c r="AY189" s="20" t="s">
        <v>143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81</v>
      </c>
      <c r="BK189" s="219">
        <f>ROUND(I189*H189,2)</f>
        <v>0</v>
      </c>
      <c r="BL189" s="20" t="s">
        <v>619</v>
      </c>
      <c r="BM189" s="218" t="s">
        <v>1983</v>
      </c>
    </row>
    <row r="190" s="2" customFormat="1">
      <c r="A190" s="41"/>
      <c r="B190" s="42"/>
      <c r="C190" s="43"/>
      <c r="D190" s="220" t="s">
        <v>152</v>
      </c>
      <c r="E190" s="43"/>
      <c r="F190" s="221" t="s">
        <v>1982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152</v>
      </c>
      <c r="AU190" s="20" t="s">
        <v>83</v>
      </c>
    </row>
    <row r="191" s="13" customFormat="1">
      <c r="A191" s="13"/>
      <c r="B191" s="227"/>
      <c r="C191" s="228"/>
      <c r="D191" s="220" t="s">
        <v>156</v>
      </c>
      <c r="E191" s="229" t="s">
        <v>28</v>
      </c>
      <c r="F191" s="230" t="s">
        <v>353</v>
      </c>
      <c r="G191" s="228"/>
      <c r="H191" s="231">
        <v>27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156</v>
      </c>
      <c r="AU191" s="237" t="s">
        <v>83</v>
      </c>
      <c r="AV191" s="13" t="s">
        <v>83</v>
      </c>
      <c r="AW191" s="13" t="s">
        <v>35</v>
      </c>
      <c r="AX191" s="13" t="s">
        <v>81</v>
      </c>
      <c r="AY191" s="237" t="s">
        <v>143</v>
      </c>
    </row>
    <row r="192" s="2" customFormat="1" ht="24.15" customHeight="1">
      <c r="A192" s="41"/>
      <c r="B192" s="42"/>
      <c r="C192" s="260" t="s">
        <v>341</v>
      </c>
      <c r="D192" s="260" t="s">
        <v>257</v>
      </c>
      <c r="E192" s="261" t="s">
        <v>1984</v>
      </c>
      <c r="F192" s="262" t="s">
        <v>1985</v>
      </c>
      <c r="G192" s="263" t="s">
        <v>414</v>
      </c>
      <c r="H192" s="264">
        <v>54</v>
      </c>
      <c r="I192" s="265"/>
      <c r="J192" s="266">
        <f>ROUND(I192*H192,2)</f>
        <v>0</v>
      </c>
      <c r="K192" s="262" t="s">
        <v>28</v>
      </c>
      <c r="L192" s="267"/>
      <c r="M192" s="268" t="s">
        <v>28</v>
      </c>
      <c r="N192" s="269" t="s">
        <v>44</v>
      </c>
      <c r="O192" s="87"/>
      <c r="P192" s="216">
        <f>O192*H192</f>
        <v>0</v>
      </c>
      <c r="Q192" s="216">
        <v>0.0037000000000000002</v>
      </c>
      <c r="R192" s="216">
        <f>Q192*H192</f>
        <v>0.19980000000000001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1940</v>
      </c>
      <c r="AT192" s="218" t="s">
        <v>257</v>
      </c>
      <c r="AU192" s="218" t="s">
        <v>83</v>
      </c>
      <c r="AY192" s="20" t="s">
        <v>143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81</v>
      </c>
      <c r="BK192" s="219">
        <f>ROUND(I192*H192,2)</f>
        <v>0</v>
      </c>
      <c r="BL192" s="20" t="s">
        <v>619</v>
      </c>
      <c r="BM192" s="218" t="s">
        <v>1986</v>
      </c>
    </row>
    <row r="193" s="2" customFormat="1">
      <c r="A193" s="41"/>
      <c r="B193" s="42"/>
      <c r="C193" s="43"/>
      <c r="D193" s="220" t="s">
        <v>152</v>
      </c>
      <c r="E193" s="43"/>
      <c r="F193" s="221" t="s">
        <v>1985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152</v>
      </c>
      <c r="AU193" s="20" t="s">
        <v>83</v>
      </c>
    </row>
    <row r="194" s="13" customFormat="1">
      <c r="A194" s="13"/>
      <c r="B194" s="227"/>
      <c r="C194" s="228"/>
      <c r="D194" s="220" t="s">
        <v>156</v>
      </c>
      <c r="E194" s="229" t="s">
        <v>28</v>
      </c>
      <c r="F194" s="230" t="s">
        <v>543</v>
      </c>
      <c r="G194" s="228"/>
      <c r="H194" s="231">
        <v>54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156</v>
      </c>
      <c r="AU194" s="237" t="s">
        <v>83</v>
      </c>
      <c r="AV194" s="13" t="s">
        <v>83</v>
      </c>
      <c r="AW194" s="13" t="s">
        <v>35</v>
      </c>
      <c r="AX194" s="13" t="s">
        <v>81</v>
      </c>
      <c r="AY194" s="237" t="s">
        <v>143</v>
      </c>
    </row>
    <row r="195" s="2" customFormat="1" ht="16.5" customHeight="1">
      <c r="A195" s="41"/>
      <c r="B195" s="42"/>
      <c r="C195" s="207" t="s">
        <v>347</v>
      </c>
      <c r="D195" s="207" t="s">
        <v>145</v>
      </c>
      <c r="E195" s="208" t="s">
        <v>1987</v>
      </c>
      <c r="F195" s="209" t="s">
        <v>1988</v>
      </c>
      <c r="G195" s="210" t="s">
        <v>414</v>
      </c>
      <c r="H195" s="211">
        <v>15</v>
      </c>
      <c r="I195" s="212"/>
      <c r="J195" s="213">
        <f>ROUND(I195*H195,2)</f>
        <v>0</v>
      </c>
      <c r="K195" s="209" t="s">
        <v>28</v>
      </c>
      <c r="L195" s="47"/>
      <c r="M195" s="214" t="s">
        <v>28</v>
      </c>
      <c r="N195" s="215" t="s">
        <v>44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619</v>
      </c>
      <c r="AT195" s="218" t="s">
        <v>145</v>
      </c>
      <c r="AU195" s="218" t="s">
        <v>83</v>
      </c>
      <c r="AY195" s="20" t="s">
        <v>143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81</v>
      </c>
      <c r="BK195" s="219">
        <f>ROUND(I195*H195,2)</f>
        <v>0</v>
      </c>
      <c r="BL195" s="20" t="s">
        <v>619</v>
      </c>
      <c r="BM195" s="218" t="s">
        <v>1989</v>
      </c>
    </row>
    <row r="196" s="2" customFormat="1">
      <c r="A196" s="41"/>
      <c r="B196" s="42"/>
      <c r="C196" s="43"/>
      <c r="D196" s="220" t="s">
        <v>152</v>
      </c>
      <c r="E196" s="43"/>
      <c r="F196" s="221" t="s">
        <v>1988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152</v>
      </c>
      <c r="AU196" s="20" t="s">
        <v>83</v>
      </c>
    </row>
    <row r="197" s="13" customFormat="1">
      <c r="A197" s="13"/>
      <c r="B197" s="227"/>
      <c r="C197" s="228"/>
      <c r="D197" s="220" t="s">
        <v>156</v>
      </c>
      <c r="E197" s="229" t="s">
        <v>28</v>
      </c>
      <c r="F197" s="230" t="s">
        <v>272</v>
      </c>
      <c r="G197" s="228"/>
      <c r="H197" s="231">
        <v>15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156</v>
      </c>
      <c r="AU197" s="237" t="s">
        <v>83</v>
      </c>
      <c r="AV197" s="13" t="s">
        <v>83</v>
      </c>
      <c r="AW197" s="13" t="s">
        <v>35</v>
      </c>
      <c r="AX197" s="13" t="s">
        <v>81</v>
      </c>
      <c r="AY197" s="237" t="s">
        <v>143</v>
      </c>
    </row>
    <row r="198" s="2" customFormat="1" ht="21.75" customHeight="1">
      <c r="A198" s="41"/>
      <c r="B198" s="42"/>
      <c r="C198" s="207" t="s">
        <v>353</v>
      </c>
      <c r="D198" s="207" t="s">
        <v>145</v>
      </c>
      <c r="E198" s="208" t="s">
        <v>1990</v>
      </c>
      <c r="F198" s="209" t="s">
        <v>1991</v>
      </c>
      <c r="G198" s="210" t="s">
        <v>414</v>
      </c>
      <c r="H198" s="211">
        <v>25</v>
      </c>
      <c r="I198" s="212"/>
      <c r="J198" s="213">
        <f>ROUND(I198*H198,2)</f>
        <v>0</v>
      </c>
      <c r="K198" s="209" t="s">
        <v>149</v>
      </c>
      <c r="L198" s="47"/>
      <c r="M198" s="214" t="s">
        <v>28</v>
      </c>
      <c r="N198" s="215" t="s">
        <v>44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619</v>
      </c>
      <c r="AT198" s="218" t="s">
        <v>145</v>
      </c>
      <c r="AU198" s="218" t="s">
        <v>83</v>
      </c>
      <c r="AY198" s="20" t="s">
        <v>143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81</v>
      </c>
      <c r="BK198" s="219">
        <f>ROUND(I198*H198,2)</f>
        <v>0</v>
      </c>
      <c r="BL198" s="20" t="s">
        <v>619</v>
      </c>
      <c r="BM198" s="218" t="s">
        <v>1992</v>
      </c>
    </row>
    <row r="199" s="2" customFormat="1">
      <c r="A199" s="41"/>
      <c r="B199" s="42"/>
      <c r="C199" s="43"/>
      <c r="D199" s="220" t="s">
        <v>152</v>
      </c>
      <c r="E199" s="43"/>
      <c r="F199" s="221" t="s">
        <v>1993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152</v>
      </c>
      <c r="AU199" s="20" t="s">
        <v>83</v>
      </c>
    </row>
    <row r="200" s="2" customFormat="1">
      <c r="A200" s="41"/>
      <c r="B200" s="42"/>
      <c r="C200" s="43"/>
      <c r="D200" s="225" t="s">
        <v>154</v>
      </c>
      <c r="E200" s="43"/>
      <c r="F200" s="226" t="s">
        <v>1994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154</v>
      </c>
      <c r="AU200" s="20" t="s">
        <v>83</v>
      </c>
    </row>
    <row r="201" s="13" customFormat="1">
      <c r="A201" s="13"/>
      <c r="B201" s="227"/>
      <c r="C201" s="228"/>
      <c r="D201" s="220" t="s">
        <v>156</v>
      </c>
      <c r="E201" s="229" t="s">
        <v>28</v>
      </c>
      <c r="F201" s="230" t="s">
        <v>341</v>
      </c>
      <c r="G201" s="228"/>
      <c r="H201" s="231">
        <v>25</v>
      </c>
      <c r="I201" s="232"/>
      <c r="J201" s="228"/>
      <c r="K201" s="228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156</v>
      </c>
      <c r="AU201" s="237" t="s">
        <v>83</v>
      </c>
      <c r="AV201" s="13" t="s">
        <v>83</v>
      </c>
      <c r="AW201" s="13" t="s">
        <v>35</v>
      </c>
      <c r="AX201" s="13" t="s">
        <v>81</v>
      </c>
      <c r="AY201" s="237" t="s">
        <v>143</v>
      </c>
    </row>
    <row r="202" s="2" customFormat="1" ht="21.75" customHeight="1">
      <c r="A202" s="41"/>
      <c r="B202" s="42"/>
      <c r="C202" s="260" t="s">
        <v>362</v>
      </c>
      <c r="D202" s="260" t="s">
        <v>257</v>
      </c>
      <c r="E202" s="261" t="s">
        <v>1995</v>
      </c>
      <c r="F202" s="262" t="s">
        <v>1996</v>
      </c>
      <c r="G202" s="263" t="s">
        <v>414</v>
      </c>
      <c r="H202" s="264">
        <v>8</v>
      </c>
      <c r="I202" s="265"/>
      <c r="J202" s="266">
        <f>ROUND(I202*H202,2)</f>
        <v>0</v>
      </c>
      <c r="K202" s="262" t="s">
        <v>28</v>
      </c>
      <c r="L202" s="267"/>
      <c r="M202" s="268" t="s">
        <v>28</v>
      </c>
      <c r="N202" s="269" t="s">
        <v>44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1940</v>
      </c>
      <c r="AT202" s="218" t="s">
        <v>257</v>
      </c>
      <c r="AU202" s="218" t="s">
        <v>83</v>
      </c>
      <c r="AY202" s="20" t="s">
        <v>143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81</v>
      </c>
      <c r="BK202" s="219">
        <f>ROUND(I202*H202,2)</f>
        <v>0</v>
      </c>
      <c r="BL202" s="20" t="s">
        <v>619</v>
      </c>
      <c r="BM202" s="218" t="s">
        <v>1997</v>
      </c>
    </row>
    <row r="203" s="2" customFormat="1">
      <c r="A203" s="41"/>
      <c r="B203" s="42"/>
      <c r="C203" s="43"/>
      <c r="D203" s="220" t="s">
        <v>152</v>
      </c>
      <c r="E203" s="43"/>
      <c r="F203" s="221" t="s">
        <v>1996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152</v>
      </c>
      <c r="AU203" s="20" t="s">
        <v>83</v>
      </c>
    </row>
    <row r="204" s="13" customFormat="1">
      <c r="A204" s="13"/>
      <c r="B204" s="227"/>
      <c r="C204" s="228"/>
      <c r="D204" s="220" t="s">
        <v>156</v>
      </c>
      <c r="E204" s="229" t="s">
        <v>28</v>
      </c>
      <c r="F204" s="230" t="s">
        <v>217</v>
      </c>
      <c r="G204" s="228"/>
      <c r="H204" s="231">
        <v>8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156</v>
      </c>
      <c r="AU204" s="237" t="s">
        <v>83</v>
      </c>
      <c r="AV204" s="13" t="s">
        <v>83</v>
      </c>
      <c r="AW204" s="13" t="s">
        <v>35</v>
      </c>
      <c r="AX204" s="13" t="s">
        <v>81</v>
      </c>
      <c r="AY204" s="237" t="s">
        <v>143</v>
      </c>
    </row>
    <row r="205" s="2" customFormat="1" ht="24.15" customHeight="1">
      <c r="A205" s="41"/>
      <c r="B205" s="42"/>
      <c r="C205" s="260" t="s">
        <v>373</v>
      </c>
      <c r="D205" s="260" t="s">
        <v>257</v>
      </c>
      <c r="E205" s="261" t="s">
        <v>1998</v>
      </c>
      <c r="F205" s="262" t="s">
        <v>1999</v>
      </c>
      <c r="G205" s="263" t="s">
        <v>414</v>
      </c>
      <c r="H205" s="264">
        <v>12</v>
      </c>
      <c r="I205" s="265"/>
      <c r="J205" s="266">
        <f>ROUND(I205*H205,2)</f>
        <v>0</v>
      </c>
      <c r="K205" s="262" t="s">
        <v>28</v>
      </c>
      <c r="L205" s="267"/>
      <c r="M205" s="268" t="s">
        <v>28</v>
      </c>
      <c r="N205" s="269" t="s">
        <v>44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1940</v>
      </c>
      <c r="AT205" s="218" t="s">
        <v>257</v>
      </c>
      <c r="AU205" s="218" t="s">
        <v>83</v>
      </c>
      <c r="AY205" s="20" t="s">
        <v>143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81</v>
      </c>
      <c r="BK205" s="219">
        <f>ROUND(I205*H205,2)</f>
        <v>0</v>
      </c>
      <c r="BL205" s="20" t="s">
        <v>619</v>
      </c>
      <c r="BM205" s="218" t="s">
        <v>2000</v>
      </c>
    </row>
    <row r="206" s="2" customFormat="1">
      <c r="A206" s="41"/>
      <c r="B206" s="42"/>
      <c r="C206" s="43"/>
      <c r="D206" s="220" t="s">
        <v>152</v>
      </c>
      <c r="E206" s="43"/>
      <c r="F206" s="221" t="s">
        <v>1999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152</v>
      </c>
      <c r="AU206" s="20" t="s">
        <v>83</v>
      </c>
    </row>
    <row r="207" s="13" customFormat="1">
      <c r="A207" s="13"/>
      <c r="B207" s="227"/>
      <c r="C207" s="228"/>
      <c r="D207" s="220" t="s">
        <v>156</v>
      </c>
      <c r="E207" s="229" t="s">
        <v>28</v>
      </c>
      <c r="F207" s="230" t="s">
        <v>8</v>
      </c>
      <c r="G207" s="228"/>
      <c r="H207" s="231">
        <v>12</v>
      </c>
      <c r="I207" s="232"/>
      <c r="J207" s="228"/>
      <c r="K207" s="228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156</v>
      </c>
      <c r="AU207" s="237" t="s">
        <v>83</v>
      </c>
      <c r="AV207" s="13" t="s">
        <v>83</v>
      </c>
      <c r="AW207" s="13" t="s">
        <v>35</v>
      </c>
      <c r="AX207" s="13" t="s">
        <v>81</v>
      </c>
      <c r="AY207" s="237" t="s">
        <v>143</v>
      </c>
    </row>
    <row r="208" s="2" customFormat="1" ht="24.15" customHeight="1">
      <c r="A208" s="41"/>
      <c r="B208" s="42"/>
      <c r="C208" s="260" t="s">
        <v>383</v>
      </c>
      <c r="D208" s="260" t="s">
        <v>257</v>
      </c>
      <c r="E208" s="261" t="s">
        <v>2001</v>
      </c>
      <c r="F208" s="262" t="s">
        <v>2002</v>
      </c>
      <c r="G208" s="263" t="s">
        <v>414</v>
      </c>
      <c r="H208" s="264">
        <v>5</v>
      </c>
      <c r="I208" s="265"/>
      <c r="J208" s="266">
        <f>ROUND(I208*H208,2)</f>
        <v>0</v>
      </c>
      <c r="K208" s="262" t="s">
        <v>28</v>
      </c>
      <c r="L208" s="267"/>
      <c r="M208" s="268" t="s">
        <v>28</v>
      </c>
      <c r="N208" s="269" t="s">
        <v>44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1940</v>
      </c>
      <c r="AT208" s="218" t="s">
        <v>257</v>
      </c>
      <c r="AU208" s="218" t="s">
        <v>83</v>
      </c>
      <c r="AY208" s="20" t="s">
        <v>143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81</v>
      </c>
      <c r="BK208" s="219">
        <f>ROUND(I208*H208,2)</f>
        <v>0</v>
      </c>
      <c r="BL208" s="20" t="s">
        <v>619</v>
      </c>
      <c r="BM208" s="218" t="s">
        <v>2003</v>
      </c>
    </row>
    <row r="209" s="2" customFormat="1">
      <c r="A209" s="41"/>
      <c r="B209" s="42"/>
      <c r="C209" s="43"/>
      <c r="D209" s="220" t="s">
        <v>152</v>
      </c>
      <c r="E209" s="43"/>
      <c r="F209" s="221" t="s">
        <v>2002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152</v>
      </c>
      <c r="AU209" s="20" t="s">
        <v>83</v>
      </c>
    </row>
    <row r="210" s="13" customFormat="1">
      <c r="A210" s="13"/>
      <c r="B210" s="227"/>
      <c r="C210" s="228"/>
      <c r="D210" s="220" t="s">
        <v>156</v>
      </c>
      <c r="E210" s="229" t="s">
        <v>28</v>
      </c>
      <c r="F210" s="230" t="s">
        <v>196</v>
      </c>
      <c r="G210" s="228"/>
      <c r="H210" s="231">
        <v>5</v>
      </c>
      <c r="I210" s="232"/>
      <c r="J210" s="228"/>
      <c r="K210" s="228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156</v>
      </c>
      <c r="AU210" s="237" t="s">
        <v>83</v>
      </c>
      <c r="AV210" s="13" t="s">
        <v>83</v>
      </c>
      <c r="AW210" s="13" t="s">
        <v>35</v>
      </c>
      <c r="AX210" s="13" t="s">
        <v>81</v>
      </c>
      <c r="AY210" s="237" t="s">
        <v>143</v>
      </c>
    </row>
    <row r="211" s="2" customFormat="1" ht="33" customHeight="1">
      <c r="A211" s="41"/>
      <c r="B211" s="42"/>
      <c r="C211" s="207" t="s">
        <v>389</v>
      </c>
      <c r="D211" s="207" t="s">
        <v>145</v>
      </c>
      <c r="E211" s="208" t="s">
        <v>2004</v>
      </c>
      <c r="F211" s="209" t="s">
        <v>2005</v>
      </c>
      <c r="G211" s="210" t="s">
        <v>1955</v>
      </c>
      <c r="H211" s="211">
        <v>15</v>
      </c>
      <c r="I211" s="212"/>
      <c r="J211" s="213">
        <f>ROUND(I211*H211,2)</f>
        <v>0</v>
      </c>
      <c r="K211" s="209" t="s">
        <v>28</v>
      </c>
      <c r="L211" s="47"/>
      <c r="M211" s="214" t="s">
        <v>28</v>
      </c>
      <c r="N211" s="215" t="s">
        <v>44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619</v>
      </c>
      <c r="AT211" s="218" t="s">
        <v>145</v>
      </c>
      <c r="AU211" s="218" t="s">
        <v>83</v>
      </c>
      <c r="AY211" s="20" t="s">
        <v>143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81</v>
      </c>
      <c r="BK211" s="219">
        <f>ROUND(I211*H211,2)</f>
        <v>0</v>
      </c>
      <c r="BL211" s="20" t="s">
        <v>619</v>
      </c>
      <c r="BM211" s="218" t="s">
        <v>2006</v>
      </c>
    </row>
    <row r="212" s="2" customFormat="1">
      <c r="A212" s="41"/>
      <c r="B212" s="42"/>
      <c r="C212" s="43"/>
      <c r="D212" s="220" t="s">
        <v>152</v>
      </c>
      <c r="E212" s="43"/>
      <c r="F212" s="221" t="s">
        <v>2005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152</v>
      </c>
      <c r="AU212" s="20" t="s">
        <v>83</v>
      </c>
    </row>
    <row r="213" s="13" customFormat="1">
      <c r="A213" s="13"/>
      <c r="B213" s="227"/>
      <c r="C213" s="228"/>
      <c r="D213" s="220" t="s">
        <v>156</v>
      </c>
      <c r="E213" s="229" t="s">
        <v>28</v>
      </c>
      <c r="F213" s="230" t="s">
        <v>272</v>
      </c>
      <c r="G213" s="228"/>
      <c r="H213" s="231">
        <v>15</v>
      </c>
      <c r="I213" s="232"/>
      <c r="J213" s="228"/>
      <c r="K213" s="228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156</v>
      </c>
      <c r="AU213" s="237" t="s">
        <v>83</v>
      </c>
      <c r="AV213" s="13" t="s">
        <v>83</v>
      </c>
      <c r="AW213" s="13" t="s">
        <v>35</v>
      </c>
      <c r="AX213" s="13" t="s">
        <v>81</v>
      </c>
      <c r="AY213" s="237" t="s">
        <v>143</v>
      </c>
    </row>
    <row r="214" s="2" customFormat="1" ht="24.15" customHeight="1">
      <c r="A214" s="41"/>
      <c r="B214" s="42"/>
      <c r="C214" s="207" t="s">
        <v>397</v>
      </c>
      <c r="D214" s="207" t="s">
        <v>145</v>
      </c>
      <c r="E214" s="208" t="s">
        <v>2007</v>
      </c>
      <c r="F214" s="209" t="s">
        <v>2008</v>
      </c>
      <c r="G214" s="210" t="s">
        <v>414</v>
      </c>
      <c r="H214" s="211">
        <v>50</v>
      </c>
      <c r="I214" s="212"/>
      <c r="J214" s="213">
        <f>ROUND(I214*H214,2)</f>
        <v>0</v>
      </c>
      <c r="K214" s="209" t="s">
        <v>28</v>
      </c>
      <c r="L214" s="47"/>
      <c r="M214" s="214" t="s">
        <v>28</v>
      </c>
      <c r="N214" s="215" t="s">
        <v>44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619</v>
      </c>
      <c r="AT214" s="218" t="s">
        <v>145</v>
      </c>
      <c r="AU214" s="218" t="s">
        <v>83</v>
      </c>
      <c r="AY214" s="20" t="s">
        <v>143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81</v>
      </c>
      <c r="BK214" s="219">
        <f>ROUND(I214*H214,2)</f>
        <v>0</v>
      </c>
      <c r="BL214" s="20" t="s">
        <v>619</v>
      </c>
      <c r="BM214" s="218" t="s">
        <v>2009</v>
      </c>
    </row>
    <row r="215" s="2" customFormat="1">
      <c r="A215" s="41"/>
      <c r="B215" s="42"/>
      <c r="C215" s="43"/>
      <c r="D215" s="220" t="s">
        <v>152</v>
      </c>
      <c r="E215" s="43"/>
      <c r="F215" s="221" t="s">
        <v>2008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152</v>
      </c>
      <c r="AU215" s="20" t="s">
        <v>83</v>
      </c>
    </row>
    <row r="216" s="13" customFormat="1">
      <c r="A216" s="13"/>
      <c r="B216" s="227"/>
      <c r="C216" s="228"/>
      <c r="D216" s="220" t="s">
        <v>156</v>
      </c>
      <c r="E216" s="229" t="s">
        <v>28</v>
      </c>
      <c r="F216" s="230" t="s">
        <v>518</v>
      </c>
      <c r="G216" s="228"/>
      <c r="H216" s="231">
        <v>50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156</v>
      </c>
      <c r="AU216" s="237" t="s">
        <v>83</v>
      </c>
      <c r="AV216" s="13" t="s">
        <v>83</v>
      </c>
      <c r="AW216" s="13" t="s">
        <v>35</v>
      </c>
      <c r="AX216" s="13" t="s">
        <v>81</v>
      </c>
      <c r="AY216" s="237" t="s">
        <v>143</v>
      </c>
    </row>
    <row r="217" s="2" customFormat="1" ht="16.5" customHeight="1">
      <c r="A217" s="41"/>
      <c r="B217" s="42"/>
      <c r="C217" s="207" t="s">
        <v>403</v>
      </c>
      <c r="D217" s="207" t="s">
        <v>145</v>
      </c>
      <c r="E217" s="208" t="s">
        <v>2010</v>
      </c>
      <c r="F217" s="209" t="s">
        <v>2011</v>
      </c>
      <c r="G217" s="210" t="s">
        <v>414</v>
      </c>
      <c r="H217" s="211">
        <v>25</v>
      </c>
      <c r="I217" s="212"/>
      <c r="J217" s="213">
        <f>ROUND(I217*H217,2)</f>
        <v>0</v>
      </c>
      <c r="K217" s="209" t="s">
        <v>28</v>
      </c>
      <c r="L217" s="47"/>
      <c r="M217" s="214" t="s">
        <v>28</v>
      </c>
      <c r="N217" s="215" t="s">
        <v>44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619</v>
      </c>
      <c r="AT217" s="218" t="s">
        <v>145</v>
      </c>
      <c r="AU217" s="218" t="s">
        <v>83</v>
      </c>
      <c r="AY217" s="20" t="s">
        <v>143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81</v>
      </c>
      <c r="BK217" s="219">
        <f>ROUND(I217*H217,2)</f>
        <v>0</v>
      </c>
      <c r="BL217" s="20" t="s">
        <v>619</v>
      </c>
      <c r="BM217" s="218" t="s">
        <v>2012</v>
      </c>
    </row>
    <row r="218" s="2" customFormat="1">
      <c r="A218" s="41"/>
      <c r="B218" s="42"/>
      <c r="C218" s="43"/>
      <c r="D218" s="220" t="s">
        <v>152</v>
      </c>
      <c r="E218" s="43"/>
      <c r="F218" s="221" t="s">
        <v>2011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152</v>
      </c>
      <c r="AU218" s="20" t="s">
        <v>83</v>
      </c>
    </row>
    <row r="219" s="13" customFormat="1">
      <c r="A219" s="13"/>
      <c r="B219" s="227"/>
      <c r="C219" s="228"/>
      <c r="D219" s="220" t="s">
        <v>156</v>
      </c>
      <c r="E219" s="229" t="s">
        <v>28</v>
      </c>
      <c r="F219" s="230" t="s">
        <v>341</v>
      </c>
      <c r="G219" s="228"/>
      <c r="H219" s="231">
        <v>25</v>
      </c>
      <c r="I219" s="232"/>
      <c r="J219" s="228"/>
      <c r="K219" s="228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156</v>
      </c>
      <c r="AU219" s="237" t="s">
        <v>83</v>
      </c>
      <c r="AV219" s="13" t="s">
        <v>83</v>
      </c>
      <c r="AW219" s="13" t="s">
        <v>35</v>
      </c>
      <c r="AX219" s="13" t="s">
        <v>81</v>
      </c>
      <c r="AY219" s="237" t="s">
        <v>143</v>
      </c>
    </row>
    <row r="220" s="2" customFormat="1" ht="24.15" customHeight="1">
      <c r="A220" s="41"/>
      <c r="B220" s="42"/>
      <c r="C220" s="260" t="s">
        <v>411</v>
      </c>
      <c r="D220" s="260" t="s">
        <v>257</v>
      </c>
      <c r="E220" s="261" t="s">
        <v>2013</v>
      </c>
      <c r="F220" s="262" t="s">
        <v>2014</v>
      </c>
      <c r="G220" s="263" t="s">
        <v>414</v>
      </c>
      <c r="H220" s="264">
        <v>25</v>
      </c>
      <c r="I220" s="265"/>
      <c r="J220" s="266">
        <f>ROUND(I220*H220,2)</f>
        <v>0</v>
      </c>
      <c r="K220" s="262" t="s">
        <v>28</v>
      </c>
      <c r="L220" s="267"/>
      <c r="M220" s="268" t="s">
        <v>28</v>
      </c>
      <c r="N220" s="269" t="s">
        <v>44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1940</v>
      </c>
      <c r="AT220" s="218" t="s">
        <v>257</v>
      </c>
      <c r="AU220" s="218" t="s">
        <v>83</v>
      </c>
      <c r="AY220" s="20" t="s">
        <v>143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81</v>
      </c>
      <c r="BK220" s="219">
        <f>ROUND(I220*H220,2)</f>
        <v>0</v>
      </c>
      <c r="BL220" s="20" t="s">
        <v>619</v>
      </c>
      <c r="BM220" s="218" t="s">
        <v>2015</v>
      </c>
    </row>
    <row r="221" s="2" customFormat="1">
      <c r="A221" s="41"/>
      <c r="B221" s="42"/>
      <c r="C221" s="43"/>
      <c r="D221" s="220" t="s">
        <v>152</v>
      </c>
      <c r="E221" s="43"/>
      <c r="F221" s="221" t="s">
        <v>2014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152</v>
      </c>
      <c r="AU221" s="20" t="s">
        <v>83</v>
      </c>
    </row>
    <row r="222" s="13" customFormat="1">
      <c r="A222" s="13"/>
      <c r="B222" s="227"/>
      <c r="C222" s="228"/>
      <c r="D222" s="220" t="s">
        <v>156</v>
      </c>
      <c r="E222" s="229" t="s">
        <v>28</v>
      </c>
      <c r="F222" s="230" t="s">
        <v>341</v>
      </c>
      <c r="G222" s="228"/>
      <c r="H222" s="231">
        <v>25</v>
      </c>
      <c r="I222" s="232"/>
      <c r="J222" s="228"/>
      <c r="K222" s="228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156</v>
      </c>
      <c r="AU222" s="237" t="s">
        <v>83</v>
      </c>
      <c r="AV222" s="13" t="s">
        <v>83</v>
      </c>
      <c r="AW222" s="13" t="s">
        <v>35</v>
      </c>
      <c r="AX222" s="13" t="s">
        <v>81</v>
      </c>
      <c r="AY222" s="237" t="s">
        <v>143</v>
      </c>
    </row>
    <row r="223" s="12" customFormat="1" ht="25.92" customHeight="1">
      <c r="A223" s="12"/>
      <c r="B223" s="191"/>
      <c r="C223" s="192"/>
      <c r="D223" s="193" t="s">
        <v>72</v>
      </c>
      <c r="E223" s="194" t="s">
        <v>257</v>
      </c>
      <c r="F223" s="194" t="s">
        <v>1777</v>
      </c>
      <c r="G223" s="192"/>
      <c r="H223" s="192"/>
      <c r="I223" s="195"/>
      <c r="J223" s="196">
        <f>BK223</f>
        <v>0</v>
      </c>
      <c r="K223" s="192"/>
      <c r="L223" s="197"/>
      <c r="M223" s="198"/>
      <c r="N223" s="199"/>
      <c r="O223" s="199"/>
      <c r="P223" s="200">
        <f>P224+P281</f>
        <v>0</v>
      </c>
      <c r="Q223" s="199"/>
      <c r="R223" s="200">
        <f>R224+R281</f>
        <v>2.4445086000000003</v>
      </c>
      <c r="S223" s="199"/>
      <c r="T223" s="201">
        <f>T224+T281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2" t="s">
        <v>181</v>
      </c>
      <c r="AT223" s="203" t="s">
        <v>72</v>
      </c>
      <c r="AU223" s="203" t="s">
        <v>73</v>
      </c>
      <c r="AY223" s="202" t="s">
        <v>143</v>
      </c>
      <c r="BK223" s="204">
        <f>BK224+BK281</f>
        <v>0</v>
      </c>
    </row>
    <row r="224" s="12" customFormat="1" ht="22.8" customHeight="1">
      <c r="A224" s="12"/>
      <c r="B224" s="191"/>
      <c r="C224" s="192"/>
      <c r="D224" s="193" t="s">
        <v>72</v>
      </c>
      <c r="E224" s="205" t="s">
        <v>2016</v>
      </c>
      <c r="F224" s="205" t="s">
        <v>2017</v>
      </c>
      <c r="G224" s="192"/>
      <c r="H224" s="192"/>
      <c r="I224" s="195"/>
      <c r="J224" s="206">
        <f>BK224</f>
        <v>0</v>
      </c>
      <c r="K224" s="192"/>
      <c r="L224" s="197"/>
      <c r="M224" s="198"/>
      <c r="N224" s="199"/>
      <c r="O224" s="199"/>
      <c r="P224" s="200">
        <f>SUM(P225:P280)</f>
        <v>0</v>
      </c>
      <c r="Q224" s="199"/>
      <c r="R224" s="200">
        <f>SUM(R225:R280)</f>
        <v>1.0218600000000002</v>
      </c>
      <c r="S224" s="199"/>
      <c r="T224" s="201">
        <f>SUM(T225:T280)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2" t="s">
        <v>181</v>
      </c>
      <c r="AT224" s="203" t="s">
        <v>72</v>
      </c>
      <c r="AU224" s="203" t="s">
        <v>81</v>
      </c>
      <c r="AY224" s="202" t="s">
        <v>143</v>
      </c>
      <c r="BK224" s="204">
        <f>SUM(BK225:BK280)</f>
        <v>0</v>
      </c>
    </row>
    <row r="225" s="2" customFormat="1" ht="24.15" customHeight="1">
      <c r="A225" s="41"/>
      <c r="B225" s="42"/>
      <c r="C225" s="207" t="s">
        <v>416</v>
      </c>
      <c r="D225" s="207" t="s">
        <v>145</v>
      </c>
      <c r="E225" s="208" t="s">
        <v>2018</v>
      </c>
      <c r="F225" s="209" t="s">
        <v>2019</v>
      </c>
      <c r="G225" s="210" t="s">
        <v>414</v>
      </c>
      <c r="H225" s="211">
        <v>200</v>
      </c>
      <c r="I225" s="212"/>
      <c r="J225" s="213">
        <f>ROUND(I225*H225,2)</f>
        <v>0</v>
      </c>
      <c r="K225" s="209" t="s">
        <v>149</v>
      </c>
      <c r="L225" s="47"/>
      <c r="M225" s="214" t="s">
        <v>28</v>
      </c>
      <c r="N225" s="215" t="s">
        <v>44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619</v>
      </c>
      <c r="AT225" s="218" t="s">
        <v>145</v>
      </c>
      <c r="AU225" s="218" t="s">
        <v>83</v>
      </c>
      <c r="AY225" s="20" t="s">
        <v>143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81</v>
      </c>
      <c r="BK225" s="219">
        <f>ROUND(I225*H225,2)</f>
        <v>0</v>
      </c>
      <c r="BL225" s="20" t="s">
        <v>619</v>
      </c>
      <c r="BM225" s="218" t="s">
        <v>2020</v>
      </c>
    </row>
    <row r="226" s="2" customFormat="1">
      <c r="A226" s="41"/>
      <c r="B226" s="42"/>
      <c r="C226" s="43"/>
      <c r="D226" s="220" t="s">
        <v>152</v>
      </c>
      <c r="E226" s="43"/>
      <c r="F226" s="221" t="s">
        <v>2021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152</v>
      </c>
      <c r="AU226" s="20" t="s">
        <v>83</v>
      </c>
    </row>
    <row r="227" s="2" customFormat="1">
      <c r="A227" s="41"/>
      <c r="B227" s="42"/>
      <c r="C227" s="43"/>
      <c r="D227" s="225" t="s">
        <v>154</v>
      </c>
      <c r="E227" s="43"/>
      <c r="F227" s="226" t="s">
        <v>2022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154</v>
      </c>
      <c r="AU227" s="20" t="s">
        <v>83</v>
      </c>
    </row>
    <row r="228" s="13" customFormat="1">
      <c r="A228" s="13"/>
      <c r="B228" s="227"/>
      <c r="C228" s="228"/>
      <c r="D228" s="220" t="s">
        <v>156</v>
      </c>
      <c r="E228" s="229" t="s">
        <v>28</v>
      </c>
      <c r="F228" s="230" t="s">
        <v>1495</v>
      </c>
      <c r="G228" s="228"/>
      <c r="H228" s="231">
        <v>200</v>
      </c>
      <c r="I228" s="232"/>
      <c r="J228" s="228"/>
      <c r="K228" s="228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156</v>
      </c>
      <c r="AU228" s="237" t="s">
        <v>83</v>
      </c>
      <c r="AV228" s="13" t="s">
        <v>83</v>
      </c>
      <c r="AW228" s="13" t="s">
        <v>35</v>
      </c>
      <c r="AX228" s="13" t="s">
        <v>81</v>
      </c>
      <c r="AY228" s="237" t="s">
        <v>143</v>
      </c>
    </row>
    <row r="229" s="2" customFormat="1" ht="24.15" customHeight="1">
      <c r="A229" s="41"/>
      <c r="B229" s="42"/>
      <c r="C229" s="207" t="s">
        <v>421</v>
      </c>
      <c r="D229" s="207" t="s">
        <v>145</v>
      </c>
      <c r="E229" s="208" t="s">
        <v>2023</v>
      </c>
      <c r="F229" s="209" t="s">
        <v>2024</v>
      </c>
      <c r="G229" s="210" t="s">
        <v>414</v>
      </c>
      <c r="H229" s="211">
        <v>216</v>
      </c>
      <c r="I229" s="212"/>
      <c r="J229" s="213">
        <f>ROUND(I229*H229,2)</f>
        <v>0</v>
      </c>
      <c r="K229" s="209" t="s">
        <v>149</v>
      </c>
      <c r="L229" s="47"/>
      <c r="M229" s="214" t="s">
        <v>28</v>
      </c>
      <c r="N229" s="215" t="s">
        <v>44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619</v>
      </c>
      <c r="AT229" s="218" t="s">
        <v>145</v>
      </c>
      <c r="AU229" s="218" t="s">
        <v>83</v>
      </c>
      <c r="AY229" s="20" t="s">
        <v>143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81</v>
      </c>
      <c r="BK229" s="219">
        <f>ROUND(I229*H229,2)</f>
        <v>0</v>
      </c>
      <c r="BL229" s="20" t="s">
        <v>619</v>
      </c>
      <c r="BM229" s="218" t="s">
        <v>2025</v>
      </c>
    </row>
    <row r="230" s="2" customFormat="1">
      <c r="A230" s="41"/>
      <c r="B230" s="42"/>
      <c r="C230" s="43"/>
      <c r="D230" s="220" t="s">
        <v>152</v>
      </c>
      <c r="E230" s="43"/>
      <c r="F230" s="221" t="s">
        <v>2026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152</v>
      </c>
      <c r="AU230" s="20" t="s">
        <v>83</v>
      </c>
    </row>
    <row r="231" s="2" customFormat="1">
      <c r="A231" s="41"/>
      <c r="B231" s="42"/>
      <c r="C231" s="43"/>
      <c r="D231" s="225" t="s">
        <v>154</v>
      </c>
      <c r="E231" s="43"/>
      <c r="F231" s="226" t="s">
        <v>2027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154</v>
      </c>
      <c r="AU231" s="20" t="s">
        <v>83</v>
      </c>
    </row>
    <row r="232" s="13" customFormat="1">
      <c r="A232" s="13"/>
      <c r="B232" s="227"/>
      <c r="C232" s="228"/>
      <c r="D232" s="220" t="s">
        <v>156</v>
      </c>
      <c r="E232" s="229" t="s">
        <v>28</v>
      </c>
      <c r="F232" s="230" t="s">
        <v>1618</v>
      </c>
      <c r="G232" s="228"/>
      <c r="H232" s="231">
        <v>216</v>
      </c>
      <c r="I232" s="232"/>
      <c r="J232" s="228"/>
      <c r="K232" s="228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156</v>
      </c>
      <c r="AU232" s="237" t="s">
        <v>83</v>
      </c>
      <c r="AV232" s="13" t="s">
        <v>83</v>
      </c>
      <c r="AW232" s="13" t="s">
        <v>35</v>
      </c>
      <c r="AX232" s="13" t="s">
        <v>81</v>
      </c>
      <c r="AY232" s="237" t="s">
        <v>143</v>
      </c>
    </row>
    <row r="233" s="2" customFormat="1" ht="24.15" customHeight="1">
      <c r="A233" s="41"/>
      <c r="B233" s="42"/>
      <c r="C233" s="207" t="s">
        <v>425</v>
      </c>
      <c r="D233" s="207" t="s">
        <v>145</v>
      </c>
      <c r="E233" s="208" t="s">
        <v>2028</v>
      </c>
      <c r="F233" s="209" t="s">
        <v>2029</v>
      </c>
      <c r="G233" s="210" t="s">
        <v>414</v>
      </c>
      <c r="H233" s="211">
        <v>22</v>
      </c>
      <c r="I233" s="212"/>
      <c r="J233" s="213">
        <f>ROUND(I233*H233,2)</f>
        <v>0</v>
      </c>
      <c r="K233" s="209" t="s">
        <v>149</v>
      </c>
      <c r="L233" s="47"/>
      <c r="M233" s="214" t="s">
        <v>28</v>
      </c>
      <c r="N233" s="215" t="s">
        <v>44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619</v>
      </c>
      <c r="AT233" s="218" t="s">
        <v>145</v>
      </c>
      <c r="AU233" s="218" t="s">
        <v>83</v>
      </c>
      <c r="AY233" s="20" t="s">
        <v>143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81</v>
      </c>
      <c r="BK233" s="219">
        <f>ROUND(I233*H233,2)</f>
        <v>0</v>
      </c>
      <c r="BL233" s="20" t="s">
        <v>619</v>
      </c>
      <c r="BM233" s="218" t="s">
        <v>2030</v>
      </c>
    </row>
    <row r="234" s="2" customFormat="1">
      <c r="A234" s="41"/>
      <c r="B234" s="42"/>
      <c r="C234" s="43"/>
      <c r="D234" s="220" t="s">
        <v>152</v>
      </c>
      <c r="E234" s="43"/>
      <c r="F234" s="221" t="s">
        <v>2031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152</v>
      </c>
      <c r="AU234" s="20" t="s">
        <v>83</v>
      </c>
    </row>
    <row r="235" s="2" customFormat="1">
      <c r="A235" s="41"/>
      <c r="B235" s="42"/>
      <c r="C235" s="43"/>
      <c r="D235" s="225" t="s">
        <v>154</v>
      </c>
      <c r="E235" s="43"/>
      <c r="F235" s="226" t="s">
        <v>2032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154</v>
      </c>
      <c r="AU235" s="20" t="s">
        <v>83</v>
      </c>
    </row>
    <row r="236" s="13" customFormat="1">
      <c r="A236" s="13"/>
      <c r="B236" s="227"/>
      <c r="C236" s="228"/>
      <c r="D236" s="220" t="s">
        <v>156</v>
      </c>
      <c r="E236" s="229" t="s">
        <v>28</v>
      </c>
      <c r="F236" s="230" t="s">
        <v>322</v>
      </c>
      <c r="G236" s="228"/>
      <c r="H236" s="231">
        <v>22</v>
      </c>
      <c r="I236" s="232"/>
      <c r="J236" s="228"/>
      <c r="K236" s="228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156</v>
      </c>
      <c r="AU236" s="237" t="s">
        <v>83</v>
      </c>
      <c r="AV236" s="13" t="s">
        <v>83</v>
      </c>
      <c r="AW236" s="13" t="s">
        <v>35</v>
      </c>
      <c r="AX236" s="13" t="s">
        <v>81</v>
      </c>
      <c r="AY236" s="237" t="s">
        <v>143</v>
      </c>
    </row>
    <row r="237" s="2" customFormat="1" ht="37.8" customHeight="1">
      <c r="A237" s="41"/>
      <c r="B237" s="42"/>
      <c r="C237" s="260" t="s">
        <v>432</v>
      </c>
      <c r="D237" s="260" t="s">
        <v>257</v>
      </c>
      <c r="E237" s="261" t="s">
        <v>2033</v>
      </c>
      <c r="F237" s="262" t="s">
        <v>2034</v>
      </c>
      <c r="G237" s="263" t="s">
        <v>414</v>
      </c>
      <c r="H237" s="264">
        <v>22</v>
      </c>
      <c r="I237" s="265"/>
      <c r="J237" s="266">
        <f>ROUND(I237*H237,2)</f>
        <v>0</v>
      </c>
      <c r="K237" s="262" t="s">
        <v>28</v>
      </c>
      <c r="L237" s="267"/>
      <c r="M237" s="268" t="s">
        <v>28</v>
      </c>
      <c r="N237" s="269" t="s">
        <v>44</v>
      </c>
      <c r="O237" s="87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1940</v>
      </c>
      <c r="AT237" s="218" t="s">
        <v>257</v>
      </c>
      <c r="AU237" s="218" t="s">
        <v>83</v>
      </c>
      <c r="AY237" s="20" t="s">
        <v>143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81</v>
      </c>
      <c r="BK237" s="219">
        <f>ROUND(I237*H237,2)</f>
        <v>0</v>
      </c>
      <c r="BL237" s="20" t="s">
        <v>619</v>
      </c>
      <c r="BM237" s="218" t="s">
        <v>2035</v>
      </c>
    </row>
    <row r="238" s="2" customFormat="1">
      <c r="A238" s="41"/>
      <c r="B238" s="42"/>
      <c r="C238" s="43"/>
      <c r="D238" s="220" t="s">
        <v>152</v>
      </c>
      <c r="E238" s="43"/>
      <c r="F238" s="221" t="s">
        <v>2034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152</v>
      </c>
      <c r="AU238" s="20" t="s">
        <v>83</v>
      </c>
    </row>
    <row r="239" s="13" customFormat="1">
      <c r="A239" s="13"/>
      <c r="B239" s="227"/>
      <c r="C239" s="228"/>
      <c r="D239" s="220" t="s">
        <v>156</v>
      </c>
      <c r="E239" s="229" t="s">
        <v>28</v>
      </c>
      <c r="F239" s="230" t="s">
        <v>322</v>
      </c>
      <c r="G239" s="228"/>
      <c r="H239" s="231">
        <v>22</v>
      </c>
      <c r="I239" s="232"/>
      <c r="J239" s="228"/>
      <c r="K239" s="228"/>
      <c r="L239" s="233"/>
      <c r="M239" s="234"/>
      <c r="N239" s="235"/>
      <c r="O239" s="235"/>
      <c r="P239" s="235"/>
      <c r="Q239" s="235"/>
      <c r="R239" s="235"/>
      <c r="S239" s="235"/>
      <c r="T239" s="23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7" t="s">
        <v>156</v>
      </c>
      <c r="AU239" s="237" t="s">
        <v>83</v>
      </c>
      <c r="AV239" s="13" t="s">
        <v>83</v>
      </c>
      <c r="AW239" s="13" t="s">
        <v>35</v>
      </c>
      <c r="AX239" s="13" t="s">
        <v>81</v>
      </c>
      <c r="AY239" s="237" t="s">
        <v>143</v>
      </c>
    </row>
    <row r="240" s="2" customFormat="1" ht="24.15" customHeight="1">
      <c r="A240" s="41"/>
      <c r="B240" s="42"/>
      <c r="C240" s="207" t="s">
        <v>442</v>
      </c>
      <c r="D240" s="207" t="s">
        <v>145</v>
      </c>
      <c r="E240" s="208" t="s">
        <v>2036</v>
      </c>
      <c r="F240" s="209" t="s">
        <v>2037</v>
      </c>
      <c r="G240" s="210" t="s">
        <v>414</v>
      </c>
      <c r="H240" s="211">
        <v>15</v>
      </c>
      <c r="I240" s="212"/>
      <c r="J240" s="213">
        <f>ROUND(I240*H240,2)</f>
        <v>0</v>
      </c>
      <c r="K240" s="209" t="s">
        <v>28</v>
      </c>
      <c r="L240" s="47"/>
      <c r="M240" s="214" t="s">
        <v>28</v>
      </c>
      <c r="N240" s="215" t="s">
        <v>44</v>
      </c>
      <c r="O240" s="87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619</v>
      </c>
      <c r="AT240" s="218" t="s">
        <v>145</v>
      </c>
      <c r="AU240" s="218" t="s">
        <v>83</v>
      </c>
      <c r="AY240" s="20" t="s">
        <v>143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81</v>
      </c>
      <c r="BK240" s="219">
        <f>ROUND(I240*H240,2)</f>
        <v>0</v>
      </c>
      <c r="BL240" s="20" t="s">
        <v>619</v>
      </c>
      <c r="BM240" s="218" t="s">
        <v>2038</v>
      </c>
    </row>
    <row r="241" s="2" customFormat="1">
      <c r="A241" s="41"/>
      <c r="B241" s="42"/>
      <c r="C241" s="43"/>
      <c r="D241" s="220" t="s">
        <v>152</v>
      </c>
      <c r="E241" s="43"/>
      <c r="F241" s="221" t="s">
        <v>2037</v>
      </c>
      <c r="G241" s="43"/>
      <c r="H241" s="43"/>
      <c r="I241" s="222"/>
      <c r="J241" s="43"/>
      <c r="K241" s="43"/>
      <c r="L241" s="47"/>
      <c r="M241" s="223"/>
      <c r="N241" s="22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152</v>
      </c>
      <c r="AU241" s="20" t="s">
        <v>83</v>
      </c>
    </row>
    <row r="242" s="13" customFormat="1">
      <c r="A242" s="13"/>
      <c r="B242" s="227"/>
      <c r="C242" s="228"/>
      <c r="D242" s="220" t="s">
        <v>156</v>
      </c>
      <c r="E242" s="229" t="s">
        <v>28</v>
      </c>
      <c r="F242" s="230" t="s">
        <v>272</v>
      </c>
      <c r="G242" s="228"/>
      <c r="H242" s="231">
        <v>15</v>
      </c>
      <c r="I242" s="232"/>
      <c r="J242" s="228"/>
      <c r="K242" s="228"/>
      <c r="L242" s="233"/>
      <c r="M242" s="234"/>
      <c r="N242" s="235"/>
      <c r="O242" s="235"/>
      <c r="P242" s="235"/>
      <c r="Q242" s="235"/>
      <c r="R242" s="235"/>
      <c r="S242" s="235"/>
      <c r="T242" s="23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7" t="s">
        <v>156</v>
      </c>
      <c r="AU242" s="237" t="s">
        <v>83</v>
      </c>
      <c r="AV242" s="13" t="s">
        <v>83</v>
      </c>
      <c r="AW242" s="13" t="s">
        <v>35</v>
      </c>
      <c r="AX242" s="13" t="s">
        <v>81</v>
      </c>
      <c r="AY242" s="237" t="s">
        <v>143</v>
      </c>
    </row>
    <row r="243" s="2" customFormat="1" ht="16.5" customHeight="1">
      <c r="A243" s="41"/>
      <c r="B243" s="42"/>
      <c r="C243" s="207" t="s">
        <v>451</v>
      </c>
      <c r="D243" s="207" t="s">
        <v>145</v>
      </c>
      <c r="E243" s="208" t="s">
        <v>2039</v>
      </c>
      <c r="F243" s="209" t="s">
        <v>2040</v>
      </c>
      <c r="G243" s="210" t="s">
        <v>414</v>
      </c>
      <c r="H243" s="211">
        <v>25</v>
      </c>
      <c r="I243" s="212"/>
      <c r="J243" s="213">
        <f>ROUND(I243*H243,2)</f>
        <v>0</v>
      </c>
      <c r="K243" s="209" t="s">
        <v>149</v>
      </c>
      <c r="L243" s="47"/>
      <c r="M243" s="214" t="s">
        <v>28</v>
      </c>
      <c r="N243" s="215" t="s">
        <v>44</v>
      </c>
      <c r="O243" s="87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619</v>
      </c>
      <c r="AT243" s="218" t="s">
        <v>145</v>
      </c>
      <c r="AU243" s="218" t="s">
        <v>83</v>
      </c>
      <c r="AY243" s="20" t="s">
        <v>143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81</v>
      </c>
      <c r="BK243" s="219">
        <f>ROUND(I243*H243,2)</f>
        <v>0</v>
      </c>
      <c r="BL243" s="20" t="s">
        <v>619</v>
      </c>
      <c r="BM243" s="218" t="s">
        <v>2041</v>
      </c>
    </row>
    <row r="244" s="2" customFormat="1">
      <c r="A244" s="41"/>
      <c r="B244" s="42"/>
      <c r="C244" s="43"/>
      <c r="D244" s="220" t="s">
        <v>152</v>
      </c>
      <c r="E244" s="43"/>
      <c r="F244" s="221" t="s">
        <v>2040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152</v>
      </c>
      <c r="AU244" s="20" t="s">
        <v>83</v>
      </c>
    </row>
    <row r="245" s="2" customFormat="1">
      <c r="A245" s="41"/>
      <c r="B245" s="42"/>
      <c r="C245" s="43"/>
      <c r="D245" s="225" t="s">
        <v>154</v>
      </c>
      <c r="E245" s="43"/>
      <c r="F245" s="226" t="s">
        <v>2042</v>
      </c>
      <c r="G245" s="43"/>
      <c r="H245" s="43"/>
      <c r="I245" s="222"/>
      <c r="J245" s="43"/>
      <c r="K245" s="43"/>
      <c r="L245" s="47"/>
      <c r="M245" s="223"/>
      <c r="N245" s="22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154</v>
      </c>
      <c r="AU245" s="20" t="s">
        <v>83</v>
      </c>
    </row>
    <row r="246" s="13" customFormat="1">
      <c r="A246" s="13"/>
      <c r="B246" s="227"/>
      <c r="C246" s="228"/>
      <c r="D246" s="220" t="s">
        <v>156</v>
      </c>
      <c r="E246" s="229" t="s">
        <v>28</v>
      </c>
      <c r="F246" s="230" t="s">
        <v>341</v>
      </c>
      <c r="G246" s="228"/>
      <c r="H246" s="231">
        <v>25</v>
      </c>
      <c r="I246" s="232"/>
      <c r="J246" s="228"/>
      <c r="K246" s="228"/>
      <c r="L246" s="233"/>
      <c r="M246" s="234"/>
      <c r="N246" s="235"/>
      <c r="O246" s="235"/>
      <c r="P246" s="235"/>
      <c r="Q246" s="235"/>
      <c r="R246" s="235"/>
      <c r="S246" s="235"/>
      <c r="T246" s="23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156</v>
      </c>
      <c r="AU246" s="237" t="s">
        <v>83</v>
      </c>
      <c r="AV246" s="13" t="s">
        <v>83</v>
      </c>
      <c r="AW246" s="13" t="s">
        <v>35</v>
      </c>
      <c r="AX246" s="13" t="s">
        <v>81</v>
      </c>
      <c r="AY246" s="237" t="s">
        <v>143</v>
      </c>
    </row>
    <row r="247" s="2" customFormat="1" ht="21.75" customHeight="1">
      <c r="A247" s="41"/>
      <c r="B247" s="42"/>
      <c r="C247" s="260" t="s">
        <v>459</v>
      </c>
      <c r="D247" s="260" t="s">
        <v>257</v>
      </c>
      <c r="E247" s="261" t="s">
        <v>2043</v>
      </c>
      <c r="F247" s="262" t="s">
        <v>2044</v>
      </c>
      <c r="G247" s="263" t="s">
        <v>414</v>
      </c>
      <c r="H247" s="264">
        <v>25</v>
      </c>
      <c r="I247" s="265"/>
      <c r="J247" s="266">
        <f>ROUND(I247*H247,2)</f>
        <v>0</v>
      </c>
      <c r="K247" s="262" t="s">
        <v>28</v>
      </c>
      <c r="L247" s="267"/>
      <c r="M247" s="268" t="s">
        <v>28</v>
      </c>
      <c r="N247" s="269" t="s">
        <v>44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1940</v>
      </c>
      <c r="AT247" s="218" t="s">
        <v>257</v>
      </c>
      <c r="AU247" s="218" t="s">
        <v>83</v>
      </c>
      <c r="AY247" s="20" t="s">
        <v>143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81</v>
      </c>
      <c r="BK247" s="219">
        <f>ROUND(I247*H247,2)</f>
        <v>0</v>
      </c>
      <c r="BL247" s="20" t="s">
        <v>619</v>
      </c>
      <c r="BM247" s="218" t="s">
        <v>2045</v>
      </c>
    </row>
    <row r="248" s="2" customFormat="1">
      <c r="A248" s="41"/>
      <c r="B248" s="42"/>
      <c r="C248" s="43"/>
      <c r="D248" s="220" t="s">
        <v>152</v>
      </c>
      <c r="E248" s="43"/>
      <c r="F248" s="221" t="s">
        <v>2044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152</v>
      </c>
      <c r="AU248" s="20" t="s">
        <v>83</v>
      </c>
    </row>
    <row r="249" s="13" customFormat="1">
      <c r="A249" s="13"/>
      <c r="B249" s="227"/>
      <c r="C249" s="228"/>
      <c r="D249" s="220" t="s">
        <v>156</v>
      </c>
      <c r="E249" s="229" t="s">
        <v>28</v>
      </c>
      <c r="F249" s="230" t="s">
        <v>341</v>
      </c>
      <c r="G249" s="228"/>
      <c r="H249" s="231">
        <v>25</v>
      </c>
      <c r="I249" s="232"/>
      <c r="J249" s="228"/>
      <c r="K249" s="228"/>
      <c r="L249" s="233"/>
      <c r="M249" s="234"/>
      <c r="N249" s="235"/>
      <c r="O249" s="235"/>
      <c r="P249" s="235"/>
      <c r="Q249" s="235"/>
      <c r="R249" s="235"/>
      <c r="S249" s="235"/>
      <c r="T249" s="23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7" t="s">
        <v>156</v>
      </c>
      <c r="AU249" s="237" t="s">
        <v>83</v>
      </c>
      <c r="AV249" s="13" t="s">
        <v>83</v>
      </c>
      <c r="AW249" s="13" t="s">
        <v>35</v>
      </c>
      <c r="AX249" s="13" t="s">
        <v>81</v>
      </c>
      <c r="AY249" s="237" t="s">
        <v>143</v>
      </c>
    </row>
    <row r="250" s="2" customFormat="1" ht="24.15" customHeight="1">
      <c r="A250" s="41"/>
      <c r="B250" s="42"/>
      <c r="C250" s="260" t="s">
        <v>466</v>
      </c>
      <c r="D250" s="260" t="s">
        <v>257</v>
      </c>
      <c r="E250" s="261" t="s">
        <v>2046</v>
      </c>
      <c r="F250" s="262" t="s">
        <v>2047</v>
      </c>
      <c r="G250" s="263" t="s">
        <v>414</v>
      </c>
      <c r="H250" s="264">
        <v>25</v>
      </c>
      <c r="I250" s="265"/>
      <c r="J250" s="266">
        <f>ROUND(I250*H250,2)</f>
        <v>0</v>
      </c>
      <c r="K250" s="262" t="s">
        <v>28</v>
      </c>
      <c r="L250" s="267"/>
      <c r="M250" s="268" t="s">
        <v>28</v>
      </c>
      <c r="N250" s="269" t="s">
        <v>44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1940</v>
      </c>
      <c r="AT250" s="218" t="s">
        <v>257</v>
      </c>
      <c r="AU250" s="218" t="s">
        <v>83</v>
      </c>
      <c r="AY250" s="20" t="s">
        <v>143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81</v>
      </c>
      <c r="BK250" s="219">
        <f>ROUND(I250*H250,2)</f>
        <v>0</v>
      </c>
      <c r="BL250" s="20" t="s">
        <v>619</v>
      </c>
      <c r="BM250" s="218" t="s">
        <v>2048</v>
      </c>
    </row>
    <row r="251" s="2" customFormat="1">
      <c r="A251" s="41"/>
      <c r="B251" s="42"/>
      <c r="C251" s="43"/>
      <c r="D251" s="220" t="s">
        <v>152</v>
      </c>
      <c r="E251" s="43"/>
      <c r="F251" s="221" t="s">
        <v>2047</v>
      </c>
      <c r="G251" s="43"/>
      <c r="H251" s="43"/>
      <c r="I251" s="222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152</v>
      </c>
      <c r="AU251" s="20" t="s">
        <v>83</v>
      </c>
    </row>
    <row r="252" s="13" customFormat="1">
      <c r="A252" s="13"/>
      <c r="B252" s="227"/>
      <c r="C252" s="228"/>
      <c r="D252" s="220" t="s">
        <v>156</v>
      </c>
      <c r="E252" s="229" t="s">
        <v>28</v>
      </c>
      <c r="F252" s="230" t="s">
        <v>341</v>
      </c>
      <c r="G252" s="228"/>
      <c r="H252" s="231">
        <v>25</v>
      </c>
      <c r="I252" s="232"/>
      <c r="J252" s="228"/>
      <c r="K252" s="228"/>
      <c r="L252" s="233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7" t="s">
        <v>156</v>
      </c>
      <c r="AU252" s="237" t="s">
        <v>83</v>
      </c>
      <c r="AV252" s="13" t="s">
        <v>83</v>
      </c>
      <c r="AW252" s="13" t="s">
        <v>35</v>
      </c>
      <c r="AX252" s="13" t="s">
        <v>81</v>
      </c>
      <c r="AY252" s="237" t="s">
        <v>143</v>
      </c>
    </row>
    <row r="253" s="2" customFormat="1" ht="37.8" customHeight="1">
      <c r="A253" s="41"/>
      <c r="B253" s="42"/>
      <c r="C253" s="207" t="s">
        <v>472</v>
      </c>
      <c r="D253" s="207" t="s">
        <v>145</v>
      </c>
      <c r="E253" s="208" t="s">
        <v>2049</v>
      </c>
      <c r="F253" s="209" t="s">
        <v>2050</v>
      </c>
      <c r="G253" s="210" t="s">
        <v>406</v>
      </c>
      <c r="H253" s="211">
        <v>852.60000000000002</v>
      </c>
      <c r="I253" s="212"/>
      <c r="J253" s="213">
        <f>ROUND(I253*H253,2)</f>
        <v>0</v>
      </c>
      <c r="K253" s="209" t="s">
        <v>149</v>
      </c>
      <c r="L253" s="47"/>
      <c r="M253" s="214" t="s">
        <v>28</v>
      </c>
      <c r="N253" s="215" t="s">
        <v>44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619</v>
      </c>
      <c r="AT253" s="218" t="s">
        <v>145</v>
      </c>
      <c r="AU253" s="218" t="s">
        <v>83</v>
      </c>
      <c r="AY253" s="20" t="s">
        <v>143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81</v>
      </c>
      <c r="BK253" s="219">
        <f>ROUND(I253*H253,2)</f>
        <v>0</v>
      </c>
      <c r="BL253" s="20" t="s">
        <v>619</v>
      </c>
      <c r="BM253" s="218" t="s">
        <v>2051</v>
      </c>
    </row>
    <row r="254" s="2" customFormat="1">
      <c r="A254" s="41"/>
      <c r="B254" s="42"/>
      <c r="C254" s="43"/>
      <c r="D254" s="220" t="s">
        <v>152</v>
      </c>
      <c r="E254" s="43"/>
      <c r="F254" s="221" t="s">
        <v>2052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152</v>
      </c>
      <c r="AU254" s="20" t="s">
        <v>83</v>
      </c>
    </row>
    <row r="255" s="2" customFormat="1">
      <c r="A255" s="41"/>
      <c r="B255" s="42"/>
      <c r="C255" s="43"/>
      <c r="D255" s="225" t="s">
        <v>154</v>
      </c>
      <c r="E255" s="43"/>
      <c r="F255" s="226" t="s">
        <v>2053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154</v>
      </c>
      <c r="AU255" s="20" t="s">
        <v>83</v>
      </c>
    </row>
    <row r="256" s="13" customFormat="1">
      <c r="A256" s="13"/>
      <c r="B256" s="227"/>
      <c r="C256" s="228"/>
      <c r="D256" s="220" t="s">
        <v>156</v>
      </c>
      <c r="E256" s="229" t="s">
        <v>28</v>
      </c>
      <c r="F256" s="230" t="s">
        <v>2054</v>
      </c>
      <c r="G256" s="228"/>
      <c r="H256" s="231">
        <v>852.60000000000002</v>
      </c>
      <c r="I256" s="232"/>
      <c r="J256" s="228"/>
      <c r="K256" s="228"/>
      <c r="L256" s="233"/>
      <c r="M256" s="234"/>
      <c r="N256" s="235"/>
      <c r="O256" s="235"/>
      <c r="P256" s="235"/>
      <c r="Q256" s="235"/>
      <c r="R256" s="235"/>
      <c r="S256" s="235"/>
      <c r="T256" s="23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7" t="s">
        <v>156</v>
      </c>
      <c r="AU256" s="237" t="s">
        <v>83</v>
      </c>
      <c r="AV256" s="13" t="s">
        <v>83</v>
      </c>
      <c r="AW256" s="13" t="s">
        <v>35</v>
      </c>
      <c r="AX256" s="13" t="s">
        <v>81</v>
      </c>
      <c r="AY256" s="237" t="s">
        <v>143</v>
      </c>
    </row>
    <row r="257" s="2" customFormat="1" ht="16.5" customHeight="1">
      <c r="A257" s="41"/>
      <c r="B257" s="42"/>
      <c r="C257" s="260" t="s">
        <v>478</v>
      </c>
      <c r="D257" s="260" t="s">
        <v>257</v>
      </c>
      <c r="E257" s="261" t="s">
        <v>2055</v>
      </c>
      <c r="F257" s="262" t="s">
        <v>2056</v>
      </c>
      <c r="G257" s="263" t="s">
        <v>331</v>
      </c>
      <c r="H257" s="264">
        <v>937.86000000000001</v>
      </c>
      <c r="I257" s="265"/>
      <c r="J257" s="266">
        <f>ROUND(I257*H257,2)</f>
        <v>0</v>
      </c>
      <c r="K257" s="262" t="s">
        <v>28</v>
      </c>
      <c r="L257" s="267"/>
      <c r="M257" s="268" t="s">
        <v>28</v>
      </c>
      <c r="N257" s="269" t="s">
        <v>44</v>
      </c>
      <c r="O257" s="87"/>
      <c r="P257" s="216">
        <f>O257*H257</f>
        <v>0</v>
      </c>
      <c r="Q257" s="216">
        <v>0.001</v>
      </c>
      <c r="R257" s="216">
        <f>Q257*H257</f>
        <v>0.93786000000000003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1940</v>
      </c>
      <c r="AT257" s="218" t="s">
        <v>257</v>
      </c>
      <c r="AU257" s="218" t="s">
        <v>83</v>
      </c>
      <c r="AY257" s="20" t="s">
        <v>143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81</v>
      </c>
      <c r="BK257" s="219">
        <f>ROUND(I257*H257,2)</f>
        <v>0</v>
      </c>
      <c r="BL257" s="20" t="s">
        <v>619</v>
      </c>
      <c r="BM257" s="218" t="s">
        <v>2057</v>
      </c>
    </row>
    <row r="258" s="2" customFormat="1">
      <c r="A258" s="41"/>
      <c r="B258" s="42"/>
      <c r="C258" s="43"/>
      <c r="D258" s="220" t="s">
        <v>152</v>
      </c>
      <c r="E258" s="43"/>
      <c r="F258" s="221" t="s">
        <v>2056</v>
      </c>
      <c r="G258" s="43"/>
      <c r="H258" s="43"/>
      <c r="I258" s="222"/>
      <c r="J258" s="43"/>
      <c r="K258" s="43"/>
      <c r="L258" s="47"/>
      <c r="M258" s="223"/>
      <c r="N258" s="22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152</v>
      </c>
      <c r="AU258" s="20" t="s">
        <v>83</v>
      </c>
    </row>
    <row r="259" s="13" customFormat="1">
      <c r="A259" s="13"/>
      <c r="B259" s="227"/>
      <c r="C259" s="228"/>
      <c r="D259" s="220" t="s">
        <v>156</v>
      </c>
      <c r="E259" s="229" t="s">
        <v>28</v>
      </c>
      <c r="F259" s="230" t="s">
        <v>2058</v>
      </c>
      <c r="G259" s="228"/>
      <c r="H259" s="231">
        <v>937.86000000000001</v>
      </c>
      <c r="I259" s="232"/>
      <c r="J259" s="228"/>
      <c r="K259" s="228"/>
      <c r="L259" s="233"/>
      <c r="M259" s="234"/>
      <c r="N259" s="235"/>
      <c r="O259" s="235"/>
      <c r="P259" s="235"/>
      <c r="Q259" s="235"/>
      <c r="R259" s="235"/>
      <c r="S259" s="235"/>
      <c r="T259" s="23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7" t="s">
        <v>156</v>
      </c>
      <c r="AU259" s="237" t="s">
        <v>83</v>
      </c>
      <c r="AV259" s="13" t="s">
        <v>83</v>
      </c>
      <c r="AW259" s="13" t="s">
        <v>35</v>
      </c>
      <c r="AX259" s="13" t="s">
        <v>81</v>
      </c>
      <c r="AY259" s="237" t="s">
        <v>143</v>
      </c>
    </row>
    <row r="260" s="2" customFormat="1" ht="37.8" customHeight="1">
      <c r="A260" s="41"/>
      <c r="B260" s="42"/>
      <c r="C260" s="207" t="s">
        <v>484</v>
      </c>
      <c r="D260" s="207" t="s">
        <v>145</v>
      </c>
      <c r="E260" s="208" t="s">
        <v>2059</v>
      </c>
      <c r="F260" s="209" t="s">
        <v>2060</v>
      </c>
      <c r="G260" s="210" t="s">
        <v>406</v>
      </c>
      <c r="H260" s="211">
        <v>50</v>
      </c>
      <c r="I260" s="212"/>
      <c r="J260" s="213">
        <f>ROUND(I260*H260,2)</f>
        <v>0</v>
      </c>
      <c r="K260" s="209" t="s">
        <v>149</v>
      </c>
      <c r="L260" s="47"/>
      <c r="M260" s="214" t="s">
        <v>28</v>
      </c>
      <c r="N260" s="215" t="s">
        <v>44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619</v>
      </c>
      <c r="AT260" s="218" t="s">
        <v>145</v>
      </c>
      <c r="AU260" s="218" t="s">
        <v>83</v>
      </c>
      <c r="AY260" s="20" t="s">
        <v>143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81</v>
      </c>
      <c r="BK260" s="219">
        <f>ROUND(I260*H260,2)</f>
        <v>0</v>
      </c>
      <c r="BL260" s="20" t="s">
        <v>619</v>
      </c>
      <c r="BM260" s="218" t="s">
        <v>2061</v>
      </c>
    </row>
    <row r="261" s="2" customFormat="1">
      <c r="A261" s="41"/>
      <c r="B261" s="42"/>
      <c r="C261" s="43"/>
      <c r="D261" s="220" t="s">
        <v>152</v>
      </c>
      <c r="E261" s="43"/>
      <c r="F261" s="221" t="s">
        <v>2062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152</v>
      </c>
      <c r="AU261" s="20" t="s">
        <v>83</v>
      </c>
    </row>
    <row r="262" s="2" customFormat="1">
      <c r="A262" s="41"/>
      <c r="B262" s="42"/>
      <c r="C262" s="43"/>
      <c r="D262" s="225" t="s">
        <v>154</v>
      </c>
      <c r="E262" s="43"/>
      <c r="F262" s="226" t="s">
        <v>2063</v>
      </c>
      <c r="G262" s="43"/>
      <c r="H262" s="43"/>
      <c r="I262" s="222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154</v>
      </c>
      <c r="AU262" s="20" t="s">
        <v>83</v>
      </c>
    </row>
    <row r="263" s="13" customFormat="1">
      <c r="A263" s="13"/>
      <c r="B263" s="227"/>
      <c r="C263" s="228"/>
      <c r="D263" s="220" t="s">
        <v>156</v>
      </c>
      <c r="E263" s="229" t="s">
        <v>28</v>
      </c>
      <c r="F263" s="230" t="s">
        <v>518</v>
      </c>
      <c r="G263" s="228"/>
      <c r="H263" s="231">
        <v>50</v>
      </c>
      <c r="I263" s="232"/>
      <c r="J263" s="228"/>
      <c r="K263" s="228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156</v>
      </c>
      <c r="AU263" s="237" t="s">
        <v>83</v>
      </c>
      <c r="AV263" s="13" t="s">
        <v>83</v>
      </c>
      <c r="AW263" s="13" t="s">
        <v>35</v>
      </c>
      <c r="AX263" s="13" t="s">
        <v>81</v>
      </c>
      <c r="AY263" s="237" t="s">
        <v>143</v>
      </c>
    </row>
    <row r="264" s="2" customFormat="1" ht="16.5" customHeight="1">
      <c r="A264" s="41"/>
      <c r="B264" s="42"/>
      <c r="C264" s="260" t="s">
        <v>492</v>
      </c>
      <c r="D264" s="260" t="s">
        <v>257</v>
      </c>
      <c r="E264" s="261" t="s">
        <v>2064</v>
      </c>
      <c r="F264" s="262" t="s">
        <v>2065</v>
      </c>
      <c r="G264" s="263" t="s">
        <v>331</v>
      </c>
      <c r="H264" s="264">
        <v>55</v>
      </c>
      <c r="I264" s="265"/>
      <c r="J264" s="266">
        <f>ROUND(I264*H264,2)</f>
        <v>0</v>
      </c>
      <c r="K264" s="262" t="s">
        <v>28</v>
      </c>
      <c r="L264" s="267"/>
      <c r="M264" s="268" t="s">
        <v>28</v>
      </c>
      <c r="N264" s="269" t="s">
        <v>44</v>
      </c>
      <c r="O264" s="87"/>
      <c r="P264" s="216">
        <f>O264*H264</f>
        <v>0</v>
      </c>
      <c r="Q264" s="216">
        <v>0.001</v>
      </c>
      <c r="R264" s="216">
        <f>Q264*H264</f>
        <v>0.055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1940</v>
      </c>
      <c r="AT264" s="218" t="s">
        <v>257</v>
      </c>
      <c r="AU264" s="218" t="s">
        <v>83</v>
      </c>
      <c r="AY264" s="20" t="s">
        <v>143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81</v>
      </c>
      <c r="BK264" s="219">
        <f>ROUND(I264*H264,2)</f>
        <v>0</v>
      </c>
      <c r="BL264" s="20" t="s">
        <v>619</v>
      </c>
      <c r="BM264" s="218" t="s">
        <v>2066</v>
      </c>
    </row>
    <row r="265" s="2" customFormat="1">
      <c r="A265" s="41"/>
      <c r="B265" s="42"/>
      <c r="C265" s="43"/>
      <c r="D265" s="220" t="s">
        <v>152</v>
      </c>
      <c r="E265" s="43"/>
      <c r="F265" s="221" t="s">
        <v>2065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152</v>
      </c>
      <c r="AU265" s="20" t="s">
        <v>83</v>
      </c>
    </row>
    <row r="266" s="13" customFormat="1">
      <c r="A266" s="13"/>
      <c r="B266" s="227"/>
      <c r="C266" s="228"/>
      <c r="D266" s="220" t="s">
        <v>156</v>
      </c>
      <c r="E266" s="229" t="s">
        <v>28</v>
      </c>
      <c r="F266" s="230" t="s">
        <v>554</v>
      </c>
      <c r="G266" s="228"/>
      <c r="H266" s="231">
        <v>55</v>
      </c>
      <c r="I266" s="232"/>
      <c r="J266" s="228"/>
      <c r="K266" s="228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156</v>
      </c>
      <c r="AU266" s="237" t="s">
        <v>83</v>
      </c>
      <c r="AV266" s="13" t="s">
        <v>83</v>
      </c>
      <c r="AW266" s="13" t="s">
        <v>35</v>
      </c>
      <c r="AX266" s="13" t="s">
        <v>81</v>
      </c>
      <c r="AY266" s="237" t="s">
        <v>143</v>
      </c>
    </row>
    <row r="267" s="2" customFormat="1" ht="16.5" customHeight="1">
      <c r="A267" s="41"/>
      <c r="B267" s="42"/>
      <c r="C267" s="207" t="s">
        <v>500</v>
      </c>
      <c r="D267" s="207" t="s">
        <v>145</v>
      </c>
      <c r="E267" s="208" t="s">
        <v>2067</v>
      </c>
      <c r="F267" s="209" t="s">
        <v>2068</v>
      </c>
      <c r="G267" s="210" t="s">
        <v>414</v>
      </c>
      <c r="H267" s="211">
        <v>50</v>
      </c>
      <c r="I267" s="212"/>
      <c r="J267" s="213">
        <f>ROUND(I267*H267,2)</f>
        <v>0</v>
      </c>
      <c r="K267" s="209" t="s">
        <v>149</v>
      </c>
      <c r="L267" s="47"/>
      <c r="M267" s="214" t="s">
        <v>28</v>
      </c>
      <c r="N267" s="215" t="s">
        <v>44</v>
      </c>
      <c r="O267" s="87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619</v>
      </c>
      <c r="AT267" s="218" t="s">
        <v>145</v>
      </c>
      <c r="AU267" s="218" t="s">
        <v>83</v>
      </c>
      <c r="AY267" s="20" t="s">
        <v>143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81</v>
      </c>
      <c r="BK267" s="219">
        <f>ROUND(I267*H267,2)</f>
        <v>0</v>
      </c>
      <c r="BL267" s="20" t="s">
        <v>619</v>
      </c>
      <c r="BM267" s="218" t="s">
        <v>2069</v>
      </c>
    </row>
    <row r="268" s="2" customFormat="1">
      <c r="A268" s="41"/>
      <c r="B268" s="42"/>
      <c r="C268" s="43"/>
      <c r="D268" s="220" t="s">
        <v>152</v>
      </c>
      <c r="E268" s="43"/>
      <c r="F268" s="221" t="s">
        <v>2070</v>
      </c>
      <c r="G268" s="43"/>
      <c r="H268" s="43"/>
      <c r="I268" s="222"/>
      <c r="J268" s="43"/>
      <c r="K268" s="43"/>
      <c r="L268" s="47"/>
      <c r="M268" s="223"/>
      <c r="N268" s="22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152</v>
      </c>
      <c r="AU268" s="20" t="s">
        <v>83</v>
      </c>
    </row>
    <row r="269" s="2" customFormat="1">
      <c r="A269" s="41"/>
      <c r="B269" s="42"/>
      <c r="C269" s="43"/>
      <c r="D269" s="225" t="s">
        <v>154</v>
      </c>
      <c r="E269" s="43"/>
      <c r="F269" s="226" t="s">
        <v>2071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154</v>
      </c>
      <c r="AU269" s="20" t="s">
        <v>83</v>
      </c>
    </row>
    <row r="270" s="13" customFormat="1">
      <c r="A270" s="13"/>
      <c r="B270" s="227"/>
      <c r="C270" s="228"/>
      <c r="D270" s="220" t="s">
        <v>156</v>
      </c>
      <c r="E270" s="229" t="s">
        <v>28</v>
      </c>
      <c r="F270" s="230" t="s">
        <v>518</v>
      </c>
      <c r="G270" s="228"/>
      <c r="H270" s="231">
        <v>50</v>
      </c>
      <c r="I270" s="232"/>
      <c r="J270" s="228"/>
      <c r="K270" s="228"/>
      <c r="L270" s="233"/>
      <c r="M270" s="234"/>
      <c r="N270" s="235"/>
      <c r="O270" s="235"/>
      <c r="P270" s="235"/>
      <c r="Q270" s="235"/>
      <c r="R270" s="235"/>
      <c r="S270" s="235"/>
      <c r="T270" s="23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7" t="s">
        <v>156</v>
      </c>
      <c r="AU270" s="237" t="s">
        <v>83</v>
      </c>
      <c r="AV270" s="13" t="s">
        <v>83</v>
      </c>
      <c r="AW270" s="13" t="s">
        <v>35</v>
      </c>
      <c r="AX270" s="13" t="s">
        <v>81</v>
      </c>
      <c r="AY270" s="237" t="s">
        <v>143</v>
      </c>
    </row>
    <row r="271" s="2" customFormat="1" ht="16.5" customHeight="1">
      <c r="A271" s="41"/>
      <c r="B271" s="42"/>
      <c r="C271" s="260" t="s">
        <v>508</v>
      </c>
      <c r="D271" s="260" t="s">
        <v>257</v>
      </c>
      <c r="E271" s="261" t="s">
        <v>2072</v>
      </c>
      <c r="F271" s="262" t="s">
        <v>2073</v>
      </c>
      <c r="G271" s="263" t="s">
        <v>414</v>
      </c>
      <c r="H271" s="264">
        <v>50</v>
      </c>
      <c r="I271" s="265"/>
      <c r="J271" s="266">
        <f>ROUND(I271*H271,2)</f>
        <v>0</v>
      </c>
      <c r="K271" s="262" t="s">
        <v>28</v>
      </c>
      <c r="L271" s="267"/>
      <c r="M271" s="268" t="s">
        <v>28</v>
      </c>
      <c r="N271" s="269" t="s">
        <v>44</v>
      </c>
      <c r="O271" s="87"/>
      <c r="P271" s="216">
        <f>O271*H271</f>
        <v>0</v>
      </c>
      <c r="Q271" s="216">
        <v>0.00023000000000000001</v>
      </c>
      <c r="R271" s="216">
        <f>Q271*H271</f>
        <v>0.0115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1940</v>
      </c>
      <c r="AT271" s="218" t="s">
        <v>257</v>
      </c>
      <c r="AU271" s="218" t="s">
        <v>83</v>
      </c>
      <c r="AY271" s="20" t="s">
        <v>143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81</v>
      </c>
      <c r="BK271" s="219">
        <f>ROUND(I271*H271,2)</f>
        <v>0</v>
      </c>
      <c r="BL271" s="20" t="s">
        <v>619</v>
      </c>
      <c r="BM271" s="218" t="s">
        <v>2074</v>
      </c>
    </row>
    <row r="272" s="2" customFormat="1">
      <c r="A272" s="41"/>
      <c r="B272" s="42"/>
      <c r="C272" s="43"/>
      <c r="D272" s="220" t="s">
        <v>152</v>
      </c>
      <c r="E272" s="43"/>
      <c r="F272" s="221" t="s">
        <v>2073</v>
      </c>
      <c r="G272" s="43"/>
      <c r="H272" s="43"/>
      <c r="I272" s="222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152</v>
      </c>
      <c r="AU272" s="20" t="s">
        <v>83</v>
      </c>
    </row>
    <row r="273" s="13" customFormat="1">
      <c r="A273" s="13"/>
      <c r="B273" s="227"/>
      <c r="C273" s="228"/>
      <c r="D273" s="220" t="s">
        <v>156</v>
      </c>
      <c r="E273" s="229" t="s">
        <v>28</v>
      </c>
      <c r="F273" s="230" t="s">
        <v>518</v>
      </c>
      <c r="G273" s="228"/>
      <c r="H273" s="231">
        <v>50</v>
      </c>
      <c r="I273" s="232"/>
      <c r="J273" s="228"/>
      <c r="K273" s="228"/>
      <c r="L273" s="233"/>
      <c r="M273" s="234"/>
      <c r="N273" s="235"/>
      <c r="O273" s="235"/>
      <c r="P273" s="235"/>
      <c r="Q273" s="235"/>
      <c r="R273" s="235"/>
      <c r="S273" s="235"/>
      <c r="T273" s="23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7" t="s">
        <v>156</v>
      </c>
      <c r="AU273" s="237" t="s">
        <v>83</v>
      </c>
      <c r="AV273" s="13" t="s">
        <v>83</v>
      </c>
      <c r="AW273" s="13" t="s">
        <v>35</v>
      </c>
      <c r="AX273" s="13" t="s">
        <v>81</v>
      </c>
      <c r="AY273" s="237" t="s">
        <v>143</v>
      </c>
    </row>
    <row r="274" s="2" customFormat="1" ht="21.75" customHeight="1">
      <c r="A274" s="41"/>
      <c r="B274" s="42"/>
      <c r="C274" s="207" t="s">
        <v>513</v>
      </c>
      <c r="D274" s="207" t="s">
        <v>145</v>
      </c>
      <c r="E274" s="208" t="s">
        <v>2075</v>
      </c>
      <c r="F274" s="209" t="s">
        <v>2076</v>
      </c>
      <c r="G274" s="210" t="s">
        <v>414</v>
      </c>
      <c r="H274" s="211">
        <v>25</v>
      </c>
      <c r="I274" s="212"/>
      <c r="J274" s="213">
        <f>ROUND(I274*H274,2)</f>
        <v>0</v>
      </c>
      <c r="K274" s="209" t="s">
        <v>149</v>
      </c>
      <c r="L274" s="47"/>
      <c r="M274" s="214" t="s">
        <v>28</v>
      </c>
      <c r="N274" s="215" t="s">
        <v>44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619</v>
      </c>
      <c r="AT274" s="218" t="s">
        <v>145</v>
      </c>
      <c r="AU274" s="218" t="s">
        <v>83</v>
      </c>
      <c r="AY274" s="20" t="s">
        <v>143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81</v>
      </c>
      <c r="BK274" s="219">
        <f>ROUND(I274*H274,2)</f>
        <v>0</v>
      </c>
      <c r="BL274" s="20" t="s">
        <v>619</v>
      </c>
      <c r="BM274" s="218" t="s">
        <v>2077</v>
      </c>
    </row>
    <row r="275" s="2" customFormat="1">
      <c r="A275" s="41"/>
      <c r="B275" s="42"/>
      <c r="C275" s="43"/>
      <c r="D275" s="220" t="s">
        <v>152</v>
      </c>
      <c r="E275" s="43"/>
      <c r="F275" s="221" t="s">
        <v>2078</v>
      </c>
      <c r="G275" s="43"/>
      <c r="H275" s="43"/>
      <c r="I275" s="222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152</v>
      </c>
      <c r="AU275" s="20" t="s">
        <v>83</v>
      </c>
    </row>
    <row r="276" s="2" customFormat="1">
      <c r="A276" s="41"/>
      <c r="B276" s="42"/>
      <c r="C276" s="43"/>
      <c r="D276" s="225" t="s">
        <v>154</v>
      </c>
      <c r="E276" s="43"/>
      <c r="F276" s="226" t="s">
        <v>2079</v>
      </c>
      <c r="G276" s="43"/>
      <c r="H276" s="43"/>
      <c r="I276" s="222"/>
      <c r="J276" s="43"/>
      <c r="K276" s="43"/>
      <c r="L276" s="47"/>
      <c r="M276" s="223"/>
      <c r="N276" s="22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154</v>
      </c>
      <c r="AU276" s="20" t="s">
        <v>83</v>
      </c>
    </row>
    <row r="277" s="13" customFormat="1">
      <c r="A277" s="13"/>
      <c r="B277" s="227"/>
      <c r="C277" s="228"/>
      <c r="D277" s="220" t="s">
        <v>156</v>
      </c>
      <c r="E277" s="229" t="s">
        <v>28</v>
      </c>
      <c r="F277" s="230" t="s">
        <v>341</v>
      </c>
      <c r="G277" s="228"/>
      <c r="H277" s="231">
        <v>25</v>
      </c>
      <c r="I277" s="232"/>
      <c r="J277" s="228"/>
      <c r="K277" s="228"/>
      <c r="L277" s="233"/>
      <c r="M277" s="234"/>
      <c r="N277" s="235"/>
      <c r="O277" s="235"/>
      <c r="P277" s="235"/>
      <c r="Q277" s="235"/>
      <c r="R277" s="235"/>
      <c r="S277" s="235"/>
      <c r="T277" s="23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7" t="s">
        <v>156</v>
      </c>
      <c r="AU277" s="237" t="s">
        <v>83</v>
      </c>
      <c r="AV277" s="13" t="s">
        <v>83</v>
      </c>
      <c r="AW277" s="13" t="s">
        <v>35</v>
      </c>
      <c r="AX277" s="13" t="s">
        <v>81</v>
      </c>
      <c r="AY277" s="237" t="s">
        <v>143</v>
      </c>
    </row>
    <row r="278" s="2" customFormat="1" ht="24.15" customHeight="1">
      <c r="A278" s="41"/>
      <c r="B278" s="42"/>
      <c r="C278" s="260" t="s">
        <v>518</v>
      </c>
      <c r="D278" s="260" t="s">
        <v>257</v>
      </c>
      <c r="E278" s="261" t="s">
        <v>2080</v>
      </c>
      <c r="F278" s="262" t="s">
        <v>2081</v>
      </c>
      <c r="G278" s="263" t="s">
        <v>414</v>
      </c>
      <c r="H278" s="264">
        <v>25</v>
      </c>
      <c r="I278" s="265"/>
      <c r="J278" s="266">
        <f>ROUND(I278*H278,2)</f>
        <v>0</v>
      </c>
      <c r="K278" s="262" t="s">
        <v>28</v>
      </c>
      <c r="L278" s="267"/>
      <c r="M278" s="268" t="s">
        <v>28</v>
      </c>
      <c r="N278" s="269" t="s">
        <v>44</v>
      </c>
      <c r="O278" s="87"/>
      <c r="P278" s="216">
        <f>O278*H278</f>
        <v>0</v>
      </c>
      <c r="Q278" s="216">
        <v>0.00069999999999999999</v>
      </c>
      <c r="R278" s="216">
        <f>Q278*H278</f>
        <v>0.017499999999999998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1940</v>
      </c>
      <c r="AT278" s="218" t="s">
        <v>257</v>
      </c>
      <c r="AU278" s="218" t="s">
        <v>83</v>
      </c>
      <c r="AY278" s="20" t="s">
        <v>143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81</v>
      </c>
      <c r="BK278" s="219">
        <f>ROUND(I278*H278,2)</f>
        <v>0</v>
      </c>
      <c r="BL278" s="20" t="s">
        <v>619</v>
      </c>
      <c r="BM278" s="218" t="s">
        <v>2082</v>
      </c>
    </row>
    <row r="279" s="2" customFormat="1">
      <c r="A279" s="41"/>
      <c r="B279" s="42"/>
      <c r="C279" s="43"/>
      <c r="D279" s="220" t="s">
        <v>152</v>
      </c>
      <c r="E279" s="43"/>
      <c r="F279" s="221" t="s">
        <v>2081</v>
      </c>
      <c r="G279" s="43"/>
      <c r="H279" s="43"/>
      <c r="I279" s="222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152</v>
      </c>
      <c r="AU279" s="20" t="s">
        <v>83</v>
      </c>
    </row>
    <row r="280" s="13" customFormat="1">
      <c r="A280" s="13"/>
      <c r="B280" s="227"/>
      <c r="C280" s="228"/>
      <c r="D280" s="220" t="s">
        <v>156</v>
      </c>
      <c r="E280" s="229" t="s">
        <v>28</v>
      </c>
      <c r="F280" s="230" t="s">
        <v>341</v>
      </c>
      <c r="G280" s="228"/>
      <c r="H280" s="231">
        <v>25</v>
      </c>
      <c r="I280" s="232"/>
      <c r="J280" s="228"/>
      <c r="K280" s="228"/>
      <c r="L280" s="233"/>
      <c r="M280" s="234"/>
      <c r="N280" s="235"/>
      <c r="O280" s="235"/>
      <c r="P280" s="235"/>
      <c r="Q280" s="235"/>
      <c r="R280" s="235"/>
      <c r="S280" s="235"/>
      <c r="T280" s="23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7" t="s">
        <v>156</v>
      </c>
      <c r="AU280" s="237" t="s">
        <v>83</v>
      </c>
      <c r="AV280" s="13" t="s">
        <v>83</v>
      </c>
      <c r="AW280" s="13" t="s">
        <v>35</v>
      </c>
      <c r="AX280" s="13" t="s">
        <v>81</v>
      </c>
      <c r="AY280" s="237" t="s">
        <v>143</v>
      </c>
    </row>
    <row r="281" s="12" customFormat="1" ht="22.8" customHeight="1">
      <c r="A281" s="12"/>
      <c r="B281" s="191"/>
      <c r="C281" s="192"/>
      <c r="D281" s="193" t="s">
        <v>72</v>
      </c>
      <c r="E281" s="205" t="s">
        <v>1778</v>
      </c>
      <c r="F281" s="205" t="s">
        <v>1779</v>
      </c>
      <c r="G281" s="192"/>
      <c r="H281" s="192"/>
      <c r="I281" s="195"/>
      <c r="J281" s="206">
        <f>BK281</f>
        <v>0</v>
      </c>
      <c r="K281" s="192"/>
      <c r="L281" s="197"/>
      <c r="M281" s="198"/>
      <c r="N281" s="199"/>
      <c r="O281" s="199"/>
      <c r="P281" s="200">
        <f>SUM(P282:P395)</f>
        <v>0</v>
      </c>
      <c r="Q281" s="199"/>
      <c r="R281" s="200">
        <f>SUM(R282:R395)</f>
        <v>1.4226486</v>
      </c>
      <c r="S281" s="199"/>
      <c r="T281" s="201">
        <f>SUM(T282:T395)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2" t="s">
        <v>181</v>
      </c>
      <c r="AT281" s="203" t="s">
        <v>72</v>
      </c>
      <c r="AU281" s="203" t="s">
        <v>81</v>
      </c>
      <c r="AY281" s="202" t="s">
        <v>143</v>
      </c>
      <c r="BK281" s="204">
        <f>SUM(BK282:BK395)</f>
        <v>0</v>
      </c>
    </row>
    <row r="282" s="2" customFormat="1" ht="24.15" customHeight="1">
      <c r="A282" s="41"/>
      <c r="B282" s="42"/>
      <c r="C282" s="207" t="s">
        <v>526</v>
      </c>
      <c r="D282" s="207" t="s">
        <v>145</v>
      </c>
      <c r="E282" s="208" t="s">
        <v>2083</v>
      </c>
      <c r="F282" s="209" t="s">
        <v>2084</v>
      </c>
      <c r="G282" s="210" t="s">
        <v>148</v>
      </c>
      <c r="H282" s="211">
        <v>22</v>
      </c>
      <c r="I282" s="212"/>
      <c r="J282" s="213">
        <f>ROUND(I282*H282,2)</f>
        <v>0</v>
      </c>
      <c r="K282" s="209" t="s">
        <v>149</v>
      </c>
      <c r="L282" s="47"/>
      <c r="M282" s="214" t="s">
        <v>28</v>
      </c>
      <c r="N282" s="215" t="s">
        <v>44</v>
      </c>
      <c r="O282" s="87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619</v>
      </c>
      <c r="AT282" s="218" t="s">
        <v>145</v>
      </c>
      <c r="AU282" s="218" t="s">
        <v>83</v>
      </c>
      <c r="AY282" s="20" t="s">
        <v>143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81</v>
      </c>
      <c r="BK282" s="219">
        <f>ROUND(I282*H282,2)</f>
        <v>0</v>
      </c>
      <c r="BL282" s="20" t="s">
        <v>619</v>
      </c>
      <c r="BM282" s="218" t="s">
        <v>2085</v>
      </c>
    </row>
    <row r="283" s="2" customFormat="1">
      <c r="A283" s="41"/>
      <c r="B283" s="42"/>
      <c r="C283" s="43"/>
      <c r="D283" s="220" t="s">
        <v>152</v>
      </c>
      <c r="E283" s="43"/>
      <c r="F283" s="221" t="s">
        <v>2086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152</v>
      </c>
      <c r="AU283" s="20" t="s">
        <v>83</v>
      </c>
    </row>
    <row r="284" s="2" customFormat="1">
      <c r="A284" s="41"/>
      <c r="B284" s="42"/>
      <c r="C284" s="43"/>
      <c r="D284" s="225" t="s">
        <v>154</v>
      </c>
      <c r="E284" s="43"/>
      <c r="F284" s="226" t="s">
        <v>2087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154</v>
      </c>
      <c r="AU284" s="20" t="s">
        <v>83</v>
      </c>
    </row>
    <row r="285" s="13" customFormat="1">
      <c r="A285" s="13"/>
      <c r="B285" s="227"/>
      <c r="C285" s="228"/>
      <c r="D285" s="220" t="s">
        <v>156</v>
      </c>
      <c r="E285" s="229" t="s">
        <v>28</v>
      </c>
      <c r="F285" s="230" t="s">
        <v>322</v>
      </c>
      <c r="G285" s="228"/>
      <c r="H285" s="231">
        <v>22</v>
      </c>
      <c r="I285" s="232"/>
      <c r="J285" s="228"/>
      <c r="K285" s="228"/>
      <c r="L285" s="233"/>
      <c r="M285" s="234"/>
      <c r="N285" s="235"/>
      <c r="O285" s="235"/>
      <c r="P285" s="235"/>
      <c r="Q285" s="235"/>
      <c r="R285" s="235"/>
      <c r="S285" s="235"/>
      <c r="T285" s="23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7" t="s">
        <v>156</v>
      </c>
      <c r="AU285" s="237" t="s">
        <v>83</v>
      </c>
      <c r="AV285" s="13" t="s">
        <v>83</v>
      </c>
      <c r="AW285" s="13" t="s">
        <v>35</v>
      </c>
      <c r="AX285" s="13" t="s">
        <v>81</v>
      </c>
      <c r="AY285" s="237" t="s">
        <v>143</v>
      </c>
    </row>
    <row r="286" s="2" customFormat="1" ht="37.8" customHeight="1">
      <c r="A286" s="41"/>
      <c r="B286" s="42"/>
      <c r="C286" s="207" t="s">
        <v>530</v>
      </c>
      <c r="D286" s="207" t="s">
        <v>145</v>
      </c>
      <c r="E286" s="208" t="s">
        <v>1788</v>
      </c>
      <c r="F286" s="209" t="s">
        <v>1789</v>
      </c>
      <c r="G286" s="210" t="s">
        <v>148</v>
      </c>
      <c r="H286" s="211">
        <v>33.880000000000003</v>
      </c>
      <c r="I286" s="212"/>
      <c r="J286" s="213">
        <f>ROUND(I286*H286,2)</f>
        <v>0</v>
      </c>
      <c r="K286" s="209" t="s">
        <v>149</v>
      </c>
      <c r="L286" s="47"/>
      <c r="M286" s="214" t="s">
        <v>28</v>
      </c>
      <c r="N286" s="215" t="s">
        <v>44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619</v>
      </c>
      <c r="AT286" s="218" t="s">
        <v>145</v>
      </c>
      <c r="AU286" s="218" t="s">
        <v>83</v>
      </c>
      <c r="AY286" s="20" t="s">
        <v>143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81</v>
      </c>
      <c r="BK286" s="219">
        <f>ROUND(I286*H286,2)</f>
        <v>0</v>
      </c>
      <c r="BL286" s="20" t="s">
        <v>619</v>
      </c>
      <c r="BM286" s="218" t="s">
        <v>2088</v>
      </c>
    </row>
    <row r="287" s="2" customFormat="1">
      <c r="A287" s="41"/>
      <c r="B287" s="42"/>
      <c r="C287" s="43"/>
      <c r="D287" s="220" t="s">
        <v>152</v>
      </c>
      <c r="E287" s="43"/>
      <c r="F287" s="221" t="s">
        <v>1791</v>
      </c>
      <c r="G287" s="43"/>
      <c r="H287" s="43"/>
      <c r="I287" s="222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152</v>
      </c>
      <c r="AU287" s="20" t="s">
        <v>83</v>
      </c>
    </row>
    <row r="288" s="2" customFormat="1">
      <c r="A288" s="41"/>
      <c r="B288" s="42"/>
      <c r="C288" s="43"/>
      <c r="D288" s="225" t="s">
        <v>154</v>
      </c>
      <c r="E288" s="43"/>
      <c r="F288" s="226" t="s">
        <v>1792</v>
      </c>
      <c r="G288" s="43"/>
      <c r="H288" s="43"/>
      <c r="I288" s="222"/>
      <c r="J288" s="43"/>
      <c r="K288" s="43"/>
      <c r="L288" s="47"/>
      <c r="M288" s="223"/>
      <c r="N288" s="22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154</v>
      </c>
      <c r="AU288" s="20" t="s">
        <v>83</v>
      </c>
    </row>
    <row r="289" s="13" customFormat="1">
      <c r="A289" s="13"/>
      <c r="B289" s="227"/>
      <c r="C289" s="228"/>
      <c r="D289" s="220" t="s">
        <v>156</v>
      </c>
      <c r="E289" s="229" t="s">
        <v>28</v>
      </c>
      <c r="F289" s="230" t="s">
        <v>2089</v>
      </c>
      <c r="G289" s="228"/>
      <c r="H289" s="231">
        <v>33.880000000000003</v>
      </c>
      <c r="I289" s="232"/>
      <c r="J289" s="228"/>
      <c r="K289" s="228"/>
      <c r="L289" s="233"/>
      <c r="M289" s="234"/>
      <c r="N289" s="235"/>
      <c r="O289" s="235"/>
      <c r="P289" s="235"/>
      <c r="Q289" s="235"/>
      <c r="R289" s="235"/>
      <c r="S289" s="235"/>
      <c r="T289" s="23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7" t="s">
        <v>156</v>
      </c>
      <c r="AU289" s="237" t="s">
        <v>83</v>
      </c>
      <c r="AV289" s="13" t="s">
        <v>83</v>
      </c>
      <c r="AW289" s="13" t="s">
        <v>35</v>
      </c>
      <c r="AX289" s="13" t="s">
        <v>73</v>
      </c>
      <c r="AY289" s="237" t="s">
        <v>143</v>
      </c>
    </row>
    <row r="290" s="15" customFormat="1">
      <c r="A290" s="15"/>
      <c r="B290" s="248"/>
      <c r="C290" s="249"/>
      <c r="D290" s="220" t="s">
        <v>156</v>
      </c>
      <c r="E290" s="250" t="s">
        <v>28</v>
      </c>
      <c r="F290" s="251" t="s">
        <v>180</v>
      </c>
      <c r="G290" s="249"/>
      <c r="H290" s="252">
        <v>33.880000000000003</v>
      </c>
      <c r="I290" s="253"/>
      <c r="J290" s="249"/>
      <c r="K290" s="249"/>
      <c r="L290" s="254"/>
      <c r="M290" s="255"/>
      <c r="N290" s="256"/>
      <c r="O290" s="256"/>
      <c r="P290" s="256"/>
      <c r="Q290" s="256"/>
      <c r="R290" s="256"/>
      <c r="S290" s="256"/>
      <c r="T290" s="25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8" t="s">
        <v>156</v>
      </c>
      <c r="AU290" s="258" t="s">
        <v>83</v>
      </c>
      <c r="AV290" s="15" t="s">
        <v>150</v>
      </c>
      <c r="AW290" s="15" t="s">
        <v>35</v>
      </c>
      <c r="AX290" s="15" t="s">
        <v>81</v>
      </c>
      <c r="AY290" s="258" t="s">
        <v>143</v>
      </c>
    </row>
    <row r="291" s="2" customFormat="1" ht="37.8" customHeight="1">
      <c r="A291" s="41"/>
      <c r="B291" s="42"/>
      <c r="C291" s="207" t="s">
        <v>536</v>
      </c>
      <c r="D291" s="207" t="s">
        <v>145</v>
      </c>
      <c r="E291" s="208" t="s">
        <v>1795</v>
      </c>
      <c r="F291" s="209" t="s">
        <v>1796</v>
      </c>
      <c r="G291" s="210" t="s">
        <v>148</v>
      </c>
      <c r="H291" s="211">
        <v>304.92000000000002</v>
      </c>
      <c r="I291" s="212"/>
      <c r="J291" s="213">
        <f>ROUND(I291*H291,2)</f>
        <v>0</v>
      </c>
      <c r="K291" s="209" t="s">
        <v>149</v>
      </c>
      <c r="L291" s="47"/>
      <c r="M291" s="214" t="s">
        <v>28</v>
      </c>
      <c r="N291" s="215" t="s">
        <v>44</v>
      </c>
      <c r="O291" s="87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619</v>
      </c>
      <c r="AT291" s="218" t="s">
        <v>145</v>
      </c>
      <c r="AU291" s="218" t="s">
        <v>83</v>
      </c>
      <c r="AY291" s="20" t="s">
        <v>143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81</v>
      </c>
      <c r="BK291" s="219">
        <f>ROUND(I291*H291,2)</f>
        <v>0</v>
      </c>
      <c r="BL291" s="20" t="s">
        <v>619</v>
      </c>
      <c r="BM291" s="218" t="s">
        <v>2090</v>
      </c>
    </row>
    <row r="292" s="2" customFormat="1">
      <c r="A292" s="41"/>
      <c r="B292" s="42"/>
      <c r="C292" s="43"/>
      <c r="D292" s="220" t="s">
        <v>152</v>
      </c>
      <c r="E292" s="43"/>
      <c r="F292" s="221" t="s">
        <v>1798</v>
      </c>
      <c r="G292" s="43"/>
      <c r="H292" s="43"/>
      <c r="I292" s="222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152</v>
      </c>
      <c r="AU292" s="20" t="s">
        <v>83</v>
      </c>
    </row>
    <row r="293" s="2" customFormat="1">
      <c r="A293" s="41"/>
      <c r="B293" s="42"/>
      <c r="C293" s="43"/>
      <c r="D293" s="225" t="s">
        <v>154</v>
      </c>
      <c r="E293" s="43"/>
      <c r="F293" s="226" t="s">
        <v>1799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154</v>
      </c>
      <c r="AU293" s="20" t="s">
        <v>83</v>
      </c>
    </row>
    <row r="294" s="13" customFormat="1">
      <c r="A294" s="13"/>
      <c r="B294" s="227"/>
      <c r="C294" s="228"/>
      <c r="D294" s="220" t="s">
        <v>156</v>
      </c>
      <c r="E294" s="229" t="s">
        <v>28</v>
      </c>
      <c r="F294" s="230" t="s">
        <v>2091</v>
      </c>
      <c r="G294" s="228"/>
      <c r="H294" s="231">
        <v>304.92000000000002</v>
      </c>
      <c r="I294" s="232"/>
      <c r="J294" s="228"/>
      <c r="K294" s="228"/>
      <c r="L294" s="233"/>
      <c r="M294" s="234"/>
      <c r="N294" s="235"/>
      <c r="O294" s="235"/>
      <c r="P294" s="235"/>
      <c r="Q294" s="235"/>
      <c r="R294" s="235"/>
      <c r="S294" s="235"/>
      <c r="T294" s="23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7" t="s">
        <v>156</v>
      </c>
      <c r="AU294" s="237" t="s">
        <v>83</v>
      </c>
      <c r="AV294" s="13" t="s">
        <v>83</v>
      </c>
      <c r="AW294" s="13" t="s">
        <v>35</v>
      </c>
      <c r="AX294" s="13" t="s">
        <v>73</v>
      </c>
      <c r="AY294" s="237" t="s">
        <v>143</v>
      </c>
    </row>
    <row r="295" s="15" customFormat="1">
      <c r="A295" s="15"/>
      <c r="B295" s="248"/>
      <c r="C295" s="249"/>
      <c r="D295" s="220" t="s">
        <v>156</v>
      </c>
      <c r="E295" s="250" t="s">
        <v>28</v>
      </c>
      <c r="F295" s="251" t="s">
        <v>180</v>
      </c>
      <c r="G295" s="249"/>
      <c r="H295" s="252">
        <v>304.92000000000002</v>
      </c>
      <c r="I295" s="253"/>
      <c r="J295" s="249"/>
      <c r="K295" s="249"/>
      <c r="L295" s="254"/>
      <c r="M295" s="255"/>
      <c r="N295" s="256"/>
      <c r="O295" s="256"/>
      <c r="P295" s="256"/>
      <c r="Q295" s="256"/>
      <c r="R295" s="256"/>
      <c r="S295" s="256"/>
      <c r="T295" s="25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8" t="s">
        <v>156</v>
      </c>
      <c r="AU295" s="258" t="s">
        <v>83</v>
      </c>
      <c r="AV295" s="15" t="s">
        <v>150</v>
      </c>
      <c r="AW295" s="15" t="s">
        <v>35</v>
      </c>
      <c r="AX295" s="15" t="s">
        <v>81</v>
      </c>
      <c r="AY295" s="258" t="s">
        <v>143</v>
      </c>
    </row>
    <row r="296" s="2" customFormat="1" ht="24.15" customHeight="1">
      <c r="A296" s="41"/>
      <c r="B296" s="42"/>
      <c r="C296" s="207" t="s">
        <v>543</v>
      </c>
      <c r="D296" s="207" t="s">
        <v>145</v>
      </c>
      <c r="E296" s="208" t="s">
        <v>1802</v>
      </c>
      <c r="F296" s="209" t="s">
        <v>1803</v>
      </c>
      <c r="G296" s="210" t="s">
        <v>260</v>
      </c>
      <c r="H296" s="211">
        <v>60.984000000000002</v>
      </c>
      <c r="I296" s="212"/>
      <c r="J296" s="213">
        <f>ROUND(I296*H296,2)</f>
        <v>0</v>
      </c>
      <c r="K296" s="209" t="s">
        <v>149</v>
      </c>
      <c r="L296" s="47"/>
      <c r="M296" s="214" t="s">
        <v>28</v>
      </c>
      <c r="N296" s="215" t="s">
        <v>44</v>
      </c>
      <c r="O296" s="87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619</v>
      </c>
      <c r="AT296" s="218" t="s">
        <v>145</v>
      </c>
      <c r="AU296" s="218" t="s">
        <v>83</v>
      </c>
      <c r="AY296" s="20" t="s">
        <v>143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81</v>
      </c>
      <c r="BK296" s="219">
        <f>ROUND(I296*H296,2)</f>
        <v>0</v>
      </c>
      <c r="BL296" s="20" t="s">
        <v>619</v>
      </c>
      <c r="BM296" s="218" t="s">
        <v>2092</v>
      </c>
    </row>
    <row r="297" s="2" customFormat="1">
      <c r="A297" s="41"/>
      <c r="B297" s="42"/>
      <c r="C297" s="43"/>
      <c r="D297" s="220" t="s">
        <v>152</v>
      </c>
      <c r="E297" s="43"/>
      <c r="F297" s="221" t="s">
        <v>1805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152</v>
      </c>
      <c r="AU297" s="20" t="s">
        <v>83</v>
      </c>
    </row>
    <row r="298" s="2" customFormat="1">
      <c r="A298" s="41"/>
      <c r="B298" s="42"/>
      <c r="C298" s="43"/>
      <c r="D298" s="225" t="s">
        <v>154</v>
      </c>
      <c r="E298" s="43"/>
      <c r="F298" s="226" t="s">
        <v>1806</v>
      </c>
      <c r="G298" s="43"/>
      <c r="H298" s="43"/>
      <c r="I298" s="222"/>
      <c r="J298" s="43"/>
      <c r="K298" s="43"/>
      <c r="L298" s="47"/>
      <c r="M298" s="223"/>
      <c r="N298" s="224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154</v>
      </c>
      <c r="AU298" s="20" t="s">
        <v>83</v>
      </c>
    </row>
    <row r="299" s="13" customFormat="1">
      <c r="A299" s="13"/>
      <c r="B299" s="227"/>
      <c r="C299" s="228"/>
      <c r="D299" s="220" t="s">
        <v>156</v>
      </c>
      <c r="E299" s="229" t="s">
        <v>28</v>
      </c>
      <c r="F299" s="230" t="s">
        <v>2089</v>
      </c>
      <c r="G299" s="228"/>
      <c r="H299" s="231">
        <v>33.880000000000003</v>
      </c>
      <c r="I299" s="232"/>
      <c r="J299" s="228"/>
      <c r="K299" s="228"/>
      <c r="L299" s="233"/>
      <c r="M299" s="234"/>
      <c r="N299" s="235"/>
      <c r="O299" s="235"/>
      <c r="P299" s="235"/>
      <c r="Q299" s="235"/>
      <c r="R299" s="235"/>
      <c r="S299" s="235"/>
      <c r="T299" s="23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7" t="s">
        <v>156</v>
      </c>
      <c r="AU299" s="237" t="s">
        <v>83</v>
      </c>
      <c r="AV299" s="13" t="s">
        <v>83</v>
      </c>
      <c r="AW299" s="13" t="s">
        <v>35</v>
      </c>
      <c r="AX299" s="13" t="s">
        <v>73</v>
      </c>
      <c r="AY299" s="237" t="s">
        <v>143</v>
      </c>
    </row>
    <row r="300" s="15" customFormat="1">
      <c r="A300" s="15"/>
      <c r="B300" s="248"/>
      <c r="C300" s="249"/>
      <c r="D300" s="220" t="s">
        <v>156</v>
      </c>
      <c r="E300" s="250" t="s">
        <v>28</v>
      </c>
      <c r="F300" s="251" t="s">
        <v>180</v>
      </c>
      <c r="G300" s="249"/>
      <c r="H300" s="252">
        <v>33.880000000000003</v>
      </c>
      <c r="I300" s="253"/>
      <c r="J300" s="249"/>
      <c r="K300" s="249"/>
      <c r="L300" s="254"/>
      <c r="M300" s="255"/>
      <c r="N300" s="256"/>
      <c r="O300" s="256"/>
      <c r="P300" s="256"/>
      <c r="Q300" s="256"/>
      <c r="R300" s="256"/>
      <c r="S300" s="256"/>
      <c r="T300" s="257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8" t="s">
        <v>156</v>
      </c>
      <c r="AU300" s="258" t="s">
        <v>83</v>
      </c>
      <c r="AV300" s="15" t="s">
        <v>150</v>
      </c>
      <c r="AW300" s="15" t="s">
        <v>35</v>
      </c>
      <c r="AX300" s="15" t="s">
        <v>81</v>
      </c>
      <c r="AY300" s="258" t="s">
        <v>143</v>
      </c>
    </row>
    <row r="301" s="13" customFormat="1">
      <c r="A301" s="13"/>
      <c r="B301" s="227"/>
      <c r="C301" s="228"/>
      <c r="D301" s="220" t="s">
        <v>156</v>
      </c>
      <c r="E301" s="228"/>
      <c r="F301" s="230" t="s">
        <v>2093</v>
      </c>
      <c r="G301" s="228"/>
      <c r="H301" s="231">
        <v>60.984000000000002</v>
      </c>
      <c r="I301" s="232"/>
      <c r="J301" s="228"/>
      <c r="K301" s="228"/>
      <c r="L301" s="233"/>
      <c r="M301" s="234"/>
      <c r="N301" s="235"/>
      <c r="O301" s="235"/>
      <c r="P301" s="235"/>
      <c r="Q301" s="235"/>
      <c r="R301" s="235"/>
      <c r="S301" s="235"/>
      <c r="T301" s="23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7" t="s">
        <v>156</v>
      </c>
      <c r="AU301" s="237" t="s">
        <v>83</v>
      </c>
      <c r="AV301" s="13" t="s">
        <v>83</v>
      </c>
      <c r="AW301" s="13" t="s">
        <v>4</v>
      </c>
      <c r="AX301" s="13" t="s">
        <v>81</v>
      </c>
      <c r="AY301" s="237" t="s">
        <v>143</v>
      </c>
    </row>
    <row r="302" s="2" customFormat="1" ht="24.15" customHeight="1">
      <c r="A302" s="41"/>
      <c r="B302" s="42"/>
      <c r="C302" s="207" t="s">
        <v>554</v>
      </c>
      <c r="D302" s="207" t="s">
        <v>145</v>
      </c>
      <c r="E302" s="208" t="s">
        <v>2094</v>
      </c>
      <c r="F302" s="209" t="s">
        <v>2095</v>
      </c>
      <c r="G302" s="210" t="s">
        <v>148</v>
      </c>
      <c r="H302" s="211">
        <v>8.1280000000000001</v>
      </c>
      <c r="I302" s="212"/>
      <c r="J302" s="213">
        <f>ROUND(I302*H302,2)</f>
        <v>0</v>
      </c>
      <c r="K302" s="209" t="s">
        <v>149</v>
      </c>
      <c r="L302" s="47"/>
      <c r="M302" s="214" t="s">
        <v>28</v>
      </c>
      <c r="N302" s="215" t="s">
        <v>44</v>
      </c>
      <c r="O302" s="87"/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619</v>
      </c>
      <c r="AT302" s="218" t="s">
        <v>145</v>
      </c>
      <c r="AU302" s="218" t="s">
        <v>83</v>
      </c>
      <c r="AY302" s="20" t="s">
        <v>143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81</v>
      </c>
      <c r="BK302" s="219">
        <f>ROUND(I302*H302,2)</f>
        <v>0</v>
      </c>
      <c r="BL302" s="20" t="s">
        <v>619</v>
      </c>
      <c r="BM302" s="218" t="s">
        <v>2096</v>
      </c>
    </row>
    <row r="303" s="2" customFormat="1">
      <c r="A303" s="41"/>
      <c r="B303" s="42"/>
      <c r="C303" s="43"/>
      <c r="D303" s="220" t="s">
        <v>152</v>
      </c>
      <c r="E303" s="43"/>
      <c r="F303" s="221" t="s">
        <v>2097</v>
      </c>
      <c r="G303" s="43"/>
      <c r="H303" s="43"/>
      <c r="I303" s="222"/>
      <c r="J303" s="43"/>
      <c r="K303" s="43"/>
      <c r="L303" s="47"/>
      <c r="M303" s="223"/>
      <c r="N303" s="224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152</v>
      </c>
      <c r="AU303" s="20" t="s">
        <v>83</v>
      </c>
    </row>
    <row r="304" s="2" customFormat="1">
      <c r="A304" s="41"/>
      <c r="B304" s="42"/>
      <c r="C304" s="43"/>
      <c r="D304" s="225" t="s">
        <v>154</v>
      </c>
      <c r="E304" s="43"/>
      <c r="F304" s="226" t="s">
        <v>2098</v>
      </c>
      <c r="G304" s="43"/>
      <c r="H304" s="43"/>
      <c r="I304" s="222"/>
      <c r="J304" s="43"/>
      <c r="K304" s="43"/>
      <c r="L304" s="47"/>
      <c r="M304" s="223"/>
      <c r="N304" s="22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154</v>
      </c>
      <c r="AU304" s="20" t="s">
        <v>83</v>
      </c>
    </row>
    <row r="305" s="13" customFormat="1">
      <c r="A305" s="13"/>
      <c r="B305" s="227"/>
      <c r="C305" s="228"/>
      <c r="D305" s="220" t="s">
        <v>156</v>
      </c>
      <c r="E305" s="229" t="s">
        <v>28</v>
      </c>
      <c r="F305" s="230" t="s">
        <v>2099</v>
      </c>
      <c r="G305" s="228"/>
      <c r="H305" s="231">
        <v>8.1280000000000001</v>
      </c>
      <c r="I305" s="232"/>
      <c r="J305" s="228"/>
      <c r="K305" s="228"/>
      <c r="L305" s="233"/>
      <c r="M305" s="234"/>
      <c r="N305" s="235"/>
      <c r="O305" s="235"/>
      <c r="P305" s="235"/>
      <c r="Q305" s="235"/>
      <c r="R305" s="235"/>
      <c r="S305" s="235"/>
      <c r="T305" s="23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7" t="s">
        <v>156</v>
      </c>
      <c r="AU305" s="237" t="s">
        <v>83</v>
      </c>
      <c r="AV305" s="13" t="s">
        <v>83</v>
      </c>
      <c r="AW305" s="13" t="s">
        <v>35</v>
      </c>
      <c r="AX305" s="13" t="s">
        <v>81</v>
      </c>
      <c r="AY305" s="237" t="s">
        <v>143</v>
      </c>
    </row>
    <row r="306" s="2" customFormat="1" ht="24.15" customHeight="1">
      <c r="A306" s="41"/>
      <c r="B306" s="42"/>
      <c r="C306" s="207" t="s">
        <v>563</v>
      </c>
      <c r="D306" s="207" t="s">
        <v>145</v>
      </c>
      <c r="E306" s="208" t="s">
        <v>2100</v>
      </c>
      <c r="F306" s="209" t="s">
        <v>2101</v>
      </c>
      <c r="G306" s="210" t="s">
        <v>406</v>
      </c>
      <c r="H306" s="211">
        <v>386</v>
      </c>
      <c r="I306" s="212"/>
      <c r="J306" s="213">
        <f>ROUND(I306*H306,2)</f>
        <v>0</v>
      </c>
      <c r="K306" s="209" t="s">
        <v>28</v>
      </c>
      <c r="L306" s="47"/>
      <c r="M306" s="214" t="s">
        <v>28</v>
      </c>
      <c r="N306" s="215" t="s">
        <v>44</v>
      </c>
      <c r="O306" s="87"/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8" t="s">
        <v>619</v>
      </c>
      <c r="AT306" s="218" t="s">
        <v>145</v>
      </c>
      <c r="AU306" s="218" t="s">
        <v>83</v>
      </c>
      <c r="AY306" s="20" t="s">
        <v>143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20" t="s">
        <v>81</v>
      </c>
      <c r="BK306" s="219">
        <f>ROUND(I306*H306,2)</f>
        <v>0</v>
      </c>
      <c r="BL306" s="20" t="s">
        <v>619</v>
      </c>
      <c r="BM306" s="218" t="s">
        <v>2102</v>
      </c>
    </row>
    <row r="307" s="2" customFormat="1">
      <c r="A307" s="41"/>
      <c r="B307" s="42"/>
      <c r="C307" s="43"/>
      <c r="D307" s="220" t="s">
        <v>152</v>
      </c>
      <c r="E307" s="43"/>
      <c r="F307" s="221" t="s">
        <v>2101</v>
      </c>
      <c r="G307" s="43"/>
      <c r="H307" s="43"/>
      <c r="I307" s="222"/>
      <c r="J307" s="43"/>
      <c r="K307" s="43"/>
      <c r="L307" s="47"/>
      <c r="M307" s="223"/>
      <c r="N307" s="224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152</v>
      </c>
      <c r="AU307" s="20" t="s">
        <v>83</v>
      </c>
    </row>
    <row r="308" s="13" customFormat="1">
      <c r="A308" s="13"/>
      <c r="B308" s="227"/>
      <c r="C308" s="228"/>
      <c r="D308" s="220" t="s">
        <v>156</v>
      </c>
      <c r="E308" s="229" t="s">
        <v>28</v>
      </c>
      <c r="F308" s="230" t="s">
        <v>2103</v>
      </c>
      <c r="G308" s="228"/>
      <c r="H308" s="231">
        <v>386</v>
      </c>
      <c r="I308" s="232"/>
      <c r="J308" s="228"/>
      <c r="K308" s="228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156</v>
      </c>
      <c r="AU308" s="237" t="s">
        <v>83</v>
      </c>
      <c r="AV308" s="13" t="s">
        <v>83</v>
      </c>
      <c r="AW308" s="13" t="s">
        <v>35</v>
      </c>
      <c r="AX308" s="13" t="s">
        <v>81</v>
      </c>
      <c r="AY308" s="237" t="s">
        <v>143</v>
      </c>
    </row>
    <row r="309" s="2" customFormat="1" ht="24.15" customHeight="1">
      <c r="A309" s="41"/>
      <c r="B309" s="42"/>
      <c r="C309" s="207" t="s">
        <v>572</v>
      </c>
      <c r="D309" s="207" t="s">
        <v>145</v>
      </c>
      <c r="E309" s="208" t="s">
        <v>2104</v>
      </c>
      <c r="F309" s="209" t="s">
        <v>2105</v>
      </c>
      <c r="G309" s="210" t="s">
        <v>406</v>
      </c>
      <c r="H309" s="211">
        <v>346</v>
      </c>
      <c r="I309" s="212"/>
      <c r="J309" s="213">
        <f>ROUND(I309*H309,2)</f>
        <v>0</v>
      </c>
      <c r="K309" s="209" t="s">
        <v>149</v>
      </c>
      <c r="L309" s="47"/>
      <c r="M309" s="214" t="s">
        <v>28</v>
      </c>
      <c r="N309" s="215" t="s">
        <v>44</v>
      </c>
      <c r="O309" s="87"/>
      <c r="P309" s="216">
        <f>O309*H309</f>
        <v>0</v>
      </c>
      <c r="Q309" s="216">
        <v>0</v>
      </c>
      <c r="R309" s="216">
        <f>Q309*H309</f>
        <v>0</v>
      </c>
      <c r="S309" s="216">
        <v>0</v>
      </c>
      <c r="T309" s="21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8" t="s">
        <v>619</v>
      </c>
      <c r="AT309" s="218" t="s">
        <v>145</v>
      </c>
      <c r="AU309" s="218" t="s">
        <v>83</v>
      </c>
      <c r="AY309" s="20" t="s">
        <v>143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20" t="s">
        <v>81</v>
      </c>
      <c r="BK309" s="219">
        <f>ROUND(I309*H309,2)</f>
        <v>0</v>
      </c>
      <c r="BL309" s="20" t="s">
        <v>619</v>
      </c>
      <c r="BM309" s="218" t="s">
        <v>2106</v>
      </c>
    </row>
    <row r="310" s="2" customFormat="1">
      <c r="A310" s="41"/>
      <c r="B310" s="42"/>
      <c r="C310" s="43"/>
      <c r="D310" s="220" t="s">
        <v>152</v>
      </c>
      <c r="E310" s="43"/>
      <c r="F310" s="221" t="s">
        <v>2107</v>
      </c>
      <c r="G310" s="43"/>
      <c r="H310" s="43"/>
      <c r="I310" s="222"/>
      <c r="J310" s="43"/>
      <c r="K310" s="43"/>
      <c r="L310" s="47"/>
      <c r="M310" s="223"/>
      <c r="N310" s="22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152</v>
      </c>
      <c r="AU310" s="20" t="s">
        <v>83</v>
      </c>
    </row>
    <row r="311" s="2" customFormat="1">
      <c r="A311" s="41"/>
      <c r="B311" s="42"/>
      <c r="C311" s="43"/>
      <c r="D311" s="225" t="s">
        <v>154</v>
      </c>
      <c r="E311" s="43"/>
      <c r="F311" s="226" t="s">
        <v>2108</v>
      </c>
      <c r="G311" s="43"/>
      <c r="H311" s="43"/>
      <c r="I311" s="222"/>
      <c r="J311" s="43"/>
      <c r="K311" s="43"/>
      <c r="L311" s="47"/>
      <c r="M311" s="223"/>
      <c r="N311" s="224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154</v>
      </c>
      <c r="AU311" s="20" t="s">
        <v>83</v>
      </c>
    </row>
    <row r="312" s="13" customFormat="1">
      <c r="A312" s="13"/>
      <c r="B312" s="227"/>
      <c r="C312" s="228"/>
      <c r="D312" s="220" t="s">
        <v>156</v>
      </c>
      <c r="E312" s="229" t="s">
        <v>28</v>
      </c>
      <c r="F312" s="230" t="s">
        <v>2109</v>
      </c>
      <c r="G312" s="228"/>
      <c r="H312" s="231">
        <v>346</v>
      </c>
      <c r="I312" s="232"/>
      <c r="J312" s="228"/>
      <c r="K312" s="228"/>
      <c r="L312" s="233"/>
      <c r="M312" s="234"/>
      <c r="N312" s="235"/>
      <c r="O312" s="235"/>
      <c r="P312" s="235"/>
      <c r="Q312" s="235"/>
      <c r="R312" s="235"/>
      <c r="S312" s="235"/>
      <c r="T312" s="23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7" t="s">
        <v>156</v>
      </c>
      <c r="AU312" s="237" t="s">
        <v>83</v>
      </c>
      <c r="AV312" s="13" t="s">
        <v>83</v>
      </c>
      <c r="AW312" s="13" t="s">
        <v>35</v>
      </c>
      <c r="AX312" s="13" t="s">
        <v>81</v>
      </c>
      <c r="AY312" s="237" t="s">
        <v>143</v>
      </c>
    </row>
    <row r="313" s="2" customFormat="1" ht="24.15" customHeight="1">
      <c r="A313" s="41"/>
      <c r="B313" s="42"/>
      <c r="C313" s="207" t="s">
        <v>579</v>
      </c>
      <c r="D313" s="207" t="s">
        <v>145</v>
      </c>
      <c r="E313" s="208" t="s">
        <v>2110</v>
      </c>
      <c r="F313" s="209" t="s">
        <v>2111</v>
      </c>
      <c r="G313" s="210" t="s">
        <v>406</v>
      </c>
      <c r="H313" s="211">
        <v>80</v>
      </c>
      <c r="I313" s="212"/>
      <c r="J313" s="213">
        <f>ROUND(I313*H313,2)</f>
        <v>0</v>
      </c>
      <c r="K313" s="209" t="s">
        <v>149</v>
      </c>
      <c r="L313" s="47"/>
      <c r="M313" s="214" t="s">
        <v>28</v>
      </c>
      <c r="N313" s="215" t="s">
        <v>44</v>
      </c>
      <c r="O313" s="87"/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619</v>
      </c>
      <c r="AT313" s="218" t="s">
        <v>145</v>
      </c>
      <c r="AU313" s="218" t="s">
        <v>83</v>
      </c>
      <c r="AY313" s="20" t="s">
        <v>143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81</v>
      </c>
      <c r="BK313" s="219">
        <f>ROUND(I313*H313,2)</f>
        <v>0</v>
      </c>
      <c r="BL313" s="20" t="s">
        <v>619</v>
      </c>
      <c r="BM313" s="218" t="s">
        <v>2112</v>
      </c>
    </row>
    <row r="314" s="2" customFormat="1">
      <c r="A314" s="41"/>
      <c r="B314" s="42"/>
      <c r="C314" s="43"/>
      <c r="D314" s="220" t="s">
        <v>152</v>
      </c>
      <c r="E314" s="43"/>
      <c r="F314" s="221" t="s">
        <v>2113</v>
      </c>
      <c r="G314" s="43"/>
      <c r="H314" s="43"/>
      <c r="I314" s="222"/>
      <c r="J314" s="43"/>
      <c r="K314" s="43"/>
      <c r="L314" s="47"/>
      <c r="M314" s="223"/>
      <c r="N314" s="22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152</v>
      </c>
      <c r="AU314" s="20" t="s">
        <v>83</v>
      </c>
    </row>
    <row r="315" s="2" customFormat="1">
      <c r="A315" s="41"/>
      <c r="B315" s="42"/>
      <c r="C315" s="43"/>
      <c r="D315" s="225" t="s">
        <v>154</v>
      </c>
      <c r="E315" s="43"/>
      <c r="F315" s="226" t="s">
        <v>2114</v>
      </c>
      <c r="G315" s="43"/>
      <c r="H315" s="43"/>
      <c r="I315" s="222"/>
      <c r="J315" s="43"/>
      <c r="K315" s="43"/>
      <c r="L315" s="47"/>
      <c r="M315" s="223"/>
      <c r="N315" s="224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154</v>
      </c>
      <c r="AU315" s="20" t="s">
        <v>83</v>
      </c>
    </row>
    <row r="316" s="13" customFormat="1">
      <c r="A316" s="13"/>
      <c r="B316" s="227"/>
      <c r="C316" s="228"/>
      <c r="D316" s="220" t="s">
        <v>156</v>
      </c>
      <c r="E316" s="229" t="s">
        <v>28</v>
      </c>
      <c r="F316" s="230" t="s">
        <v>735</v>
      </c>
      <c r="G316" s="228"/>
      <c r="H316" s="231">
        <v>80</v>
      </c>
      <c r="I316" s="232"/>
      <c r="J316" s="228"/>
      <c r="K316" s="228"/>
      <c r="L316" s="233"/>
      <c r="M316" s="234"/>
      <c r="N316" s="235"/>
      <c r="O316" s="235"/>
      <c r="P316" s="235"/>
      <c r="Q316" s="235"/>
      <c r="R316" s="235"/>
      <c r="S316" s="235"/>
      <c r="T316" s="23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7" t="s">
        <v>156</v>
      </c>
      <c r="AU316" s="237" t="s">
        <v>83</v>
      </c>
      <c r="AV316" s="13" t="s">
        <v>83</v>
      </c>
      <c r="AW316" s="13" t="s">
        <v>35</v>
      </c>
      <c r="AX316" s="13" t="s">
        <v>81</v>
      </c>
      <c r="AY316" s="237" t="s">
        <v>143</v>
      </c>
    </row>
    <row r="317" s="2" customFormat="1" ht="24.15" customHeight="1">
      <c r="A317" s="41"/>
      <c r="B317" s="42"/>
      <c r="C317" s="207" t="s">
        <v>585</v>
      </c>
      <c r="D317" s="207" t="s">
        <v>145</v>
      </c>
      <c r="E317" s="208" t="s">
        <v>2115</v>
      </c>
      <c r="F317" s="209" t="s">
        <v>2116</v>
      </c>
      <c r="G317" s="210" t="s">
        <v>406</v>
      </c>
      <c r="H317" s="211">
        <v>812</v>
      </c>
      <c r="I317" s="212"/>
      <c r="J317" s="213">
        <f>ROUND(I317*H317,2)</f>
        <v>0</v>
      </c>
      <c r="K317" s="209" t="s">
        <v>149</v>
      </c>
      <c r="L317" s="47"/>
      <c r="M317" s="214" t="s">
        <v>28</v>
      </c>
      <c r="N317" s="215" t="s">
        <v>44</v>
      </c>
      <c r="O317" s="87"/>
      <c r="P317" s="216">
        <f>O317*H317</f>
        <v>0</v>
      </c>
      <c r="Q317" s="216">
        <v>0</v>
      </c>
      <c r="R317" s="216">
        <f>Q317*H317</f>
        <v>0</v>
      </c>
      <c r="S317" s="216">
        <v>0</v>
      </c>
      <c r="T317" s="217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8" t="s">
        <v>619</v>
      </c>
      <c r="AT317" s="218" t="s">
        <v>145</v>
      </c>
      <c r="AU317" s="218" t="s">
        <v>83</v>
      </c>
      <c r="AY317" s="20" t="s">
        <v>143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20" t="s">
        <v>81</v>
      </c>
      <c r="BK317" s="219">
        <f>ROUND(I317*H317,2)</f>
        <v>0</v>
      </c>
      <c r="BL317" s="20" t="s">
        <v>619</v>
      </c>
      <c r="BM317" s="218" t="s">
        <v>2117</v>
      </c>
    </row>
    <row r="318" s="2" customFormat="1">
      <c r="A318" s="41"/>
      <c r="B318" s="42"/>
      <c r="C318" s="43"/>
      <c r="D318" s="220" t="s">
        <v>152</v>
      </c>
      <c r="E318" s="43"/>
      <c r="F318" s="221" t="s">
        <v>2118</v>
      </c>
      <c r="G318" s="43"/>
      <c r="H318" s="43"/>
      <c r="I318" s="222"/>
      <c r="J318" s="43"/>
      <c r="K318" s="43"/>
      <c r="L318" s="47"/>
      <c r="M318" s="223"/>
      <c r="N318" s="224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152</v>
      </c>
      <c r="AU318" s="20" t="s">
        <v>83</v>
      </c>
    </row>
    <row r="319" s="2" customFormat="1">
      <c r="A319" s="41"/>
      <c r="B319" s="42"/>
      <c r="C319" s="43"/>
      <c r="D319" s="225" t="s">
        <v>154</v>
      </c>
      <c r="E319" s="43"/>
      <c r="F319" s="226" t="s">
        <v>2119</v>
      </c>
      <c r="G319" s="43"/>
      <c r="H319" s="43"/>
      <c r="I319" s="222"/>
      <c r="J319" s="43"/>
      <c r="K319" s="43"/>
      <c r="L319" s="47"/>
      <c r="M319" s="223"/>
      <c r="N319" s="224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154</v>
      </c>
      <c r="AU319" s="20" t="s">
        <v>83</v>
      </c>
    </row>
    <row r="320" s="13" customFormat="1">
      <c r="A320" s="13"/>
      <c r="B320" s="227"/>
      <c r="C320" s="228"/>
      <c r="D320" s="220" t="s">
        <v>156</v>
      </c>
      <c r="E320" s="229" t="s">
        <v>28</v>
      </c>
      <c r="F320" s="230" t="s">
        <v>2120</v>
      </c>
      <c r="G320" s="228"/>
      <c r="H320" s="231">
        <v>812</v>
      </c>
      <c r="I320" s="232"/>
      <c r="J320" s="228"/>
      <c r="K320" s="228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156</v>
      </c>
      <c r="AU320" s="237" t="s">
        <v>83</v>
      </c>
      <c r="AV320" s="13" t="s">
        <v>83</v>
      </c>
      <c r="AW320" s="13" t="s">
        <v>35</v>
      </c>
      <c r="AX320" s="13" t="s">
        <v>81</v>
      </c>
      <c r="AY320" s="237" t="s">
        <v>143</v>
      </c>
    </row>
    <row r="321" s="2" customFormat="1" ht="16.5" customHeight="1">
      <c r="A321" s="41"/>
      <c r="B321" s="42"/>
      <c r="C321" s="260" t="s">
        <v>591</v>
      </c>
      <c r="D321" s="260" t="s">
        <v>257</v>
      </c>
      <c r="E321" s="261" t="s">
        <v>2121</v>
      </c>
      <c r="F321" s="262" t="s">
        <v>2122</v>
      </c>
      <c r="G321" s="263" t="s">
        <v>406</v>
      </c>
      <c r="H321" s="264">
        <v>828.24000000000001</v>
      </c>
      <c r="I321" s="265"/>
      <c r="J321" s="266">
        <f>ROUND(I321*H321,2)</f>
        <v>0</v>
      </c>
      <c r="K321" s="262" t="s">
        <v>651</v>
      </c>
      <c r="L321" s="267"/>
      <c r="M321" s="268" t="s">
        <v>28</v>
      </c>
      <c r="N321" s="269" t="s">
        <v>44</v>
      </c>
      <c r="O321" s="87"/>
      <c r="P321" s="216">
        <f>O321*H321</f>
        <v>0</v>
      </c>
      <c r="Q321" s="216">
        <v>0.00097999999999999997</v>
      </c>
      <c r="R321" s="216">
        <f>Q321*H321</f>
        <v>0.81167519999999993</v>
      </c>
      <c r="S321" s="216">
        <v>0</v>
      </c>
      <c r="T321" s="21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8" t="s">
        <v>1029</v>
      </c>
      <c r="AT321" s="218" t="s">
        <v>257</v>
      </c>
      <c r="AU321" s="218" t="s">
        <v>83</v>
      </c>
      <c r="AY321" s="20" t="s">
        <v>143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20" t="s">
        <v>81</v>
      </c>
      <c r="BK321" s="219">
        <f>ROUND(I321*H321,2)</f>
        <v>0</v>
      </c>
      <c r="BL321" s="20" t="s">
        <v>1029</v>
      </c>
      <c r="BM321" s="218" t="s">
        <v>2123</v>
      </c>
    </row>
    <row r="322" s="2" customFormat="1">
      <c r="A322" s="41"/>
      <c r="B322" s="42"/>
      <c r="C322" s="43"/>
      <c r="D322" s="220" t="s">
        <v>152</v>
      </c>
      <c r="E322" s="43"/>
      <c r="F322" s="221" t="s">
        <v>2122</v>
      </c>
      <c r="G322" s="43"/>
      <c r="H322" s="43"/>
      <c r="I322" s="222"/>
      <c r="J322" s="43"/>
      <c r="K322" s="43"/>
      <c r="L322" s="47"/>
      <c r="M322" s="223"/>
      <c r="N322" s="224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152</v>
      </c>
      <c r="AU322" s="20" t="s">
        <v>83</v>
      </c>
    </row>
    <row r="323" s="13" customFormat="1">
      <c r="A323" s="13"/>
      <c r="B323" s="227"/>
      <c r="C323" s="228"/>
      <c r="D323" s="220" t="s">
        <v>156</v>
      </c>
      <c r="E323" s="229" t="s">
        <v>28</v>
      </c>
      <c r="F323" s="230" t="s">
        <v>2120</v>
      </c>
      <c r="G323" s="228"/>
      <c r="H323" s="231">
        <v>812</v>
      </c>
      <c r="I323" s="232"/>
      <c r="J323" s="228"/>
      <c r="K323" s="228"/>
      <c r="L323" s="233"/>
      <c r="M323" s="234"/>
      <c r="N323" s="235"/>
      <c r="O323" s="235"/>
      <c r="P323" s="235"/>
      <c r="Q323" s="235"/>
      <c r="R323" s="235"/>
      <c r="S323" s="235"/>
      <c r="T323" s="23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7" t="s">
        <v>156</v>
      </c>
      <c r="AU323" s="237" t="s">
        <v>83</v>
      </c>
      <c r="AV323" s="13" t="s">
        <v>83</v>
      </c>
      <c r="AW323" s="13" t="s">
        <v>35</v>
      </c>
      <c r="AX323" s="13" t="s">
        <v>81</v>
      </c>
      <c r="AY323" s="237" t="s">
        <v>143</v>
      </c>
    </row>
    <row r="324" s="13" customFormat="1">
      <c r="A324" s="13"/>
      <c r="B324" s="227"/>
      <c r="C324" s="228"/>
      <c r="D324" s="220" t="s">
        <v>156</v>
      </c>
      <c r="E324" s="228"/>
      <c r="F324" s="230" t="s">
        <v>2124</v>
      </c>
      <c r="G324" s="228"/>
      <c r="H324" s="231">
        <v>828.24000000000001</v>
      </c>
      <c r="I324" s="232"/>
      <c r="J324" s="228"/>
      <c r="K324" s="228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156</v>
      </c>
      <c r="AU324" s="237" t="s">
        <v>83</v>
      </c>
      <c r="AV324" s="13" t="s">
        <v>83</v>
      </c>
      <c r="AW324" s="13" t="s">
        <v>4</v>
      </c>
      <c r="AX324" s="13" t="s">
        <v>81</v>
      </c>
      <c r="AY324" s="237" t="s">
        <v>143</v>
      </c>
    </row>
    <row r="325" s="2" customFormat="1" ht="21.75" customHeight="1">
      <c r="A325" s="41"/>
      <c r="B325" s="42"/>
      <c r="C325" s="207" t="s">
        <v>597</v>
      </c>
      <c r="D325" s="207" t="s">
        <v>145</v>
      </c>
      <c r="E325" s="208" t="s">
        <v>2125</v>
      </c>
      <c r="F325" s="209" t="s">
        <v>2126</v>
      </c>
      <c r="G325" s="210" t="s">
        <v>406</v>
      </c>
      <c r="H325" s="211">
        <v>893.20000000000005</v>
      </c>
      <c r="I325" s="212"/>
      <c r="J325" s="213">
        <f>ROUND(I325*H325,2)</f>
        <v>0</v>
      </c>
      <c r="K325" s="209" t="s">
        <v>149</v>
      </c>
      <c r="L325" s="47"/>
      <c r="M325" s="214" t="s">
        <v>28</v>
      </c>
      <c r="N325" s="215" t="s">
        <v>44</v>
      </c>
      <c r="O325" s="87"/>
      <c r="P325" s="216">
        <f>O325*H325</f>
        <v>0</v>
      </c>
      <c r="Q325" s="216">
        <v>6.9999999999999994E-05</v>
      </c>
      <c r="R325" s="216">
        <f>Q325*H325</f>
        <v>0.062523999999999996</v>
      </c>
      <c r="S325" s="216">
        <v>0</v>
      </c>
      <c r="T325" s="21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619</v>
      </c>
      <c r="AT325" s="218" t="s">
        <v>145</v>
      </c>
      <c r="AU325" s="218" t="s">
        <v>83</v>
      </c>
      <c r="AY325" s="20" t="s">
        <v>143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20" t="s">
        <v>81</v>
      </c>
      <c r="BK325" s="219">
        <f>ROUND(I325*H325,2)</f>
        <v>0</v>
      </c>
      <c r="BL325" s="20" t="s">
        <v>619</v>
      </c>
      <c r="BM325" s="218" t="s">
        <v>2127</v>
      </c>
    </row>
    <row r="326" s="2" customFormat="1">
      <c r="A326" s="41"/>
      <c r="B326" s="42"/>
      <c r="C326" s="43"/>
      <c r="D326" s="220" t="s">
        <v>152</v>
      </c>
      <c r="E326" s="43"/>
      <c r="F326" s="221" t="s">
        <v>2128</v>
      </c>
      <c r="G326" s="43"/>
      <c r="H326" s="43"/>
      <c r="I326" s="222"/>
      <c r="J326" s="43"/>
      <c r="K326" s="43"/>
      <c r="L326" s="47"/>
      <c r="M326" s="223"/>
      <c r="N326" s="224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152</v>
      </c>
      <c r="AU326" s="20" t="s">
        <v>83</v>
      </c>
    </row>
    <row r="327" s="2" customFormat="1">
      <c r="A327" s="41"/>
      <c r="B327" s="42"/>
      <c r="C327" s="43"/>
      <c r="D327" s="225" t="s">
        <v>154</v>
      </c>
      <c r="E327" s="43"/>
      <c r="F327" s="226" t="s">
        <v>2129</v>
      </c>
      <c r="G327" s="43"/>
      <c r="H327" s="43"/>
      <c r="I327" s="222"/>
      <c r="J327" s="43"/>
      <c r="K327" s="43"/>
      <c r="L327" s="47"/>
      <c r="M327" s="223"/>
      <c r="N327" s="224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154</v>
      </c>
      <c r="AU327" s="20" t="s">
        <v>83</v>
      </c>
    </row>
    <row r="328" s="13" customFormat="1">
      <c r="A328" s="13"/>
      <c r="B328" s="227"/>
      <c r="C328" s="228"/>
      <c r="D328" s="220" t="s">
        <v>156</v>
      </c>
      <c r="E328" s="229" t="s">
        <v>28</v>
      </c>
      <c r="F328" s="230" t="s">
        <v>2130</v>
      </c>
      <c r="G328" s="228"/>
      <c r="H328" s="231">
        <v>893.20000000000005</v>
      </c>
      <c r="I328" s="232"/>
      <c r="J328" s="228"/>
      <c r="K328" s="228"/>
      <c r="L328" s="233"/>
      <c r="M328" s="234"/>
      <c r="N328" s="235"/>
      <c r="O328" s="235"/>
      <c r="P328" s="235"/>
      <c r="Q328" s="235"/>
      <c r="R328" s="235"/>
      <c r="S328" s="235"/>
      <c r="T328" s="23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7" t="s">
        <v>156</v>
      </c>
      <c r="AU328" s="237" t="s">
        <v>83</v>
      </c>
      <c r="AV328" s="13" t="s">
        <v>83</v>
      </c>
      <c r="AW328" s="13" t="s">
        <v>35</v>
      </c>
      <c r="AX328" s="13" t="s">
        <v>81</v>
      </c>
      <c r="AY328" s="237" t="s">
        <v>143</v>
      </c>
    </row>
    <row r="329" s="2" customFormat="1" ht="24.15" customHeight="1">
      <c r="A329" s="41"/>
      <c r="B329" s="42"/>
      <c r="C329" s="207" t="s">
        <v>605</v>
      </c>
      <c r="D329" s="207" t="s">
        <v>145</v>
      </c>
      <c r="E329" s="208" t="s">
        <v>2131</v>
      </c>
      <c r="F329" s="209" t="s">
        <v>2132</v>
      </c>
      <c r="G329" s="210" t="s">
        <v>406</v>
      </c>
      <c r="H329" s="211">
        <v>977.60000000000002</v>
      </c>
      <c r="I329" s="212"/>
      <c r="J329" s="213">
        <f>ROUND(I329*H329,2)</f>
        <v>0</v>
      </c>
      <c r="K329" s="209" t="s">
        <v>149</v>
      </c>
      <c r="L329" s="47"/>
      <c r="M329" s="214" t="s">
        <v>28</v>
      </c>
      <c r="N329" s="215" t="s">
        <v>44</v>
      </c>
      <c r="O329" s="87"/>
      <c r="P329" s="216">
        <f>O329*H329</f>
        <v>0</v>
      </c>
      <c r="Q329" s="216">
        <v>0</v>
      </c>
      <c r="R329" s="216">
        <f>Q329*H329</f>
        <v>0</v>
      </c>
      <c r="S329" s="216">
        <v>0</v>
      </c>
      <c r="T329" s="217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619</v>
      </c>
      <c r="AT329" s="218" t="s">
        <v>145</v>
      </c>
      <c r="AU329" s="218" t="s">
        <v>83</v>
      </c>
      <c r="AY329" s="20" t="s">
        <v>143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20" t="s">
        <v>81</v>
      </c>
      <c r="BK329" s="219">
        <f>ROUND(I329*H329,2)</f>
        <v>0</v>
      </c>
      <c r="BL329" s="20" t="s">
        <v>619</v>
      </c>
      <c r="BM329" s="218" t="s">
        <v>2133</v>
      </c>
    </row>
    <row r="330" s="2" customFormat="1">
      <c r="A330" s="41"/>
      <c r="B330" s="42"/>
      <c r="C330" s="43"/>
      <c r="D330" s="220" t="s">
        <v>152</v>
      </c>
      <c r="E330" s="43"/>
      <c r="F330" s="221" t="s">
        <v>2134</v>
      </c>
      <c r="G330" s="43"/>
      <c r="H330" s="43"/>
      <c r="I330" s="222"/>
      <c r="J330" s="43"/>
      <c r="K330" s="43"/>
      <c r="L330" s="47"/>
      <c r="M330" s="223"/>
      <c r="N330" s="224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152</v>
      </c>
      <c r="AU330" s="20" t="s">
        <v>83</v>
      </c>
    </row>
    <row r="331" s="2" customFormat="1">
      <c r="A331" s="41"/>
      <c r="B331" s="42"/>
      <c r="C331" s="43"/>
      <c r="D331" s="225" t="s">
        <v>154</v>
      </c>
      <c r="E331" s="43"/>
      <c r="F331" s="226" t="s">
        <v>2135</v>
      </c>
      <c r="G331" s="43"/>
      <c r="H331" s="43"/>
      <c r="I331" s="222"/>
      <c r="J331" s="43"/>
      <c r="K331" s="43"/>
      <c r="L331" s="47"/>
      <c r="M331" s="223"/>
      <c r="N331" s="224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154</v>
      </c>
      <c r="AU331" s="20" t="s">
        <v>83</v>
      </c>
    </row>
    <row r="332" s="13" customFormat="1">
      <c r="A332" s="13"/>
      <c r="B332" s="227"/>
      <c r="C332" s="228"/>
      <c r="D332" s="220" t="s">
        <v>156</v>
      </c>
      <c r="E332" s="229" t="s">
        <v>28</v>
      </c>
      <c r="F332" s="230" t="s">
        <v>1937</v>
      </c>
      <c r="G332" s="228"/>
      <c r="H332" s="231">
        <v>977.60000000000002</v>
      </c>
      <c r="I332" s="232"/>
      <c r="J332" s="228"/>
      <c r="K332" s="228"/>
      <c r="L332" s="233"/>
      <c r="M332" s="234"/>
      <c r="N332" s="235"/>
      <c r="O332" s="235"/>
      <c r="P332" s="235"/>
      <c r="Q332" s="235"/>
      <c r="R332" s="235"/>
      <c r="S332" s="235"/>
      <c r="T332" s="23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7" t="s">
        <v>156</v>
      </c>
      <c r="AU332" s="237" t="s">
        <v>83</v>
      </c>
      <c r="AV332" s="13" t="s">
        <v>83</v>
      </c>
      <c r="AW332" s="13" t="s">
        <v>35</v>
      </c>
      <c r="AX332" s="13" t="s">
        <v>81</v>
      </c>
      <c r="AY332" s="237" t="s">
        <v>143</v>
      </c>
    </row>
    <row r="333" s="2" customFormat="1" ht="24.15" customHeight="1">
      <c r="A333" s="41"/>
      <c r="B333" s="42"/>
      <c r="C333" s="260" t="s">
        <v>612</v>
      </c>
      <c r="D333" s="260" t="s">
        <v>257</v>
      </c>
      <c r="E333" s="261" t="s">
        <v>2136</v>
      </c>
      <c r="F333" s="262" t="s">
        <v>2137</v>
      </c>
      <c r="G333" s="263" t="s">
        <v>406</v>
      </c>
      <c r="H333" s="264">
        <v>1026.48</v>
      </c>
      <c r="I333" s="265"/>
      <c r="J333" s="266">
        <f>ROUND(I333*H333,2)</f>
        <v>0</v>
      </c>
      <c r="K333" s="262" t="s">
        <v>651</v>
      </c>
      <c r="L333" s="267"/>
      <c r="M333" s="268" t="s">
        <v>28</v>
      </c>
      <c r="N333" s="269" t="s">
        <v>44</v>
      </c>
      <c r="O333" s="87"/>
      <c r="P333" s="216">
        <f>O333*H333</f>
        <v>0</v>
      </c>
      <c r="Q333" s="216">
        <v>0.00042999999999999999</v>
      </c>
      <c r="R333" s="216">
        <f>Q333*H333</f>
        <v>0.44138640000000001</v>
      </c>
      <c r="S333" s="216">
        <v>0</v>
      </c>
      <c r="T333" s="217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8" t="s">
        <v>1029</v>
      </c>
      <c r="AT333" s="218" t="s">
        <v>257</v>
      </c>
      <c r="AU333" s="218" t="s">
        <v>83</v>
      </c>
      <c r="AY333" s="20" t="s">
        <v>143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20" t="s">
        <v>81</v>
      </c>
      <c r="BK333" s="219">
        <f>ROUND(I333*H333,2)</f>
        <v>0</v>
      </c>
      <c r="BL333" s="20" t="s">
        <v>1029</v>
      </c>
      <c r="BM333" s="218" t="s">
        <v>2138</v>
      </c>
    </row>
    <row r="334" s="2" customFormat="1">
      <c r="A334" s="41"/>
      <c r="B334" s="42"/>
      <c r="C334" s="43"/>
      <c r="D334" s="220" t="s">
        <v>152</v>
      </c>
      <c r="E334" s="43"/>
      <c r="F334" s="221" t="s">
        <v>2137</v>
      </c>
      <c r="G334" s="43"/>
      <c r="H334" s="43"/>
      <c r="I334" s="222"/>
      <c r="J334" s="43"/>
      <c r="K334" s="43"/>
      <c r="L334" s="47"/>
      <c r="M334" s="223"/>
      <c r="N334" s="224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152</v>
      </c>
      <c r="AU334" s="20" t="s">
        <v>83</v>
      </c>
    </row>
    <row r="335" s="13" customFormat="1">
      <c r="A335" s="13"/>
      <c r="B335" s="227"/>
      <c r="C335" s="228"/>
      <c r="D335" s="220" t="s">
        <v>156</v>
      </c>
      <c r="E335" s="229" t="s">
        <v>28</v>
      </c>
      <c r="F335" s="230" t="s">
        <v>1937</v>
      </c>
      <c r="G335" s="228"/>
      <c r="H335" s="231">
        <v>977.60000000000002</v>
      </c>
      <c r="I335" s="232"/>
      <c r="J335" s="228"/>
      <c r="K335" s="228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156</v>
      </c>
      <c r="AU335" s="237" t="s">
        <v>83</v>
      </c>
      <c r="AV335" s="13" t="s">
        <v>83</v>
      </c>
      <c r="AW335" s="13" t="s">
        <v>35</v>
      </c>
      <c r="AX335" s="13" t="s">
        <v>81</v>
      </c>
      <c r="AY335" s="237" t="s">
        <v>143</v>
      </c>
    </row>
    <row r="336" s="13" customFormat="1">
      <c r="A336" s="13"/>
      <c r="B336" s="227"/>
      <c r="C336" s="228"/>
      <c r="D336" s="220" t="s">
        <v>156</v>
      </c>
      <c r="E336" s="228"/>
      <c r="F336" s="230" t="s">
        <v>1942</v>
      </c>
      <c r="G336" s="228"/>
      <c r="H336" s="231">
        <v>1026.48</v>
      </c>
      <c r="I336" s="232"/>
      <c r="J336" s="228"/>
      <c r="K336" s="228"/>
      <c r="L336" s="233"/>
      <c r="M336" s="234"/>
      <c r="N336" s="235"/>
      <c r="O336" s="235"/>
      <c r="P336" s="235"/>
      <c r="Q336" s="235"/>
      <c r="R336" s="235"/>
      <c r="S336" s="235"/>
      <c r="T336" s="23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7" t="s">
        <v>156</v>
      </c>
      <c r="AU336" s="237" t="s">
        <v>83</v>
      </c>
      <c r="AV336" s="13" t="s">
        <v>83</v>
      </c>
      <c r="AW336" s="13" t="s">
        <v>4</v>
      </c>
      <c r="AX336" s="13" t="s">
        <v>81</v>
      </c>
      <c r="AY336" s="237" t="s">
        <v>143</v>
      </c>
    </row>
    <row r="337" s="2" customFormat="1" ht="24.15" customHeight="1">
      <c r="A337" s="41"/>
      <c r="B337" s="42"/>
      <c r="C337" s="207" t="s">
        <v>619</v>
      </c>
      <c r="D337" s="207" t="s">
        <v>145</v>
      </c>
      <c r="E337" s="208" t="s">
        <v>2139</v>
      </c>
      <c r="F337" s="209" t="s">
        <v>2140</v>
      </c>
      <c r="G337" s="210" t="s">
        <v>406</v>
      </c>
      <c r="H337" s="211">
        <v>77</v>
      </c>
      <c r="I337" s="212"/>
      <c r="J337" s="213">
        <f>ROUND(I337*H337,2)</f>
        <v>0</v>
      </c>
      <c r="K337" s="209" t="s">
        <v>149</v>
      </c>
      <c r="L337" s="47"/>
      <c r="M337" s="214" t="s">
        <v>28</v>
      </c>
      <c r="N337" s="215" t="s">
        <v>44</v>
      </c>
      <c r="O337" s="87"/>
      <c r="P337" s="216">
        <f>O337*H337</f>
        <v>0</v>
      </c>
      <c r="Q337" s="216">
        <v>0</v>
      </c>
      <c r="R337" s="216">
        <f>Q337*H337</f>
        <v>0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619</v>
      </c>
      <c r="AT337" s="218" t="s">
        <v>145</v>
      </c>
      <c r="AU337" s="218" t="s">
        <v>83</v>
      </c>
      <c r="AY337" s="20" t="s">
        <v>143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81</v>
      </c>
      <c r="BK337" s="219">
        <f>ROUND(I337*H337,2)</f>
        <v>0</v>
      </c>
      <c r="BL337" s="20" t="s">
        <v>619</v>
      </c>
      <c r="BM337" s="218" t="s">
        <v>2141</v>
      </c>
    </row>
    <row r="338" s="2" customFormat="1">
      <c r="A338" s="41"/>
      <c r="B338" s="42"/>
      <c r="C338" s="43"/>
      <c r="D338" s="220" t="s">
        <v>152</v>
      </c>
      <c r="E338" s="43"/>
      <c r="F338" s="221" t="s">
        <v>2142</v>
      </c>
      <c r="G338" s="43"/>
      <c r="H338" s="43"/>
      <c r="I338" s="222"/>
      <c r="J338" s="43"/>
      <c r="K338" s="43"/>
      <c r="L338" s="47"/>
      <c r="M338" s="223"/>
      <c r="N338" s="22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152</v>
      </c>
      <c r="AU338" s="20" t="s">
        <v>83</v>
      </c>
    </row>
    <row r="339" s="2" customFormat="1">
      <c r="A339" s="41"/>
      <c r="B339" s="42"/>
      <c r="C339" s="43"/>
      <c r="D339" s="225" t="s">
        <v>154</v>
      </c>
      <c r="E339" s="43"/>
      <c r="F339" s="226" t="s">
        <v>2143</v>
      </c>
      <c r="G339" s="43"/>
      <c r="H339" s="43"/>
      <c r="I339" s="222"/>
      <c r="J339" s="43"/>
      <c r="K339" s="43"/>
      <c r="L339" s="47"/>
      <c r="M339" s="223"/>
      <c r="N339" s="224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154</v>
      </c>
      <c r="AU339" s="20" t="s">
        <v>83</v>
      </c>
    </row>
    <row r="340" s="13" customFormat="1">
      <c r="A340" s="13"/>
      <c r="B340" s="227"/>
      <c r="C340" s="228"/>
      <c r="D340" s="220" t="s">
        <v>156</v>
      </c>
      <c r="E340" s="229" t="s">
        <v>28</v>
      </c>
      <c r="F340" s="230" t="s">
        <v>714</v>
      </c>
      <c r="G340" s="228"/>
      <c r="H340" s="231">
        <v>77</v>
      </c>
      <c r="I340" s="232"/>
      <c r="J340" s="228"/>
      <c r="K340" s="228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156</v>
      </c>
      <c r="AU340" s="237" t="s">
        <v>83</v>
      </c>
      <c r="AV340" s="13" t="s">
        <v>83</v>
      </c>
      <c r="AW340" s="13" t="s">
        <v>35</v>
      </c>
      <c r="AX340" s="13" t="s">
        <v>81</v>
      </c>
      <c r="AY340" s="237" t="s">
        <v>143</v>
      </c>
    </row>
    <row r="341" s="2" customFormat="1" ht="33" customHeight="1">
      <c r="A341" s="41"/>
      <c r="B341" s="42"/>
      <c r="C341" s="260" t="s">
        <v>628</v>
      </c>
      <c r="D341" s="260" t="s">
        <v>257</v>
      </c>
      <c r="E341" s="261" t="s">
        <v>2144</v>
      </c>
      <c r="F341" s="262" t="s">
        <v>2145</v>
      </c>
      <c r="G341" s="263" t="s">
        <v>406</v>
      </c>
      <c r="H341" s="264">
        <v>80.849999999999994</v>
      </c>
      <c r="I341" s="265"/>
      <c r="J341" s="266">
        <f>ROUND(I341*H341,2)</f>
        <v>0</v>
      </c>
      <c r="K341" s="262" t="s">
        <v>28</v>
      </c>
      <c r="L341" s="267"/>
      <c r="M341" s="268" t="s">
        <v>28</v>
      </c>
      <c r="N341" s="269" t="s">
        <v>44</v>
      </c>
      <c r="O341" s="87"/>
      <c r="P341" s="216">
        <f>O341*H341</f>
        <v>0</v>
      </c>
      <c r="Q341" s="216">
        <v>0.00077999999999999999</v>
      </c>
      <c r="R341" s="216">
        <f>Q341*H341</f>
        <v>0.063062999999999994</v>
      </c>
      <c r="S341" s="216">
        <v>0</v>
      </c>
      <c r="T341" s="21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8" t="s">
        <v>1940</v>
      </c>
      <c r="AT341" s="218" t="s">
        <v>257</v>
      </c>
      <c r="AU341" s="218" t="s">
        <v>83</v>
      </c>
      <c r="AY341" s="20" t="s">
        <v>143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20" t="s">
        <v>81</v>
      </c>
      <c r="BK341" s="219">
        <f>ROUND(I341*H341,2)</f>
        <v>0</v>
      </c>
      <c r="BL341" s="20" t="s">
        <v>619</v>
      </c>
      <c r="BM341" s="218" t="s">
        <v>2146</v>
      </c>
    </row>
    <row r="342" s="2" customFormat="1">
      <c r="A342" s="41"/>
      <c r="B342" s="42"/>
      <c r="C342" s="43"/>
      <c r="D342" s="220" t="s">
        <v>152</v>
      </c>
      <c r="E342" s="43"/>
      <c r="F342" s="221" t="s">
        <v>2145</v>
      </c>
      <c r="G342" s="43"/>
      <c r="H342" s="43"/>
      <c r="I342" s="222"/>
      <c r="J342" s="43"/>
      <c r="K342" s="43"/>
      <c r="L342" s="47"/>
      <c r="M342" s="223"/>
      <c r="N342" s="224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152</v>
      </c>
      <c r="AU342" s="20" t="s">
        <v>83</v>
      </c>
    </row>
    <row r="343" s="13" customFormat="1">
      <c r="A343" s="13"/>
      <c r="B343" s="227"/>
      <c r="C343" s="228"/>
      <c r="D343" s="220" t="s">
        <v>156</v>
      </c>
      <c r="E343" s="229" t="s">
        <v>28</v>
      </c>
      <c r="F343" s="230" t="s">
        <v>714</v>
      </c>
      <c r="G343" s="228"/>
      <c r="H343" s="231">
        <v>77</v>
      </c>
      <c r="I343" s="232"/>
      <c r="J343" s="228"/>
      <c r="K343" s="228"/>
      <c r="L343" s="233"/>
      <c r="M343" s="234"/>
      <c r="N343" s="235"/>
      <c r="O343" s="235"/>
      <c r="P343" s="235"/>
      <c r="Q343" s="235"/>
      <c r="R343" s="235"/>
      <c r="S343" s="235"/>
      <c r="T343" s="23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7" t="s">
        <v>156</v>
      </c>
      <c r="AU343" s="237" t="s">
        <v>83</v>
      </c>
      <c r="AV343" s="13" t="s">
        <v>83</v>
      </c>
      <c r="AW343" s="13" t="s">
        <v>35</v>
      </c>
      <c r="AX343" s="13" t="s">
        <v>81</v>
      </c>
      <c r="AY343" s="237" t="s">
        <v>143</v>
      </c>
    </row>
    <row r="344" s="13" customFormat="1">
      <c r="A344" s="13"/>
      <c r="B344" s="227"/>
      <c r="C344" s="228"/>
      <c r="D344" s="220" t="s">
        <v>156</v>
      </c>
      <c r="E344" s="228"/>
      <c r="F344" s="230" t="s">
        <v>2147</v>
      </c>
      <c r="G344" s="228"/>
      <c r="H344" s="231">
        <v>80.849999999999994</v>
      </c>
      <c r="I344" s="232"/>
      <c r="J344" s="228"/>
      <c r="K344" s="228"/>
      <c r="L344" s="233"/>
      <c r="M344" s="234"/>
      <c r="N344" s="235"/>
      <c r="O344" s="235"/>
      <c r="P344" s="235"/>
      <c r="Q344" s="235"/>
      <c r="R344" s="235"/>
      <c r="S344" s="235"/>
      <c r="T344" s="23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7" t="s">
        <v>156</v>
      </c>
      <c r="AU344" s="237" t="s">
        <v>83</v>
      </c>
      <c r="AV344" s="13" t="s">
        <v>83</v>
      </c>
      <c r="AW344" s="13" t="s">
        <v>4</v>
      </c>
      <c r="AX344" s="13" t="s">
        <v>81</v>
      </c>
      <c r="AY344" s="237" t="s">
        <v>143</v>
      </c>
    </row>
    <row r="345" s="2" customFormat="1" ht="24.15" customHeight="1">
      <c r="A345" s="41"/>
      <c r="B345" s="42"/>
      <c r="C345" s="207" t="s">
        <v>635</v>
      </c>
      <c r="D345" s="207" t="s">
        <v>145</v>
      </c>
      <c r="E345" s="208" t="s">
        <v>2148</v>
      </c>
      <c r="F345" s="209" t="s">
        <v>2149</v>
      </c>
      <c r="G345" s="210" t="s">
        <v>406</v>
      </c>
      <c r="H345" s="211">
        <v>386</v>
      </c>
      <c r="I345" s="212"/>
      <c r="J345" s="213">
        <f>ROUND(I345*H345,2)</f>
        <v>0</v>
      </c>
      <c r="K345" s="209" t="s">
        <v>28</v>
      </c>
      <c r="L345" s="47"/>
      <c r="M345" s="214" t="s">
        <v>28</v>
      </c>
      <c r="N345" s="215" t="s">
        <v>44</v>
      </c>
      <c r="O345" s="87"/>
      <c r="P345" s="216">
        <f>O345*H345</f>
        <v>0</v>
      </c>
      <c r="Q345" s="216">
        <v>0</v>
      </c>
      <c r="R345" s="216">
        <f>Q345*H345</f>
        <v>0</v>
      </c>
      <c r="S345" s="216">
        <v>0</v>
      </c>
      <c r="T345" s="21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8" t="s">
        <v>619</v>
      </c>
      <c r="AT345" s="218" t="s">
        <v>145</v>
      </c>
      <c r="AU345" s="218" t="s">
        <v>83</v>
      </c>
      <c r="AY345" s="20" t="s">
        <v>143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20" t="s">
        <v>81</v>
      </c>
      <c r="BK345" s="219">
        <f>ROUND(I345*H345,2)</f>
        <v>0</v>
      </c>
      <c r="BL345" s="20" t="s">
        <v>619</v>
      </c>
      <c r="BM345" s="218" t="s">
        <v>2150</v>
      </c>
    </row>
    <row r="346" s="2" customFormat="1">
      <c r="A346" s="41"/>
      <c r="B346" s="42"/>
      <c r="C346" s="43"/>
      <c r="D346" s="220" t="s">
        <v>152</v>
      </c>
      <c r="E346" s="43"/>
      <c r="F346" s="221" t="s">
        <v>2149</v>
      </c>
      <c r="G346" s="43"/>
      <c r="H346" s="43"/>
      <c r="I346" s="222"/>
      <c r="J346" s="43"/>
      <c r="K346" s="43"/>
      <c r="L346" s="47"/>
      <c r="M346" s="223"/>
      <c r="N346" s="224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152</v>
      </c>
      <c r="AU346" s="20" t="s">
        <v>83</v>
      </c>
    </row>
    <row r="347" s="13" customFormat="1">
      <c r="A347" s="13"/>
      <c r="B347" s="227"/>
      <c r="C347" s="228"/>
      <c r="D347" s="220" t="s">
        <v>156</v>
      </c>
      <c r="E347" s="229" t="s">
        <v>28</v>
      </c>
      <c r="F347" s="230" t="s">
        <v>2103</v>
      </c>
      <c r="G347" s="228"/>
      <c r="H347" s="231">
        <v>386</v>
      </c>
      <c r="I347" s="232"/>
      <c r="J347" s="228"/>
      <c r="K347" s="228"/>
      <c r="L347" s="233"/>
      <c r="M347" s="234"/>
      <c r="N347" s="235"/>
      <c r="O347" s="235"/>
      <c r="P347" s="235"/>
      <c r="Q347" s="235"/>
      <c r="R347" s="235"/>
      <c r="S347" s="235"/>
      <c r="T347" s="23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7" t="s">
        <v>156</v>
      </c>
      <c r="AU347" s="237" t="s">
        <v>83</v>
      </c>
      <c r="AV347" s="13" t="s">
        <v>83</v>
      </c>
      <c r="AW347" s="13" t="s">
        <v>35</v>
      </c>
      <c r="AX347" s="13" t="s">
        <v>81</v>
      </c>
      <c r="AY347" s="237" t="s">
        <v>143</v>
      </c>
    </row>
    <row r="348" s="2" customFormat="1" ht="24.15" customHeight="1">
      <c r="A348" s="41"/>
      <c r="B348" s="42"/>
      <c r="C348" s="207" t="s">
        <v>641</v>
      </c>
      <c r="D348" s="207" t="s">
        <v>145</v>
      </c>
      <c r="E348" s="208" t="s">
        <v>2151</v>
      </c>
      <c r="F348" s="209" t="s">
        <v>2152</v>
      </c>
      <c r="G348" s="210" t="s">
        <v>406</v>
      </c>
      <c r="H348" s="211">
        <v>346</v>
      </c>
      <c r="I348" s="212"/>
      <c r="J348" s="213">
        <f>ROUND(I348*H348,2)</f>
        <v>0</v>
      </c>
      <c r="K348" s="209" t="s">
        <v>149</v>
      </c>
      <c r="L348" s="47"/>
      <c r="M348" s="214" t="s">
        <v>28</v>
      </c>
      <c r="N348" s="215" t="s">
        <v>44</v>
      </c>
      <c r="O348" s="87"/>
      <c r="P348" s="216">
        <f>O348*H348</f>
        <v>0</v>
      </c>
      <c r="Q348" s="216">
        <v>0</v>
      </c>
      <c r="R348" s="216">
        <f>Q348*H348</f>
        <v>0</v>
      </c>
      <c r="S348" s="216">
        <v>0</v>
      </c>
      <c r="T348" s="217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18" t="s">
        <v>619</v>
      </c>
      <c r="AT348" s="218" t="s">
        <v>145</v>
      </c>
      <c r="AU348" s="218" t="s">
        <v>83</v>
      </c>
      <c r="AY348" s="20" t="s">
        <v>143</v>
      </c>
      <c r="BE348" s="219">
        <f>IF(N348="základní",J348,0)</f>
        <v>0</v>
      </c>
      <c r="BF348" s="219">
        <f>IF(N348="snížená",J348,0)</f>
        <v>0</v>
      </c>
      <c r="BG348" s="219">
        <f>IF(N348="zákl. přenesená",J348,0)</f>
        <v>0</v>
      </c>
      <c r="BH348" s="219">
        <f>IF(N348="sníž. přenesená",J348,0)</f>
        <v>0</v>
      </c>
      <c r="BI348" s="219">
        <f>IF(N348="nulová",J348,0)</f>
        <v>0</v>
      </c>
      <c r="BJ348" s="20" t="s">
        <v>81</v>
      </c>
      <c r="BK348" s="219">
        <f>ROUND(I348*H348,2)</f>
        <v>0</v>
      </c>
      <c r="BL348" s="20" t="s">
        <v>619</v>
      </c>
      <c r="BM348" s="218" t="s">
        <v>2153</v>
      </c>
    </row>
    <row r="349" s="2" customFormat="1">
      <c r="A349" s="41"/>
      <c r="B349" s="42"/>
      <c r="C349" s="43"/>
      <c r="D349" s="220" t="s">
        <v>152</v>
      </c>
      <c r="E349" s="43"/>
      <c r="F349" s="221" t="s">
        <v>2154</v>
      </c>
      <c r="G349" s="43"/>
      <c r="H349" s="43"/>
      <c r="I349" s="222"/>
      <c r="J349" s="43"/>
      <c r="K349" s="43"/>
      <c r="L349" s="47"/>
      <c r="M349" s="223"/>
      <c r="N349" s="224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152</v>
      </c>
      <c r="AU349" s="20" t="s">
        <v>83</v>
      </c>
    </row>
    <row r="350" s="2" customFormat="1">
      <c r="A350" s="41"/>
      <c r="B350" s="42"/>
      <c r="C350" s="43"/>
      <c r="D350" s="225" t="s">
        <v>154</v>
      </c>
      <c r="E350" s="43"/>
      <c r="F350" s="226" t="s">
        <v>2155</v>
      </c>
      <c r="G350" s="43"/>
      <c r="H350" s="43"/>
      <c r="I350" s="222"/>
      <c r="J350" s="43"/>
      <c r="K350" s="43"/>
      <c r="L350" s="47"/>
      <c r="M350" s="223"/>
      <c r="N350" s="224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154</v>
      </c>
      <c r="AU350" s="20" t="s">
        <v>83</v>
      </c>
    </row>
    <row r="351" s="13" customFormat="1">
      <c r="A351" s="13"/>
      <c r="B351" s="227"/>
      <c r="C351" s="228"/>
      <c r="D351" s="220" t="s">
        <v>156</v>
      </c>
      <c r="E351" s="229" t="s">
        <v>28</v>
      </c>
      <c r="F351" s="230" t="s">
        <v>2109</v>
      </c>
      <c r="G351" s="228"/>
      <c r="H351" s="231">
        <v>346</v>
      </c>
      <c r="I351" s="232"/>
      <c r="J351" s="228"/>
      <c r="K351" s="228"/>
      <c r="L351" s="233"/>
      <c r="M351" s="234"/>
      <c r="N351" s="235"/>
      <c r="O351" s="235"/>
      <c r="P351" s="235"/>
      <c r="Q351" s="235"/>
      <c r="R351" s="235"/>
      <c r="S351" s="235"/>
      <c r="T351" s="23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7" t="s">
        <v>156</v>
      </c>
      <c r="AU351" s="237" t="s">
        <v>83</v>
      </c>
      <c r="AV351" s="13" t="s">
        <v>83</v>
      </c>
      <c r="AW351" s="13" t="s">
        <v>35</v>
      </c>
      <c r="AX351" s="13" t="s">
        <v>81</v>
      </c>
      <c r="AY351" s="237" t="s">
        <v>143</v>
      </c>
    </row>
    <row r="352" s="2" customFormat="1" ht="24.15" customHeight="1">
      <c r="A352" s="41"/>
      <c r="B352" s="42"/>
      <c r="C352" s="207" t="s">
        <v>648</v>
      </c>
      <c r="D352" s="207" t="s">
        <v>145</v>
      </c>
      <c r="E352" s="208" t="s">
        <v>2156</v>
      </c>
      <c r="F352" s="209" t="s">
        <v>2157</v>
      </c>
      <c r="G352" s="210" t="s">
        <v>406</v>
      </c>
      <c r="H352" s="211">
        <v>80</v>
      </c>
      <c r="I352" s="212"/>
      <c r="J352" s="213">
        <f>ROUND(I352*H352,2)</f>
        <v>0</v>
      </c>
      <c r="K352" s="209" t="s">
        <v>149</v>
      </c>
      <c r="L352" s="47"/>
      <c r="M352" s="214" t="s">
        <v>28</v>
      </c>
      <c r="N352" s="215" t="s">
        <v>44</v>
      </c>
      <c r="O352" s="87"/>
      <c r="P352" s="216">
        <f>O352*H352</f>
        <v>0</v>
      </c>
      <c r="Q352" s="216">
        <v>0</v>
      </c>
      <c r="R352" s="216">
        <f>Q352*H352</f>
        <v>0</v>
      </c>
      <c r="S352" s="216">
        <v>0</v>
      </c>
      <c r="T352" s="217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8" t="s">
        <v>619</v>
      </c>
      <c r="AT352" s="218" t="s">
        <v>145</v>
      </c>
      <c r="AU352" s="218" t="s">
        <v>83</v>
      </c>
      <c r="AY352" s="20" t="s">
        <v>143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20" t="s">
        <v>81</v>
      </c>
      <c r="BK352" s="219">
        <f>ROUND(I352*H352,2)</f>
        <v>0</v>
      </c>
      <c r="BL352" s="20" t="s">
        <v>619</v>
      </c>
      <c r="BM352" s="218" t="s">
        <v>2158</v>
      </c>
    </row>
    <row r="353" s="2" customFormat="1">
      <c r="A353" s="41"/>
      <c r="B353" s="42"/>
      <c r="C353" s="43"/>
      <c r="D353" s="220" t="s">
        <v>152</v>
      </c>
      <c r="E353" s="43"/>
      <c r="F353" s="221" t="s">
        <v>2159</v>
      </c>
      <c r="G353" s="43"/>
      <c r="H353" s="43"/>
      <c r="I353" s="222"/>
      <c r="J353" s="43"/>
      <c r="K353" s="43"/>
      <c r="L353" s="47"/>
      <c r="M353" s="223"/>
      <c r="N353" s="224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152</v>
      </c>
      <c r="AU353" s="20" t="s">
        <v>83</v>
      </c>
    </row>
    <row r="354" s="2" customFormat="1">
      <c r="A354" s="41"/>
      <c r="B354" s="42"/>
      <c r="C354" s="43"/>
      <c r="D354" s="225" t="s">
        <v>154</v>
      </c>
      <c r="E354" s="43"/>
      <c r="F354" s="226" t="s">
        <v>2160</v>
      </c>
      <c r="G354" s="43"/>
      <c r="H354" s="43"/>
      <c r="I354" s="222"/>
      <c r="J354" s="43"/>
      <c r="K354" s="43"/>
      <c r="L354" s="47"/>
      <c r="M354" s="223"/>
      <c r="N354" s="224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154</v>
      </c>
      <c r="AU354" s="20" t="s">
        <v>83</v>
      </c>
    </row>
    <row r="355" s="2" customFormat="1">
      <c r="A355" s="41"/>
      <c r="B355" s="42"/>
      <c r="C355" s="43"/>
      <c r="D355" s="220" t="s">
        <v>231</v>
      </c>
      <c r="E355" s="43"/>
      <c r="F355" s="259" t="s">
        <v>2161</v>
      </c>
      <c r="G355" s="43"/>
      <c r="H355" s="43"/>
      <c r="I355" s="222"/>
      <c r="J355" s="43"/>
      <c r="K355" s="43"/>
      <c r="L355" s="47"/>
      <c r="M355" s="223"/>
      <c r="N355" s="224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231</v>
      </c>
      <c r="AU355" s="20" t="s">
        <v>83</v>
      </c>
    </row>
    <row r="356" s="13" customFormat="1">
      <c r="A356" s="13"/>
      <c r="B356" s="227"/>
      <c r="C356" s="228"/>
      <c r="D356" s="220" t="s">
        <v>156</v>
      </c>
      <c r="E356" s="229" t="s">
        <v>28</v>
      </c>
      <c r="F356" s="230" t="s">
        <v>735</v>
      </c>
      <c r="G356" s="228"/>
      <c r="H356" s="231">
        <v>80</v>
      </c>
      <c r="I356" s="232"/>
      <c r="J356" s="228"/>
      <c r="K356" s="228"/>
      <c r="L356" s="233"/>
      <c r="M356" s="234"/>
      <c r="N356" s="235"/>
      <c r="O356" s="235"/>
      <c r="P356" s="235"/>
      <c r="Q356" s="235"/>
      <c r="R356" s="235"/>
      <c r="S356" s="235"/>
      <c r="T356" s="23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7" t="s">
        <v>156</v>
      </c>
      <c r="AU356" s="237" t="s">
        <v>83</v>
      </c>
      <c r="AV356" s="13" t="s">
        <v>83</v>
      </c>
      <c r="AW356" s="13" t="s">
        <v>35</v>
      </c>
      <c r="AX356" s="13" t="s">
        <v>81</v>
      </c>
      <c r="AY356" s="237" t="s">
        <v>143</v>
      </c>
    </row>
    <row r="357" s="2" customFormat="1" ht="33" customHeight="1">
      <c r="A357" s="41"/>
      <c r="B357" s="42"/>
      <c r="C357" s="207" t="s">
        <v>655</v>
      </c>
      <c r="D357" s="207" t="s">
        <v>145</v>
      </c>
      <c r="E357" s="208" t="s">
        <v>2162</v>
      </c>
      <c r="F357" s="209" t="s">
        <v>2163</v>
      </c>
      <c r="G357" s="210" t="s">
        <v>312</v>
      </c>
      <c r="H357" s="211">
        <v>2.5</v>
      </c>
      <c r="I357" s="212"/>
      <c r="J357" s="213">
        <f>ROUND(I357*H357,2)</f>
        <v>0</v>
      </c>
      <c r="K357" s="209" t="s">
        <v>149</v>
      </c>
      <c r="L357" s="47"/>
      <c r="M357" s="214" t="s">
        <v>28</v>
      </c>
      <c r="N357" s="215" t="s">
        <v>44</v>
      </c>
      <c r="O357" s="87"/>
      <c r="P357" s="216">
        <f>O357*H357</f>
        <v>0</v>
      </c>
      <c r="Q357" s="216">
        <v>0</v>
      </c>
      <c r="R357" s="216">
        <f>Q357*H357</f>
        <v>0</v>
      </c>
      <c r="S357" s="216">
        <v>0</v>
      </c>
      <c r="T357" s="217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18" t="s">
        <v>619</v>
      </c>
      <c r="AT357" s="218" t="s">
        <v>145</v>
      </c>
      <c r="AU357" s="218" t="s">
        <v>83</v>
      </c>
      <c r="AY357" s="20" t="s">
        <v>143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20" t="s">
        <v>81</v>
      </c>
      <c r="BK357" s="219">
        <f>ROUND(I357*H357,2)</f>
        <v>0</v>
      </c>
      <c r="BL357" s="20" t="s">
        <v>619</v>
      </c>
      <c r="BM357" s="218" t="s">
        <v>2164</v>
      </c>
    </row>
    <row r="358" s="2" customFormat="1">
      <c r="A358" s="41"/>
      <c r="B358" s="42"/>
      <c r="C358" s="43"/>
      <c r="D358" s="220" t="s">
        <v>152</v>
      </c>
      <c r="E358" s="43"/>
      <c r="F358" s="221" t="s">
        <v>2165</v>
      </c>
      <c r="G358" s="43"/>
      <c r="H358" s="43"/>
      <c r="I358" s="222"/>
      <c r="J358" s="43"/>
      <c r="K358" s="43"/>
      <c r="L358" s="47"/>
      <c r="M358" s="223"/>
      <c r="N358" s="224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152</v>
      </c>
      <c r="AU358" s="20" t="s">
        <v>83</v>
      </c>
    </row>
    <row r="359" s="2" customFormat="1">
      <c r="A359" s="41"/>
      <c r="B359" s="42"/>
      <c r="C359" s="43"/>
      <c r="D359" s="225" t="s">
        <v>154</v>
      </c>
      <c r="E359" s="43"/>
      <c r="F359" s="226" t="s">
        <v>2166</v>
      </c>
      <c r="G359" s="43"/>
      <c r="H359" s="43"/>
      <c r="I359" s="222"/>
      <c r="J359" s="43"/>
      <c r="K359" s="43"/>
      <c r="L359" s="47"/>
      <c r="M359" s="223"/>
      <c r="N359" s="22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154</v>
      </c>
      <c r="AU359" s="20" t="s">
        <v>83</v>
      </c>
    </row>
    <row r="360" s="13" customFormat="1">
      <c r="A360" s="13"/>
      <c r="B360" s="227"/>
      <c r="C360" s="228"/>
      <c r="D360" s="220" t="s">
        <v>156</v>
      </c>
      <c r="E360" s="229" t="s">
        <v>28</v>
      </c>
      <c r="F360" s="230" t="s">
        <v>1888</v>
      </c>
      <c r="G360" s="228"/>
      <c r="H360" s="231">
        <v>2.5</v>
      </c>
      <c r="I360" s="232"/>
      <c r="J360" s="228"/>
      <c r="K360" s="228"/>
      <c r="L360" s="233"/>
      <c r="M360" s="234"/>
      <c r="N360" s="235"/>
      <c r="O360" s="235"/>
      <c r="P360" s="235"/>
      <c r="Q360" s="235"/>
      <c r="R360" s="235"/>
      <c r="S360" s="235"/>
      <c r="T360" s="23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7" t="s">
        <v>156</v>
      </c>
      <c r="AU360" s="237" t="s">
        <v>83</v>
      </c>
      <c r="AV360" s="13" t="s">
        <v>83</v>
      </c>
      <c r="AW360" s="13" t="s">
        <v>35</v>
      </c>
      <c r="AX360" s="13" t="s">
        <v>81</v>
      </c>
      <c r="AY360" s="237" t="s">
        <v>143</v>
      </c>
    </row>
    <row r="361" s="2" customFormat="1" ht="33" customHeight="1">
      <c r="A361" s="41"/>
      <c r="B361" s="42"/>
      <c r="C361" s="207" t="s">
        <v>662</v>
      </c>
      <c r="D361" s="207" t="s">
        <v>145</v>
      </c>
      <c r="E361" s="208" t="s">
        <v>2167</v>
      </c>
      <c r="F361" s="209" t="s">
        <v>2168</v>
      </c>
      <c r="G361" s="210" t="s">
        <v>312</v>
      </c>
      <c r="H361" s="211">
        <v>2.5</v>
      </c>
      <c r="I361" s="212"/>
      <c r="J361" s="213">
        <f>ROUND(I361*H361,2)</f>
        <v>0</v>
      </c>
      <c r="K361" s="209" t="s">
        <v>149</v>
      </c>
      <c r="L361" s="47"/>
      <c r="M361" s="214" t="s">
        <v>28</v>
      </c>
      <c r="N361" s="215" t="s">
        <v>44</v>
      </c>
      <c r="O361" s="87"/>
      <c r="P361" s="216">
        <f>O361*H361</f>
        <v>0</v>
      </c>
      <c r="Q361" s="216">
        <v>0</v>
      </c>
      <c r="R361" s="216">
        <f>Q361*H361</f>
        <v>0</v>
      </c>
      <c r="S361" s="216">
        <v>0</v>
      </c>
      <c r="T361" s="217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8" t="s">
        <v>619</v>
      </c>
      <c r="AT361" s="218" t="s">
        <v>145</v>
      </c>
      <c r="AU361" s="218" t="s">
        <v>83</v>
      </c>
      <c r="AY361" s="20" t="s">
        <v>143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20" t="s">
        <v>81</v>
      </c>
      <c r="BK361" s="219">
        <f>ROUND(I361*H361,2)</f>
        <v>0</v>
      </c>
      <c r="BL361" s="20" t="s">
        <v>619</v>
      </c>
      <c r="BM361" s="218" t="s">
        <v>2169</v>
      </c>
    </row>
    <row r="362" s="2" customFormat="1">
      <c r="A362" s="41"/>
      <c r="B362" s="42"/>
      <c r="C362" s="43"/>
      <c r="D362" s="220" t="s">
        <v>152</v>
      </c>
      <c r="E362" s="43"/>
      <c r="F362" s="221" t="s">
        <v>2170</v>
      </c>
      <c r="G362" s="43"/>
      <c r="H362" s="43"/>
      <c r="I362" s="222"/>
      <c r="J362" s="43"/>
      <c r="K362" s="43"/>
      <c r="L362" s="47"/>
      <c r="M362" s="223"/>
      <c r="N362" s="224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152</v>
      </c>
      <c r="AU362" s="20" t="s">
        <v>83</v>
      </c>
    </row>
    <row r="363" s="2" customFormat="1">
      <c r="A363" s="41"/>
      <c r="B363" s="42"/>
      <c r="C363" s="43"/>
      <c r="D363" s="225" t="s">
        <v>154</v>
      </c>
      <c r="E363" s="43"/>
      <c r="F363" s="226" t="s">
        <v>2171</v>
      </c>
      <c r="G363" s="43"/>
      <c r="H363" s="43"/>
      <c r="I363" s="222"/>
      <c r="J363" s="43"/>
      <c r="K363" s="43"/>
      <c r="L363" s="47"/>
      <c r="M363" s="223"/>
      <c r="N363" s="224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154</v>
      </c>
      <c r="AU363" s="20" t="s">
        <v>83</v>
      </c>
    </row>
    <row r="364" s="13" customFormat="1">
      <c r="A364" s="13"/>
      <c r="B364" s="227"/>
      <c r="C364" s="228"/>
      <c r="D364" s="220" t="s">
        <v>156</v>
      </c>
      <c r="E364" s="229" t="s">
        <v>28</v>
      </c>
      <c r="F364" s="230" t="s">
        <v>1888</v>
      </c>
      <c r="G364" s="228"/>
      <c r="H364" s="231">
        <v>2.5</v>
      </c>
      <c r="I364" s="232"/>
      <c r="J364" s="228"/>
      <c r="K364" s="228"/>
      <c r="L364" s="233"/>
      <c r="M364" s="234"/>
      <c r="N364" s="235"/>
      <c r="O364" s="235"/>
      <c r="P364" s="235"/>
      <c r="Q364" s="235"/>
      <c r="R364" s="235"/>
      <c r="S364" s="235"/>
      <c r="T364" s="23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7" t="s">
        <v>156</v>
      </c>
      <c r="AU364" s="237" t="s">
        <v>83</v>
      </c>
      <c r="AV364" s="13" t="s">
        <v>83</v>
      </c>
      <c r="AW364" s="13" t="s">
        <v>35</v>
      </c>
      <c r="AX364" s="13" t="s">
        <v>81</v>
      </c>
      <c r="AY364" s="237" t="s">
        <v>143</v>
      </c>
    </row>
    <row r="365" s="2" customFormat="1" ht="33" customHeight="1">
      <c r="A365" s="41"/>
      <c r="B365" s="42"/>
      <c r="C365" s="207" t="s">
        <v>668</v>
      </c>
      <c r="D365" s="207" t="s">
        <v>145</v>
      </c>
      <c r="E365" s="208" t="s">
        <v>2172</v>
      </c>
      <c r="F365" s="209" t="s">
        <v>2173</v>
      </c>
      <c r="G365" s="210" t="s">
        <v>312</v>
      </c>
      <c r="H365" s="211">
        <v>2.5</v>
      </c>
      <c r="I365" s="212"/>
      <c r="J365" s="213">
        <f>ROUND(I365*H365,2)</f>
        <v>0</v>
      </c>
      <c r="K365" s="209" t="s">
        <v>149</v>
      </c>
      <c r="L365" s="47"/>
      <c r="M365" s="214" t="s">
        <v>28</v>
      </c>
      <c r="N365" s="215" t="s">
        <v>44</v>
      </c>
      <c r="O365" s="87"/>
      <c r="P365" s="216">
        <f>O365*H365</f>
        <v>0</v>
      </c>
      <c r="Q365" s="216">
        <v>0</v>
      </c>
      <c r="R365" s="216">
        <f>Q365*H365</f>
        <v>0</v>
      </c>
      <c r="S365" s="216">
        <v>0</v>
      </c>
      <c r="T365" s="217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8" t="s">
        <v>619</v>
      </c>
      <c r="AT365" s="218" t="s">
        <v>145</v>
      </c>
      <c r="AU365" s="218" t="s">
        <v>83</v>
      </c>
      <c r="AY365" s="20" t="s">
        <v>143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20" t="s">
        <v>81</v>
      </c>
      <c r="BK365" s="219">
        <f>ROUND(I365*H365,2)</f>
        <v>0</v>
      </c>
      <c r="BL365" s="20" t="s">
        <v>619</v>
      </c>
      <c r="BM365" s="218" t="s">
        <v>2174</v>
      </c>
    </row>
    <row r="366" s="2" customFormat="1">
      <c r="A366" s="41"/>
      <c r="B366" s="42"/>
      <c r="C366" s="43"/>
      <c r="D366" s="220" t="s">
        <v>152</v>
      </c>
      <c r="E366" s="43"/>
      <c r="F366" s="221" t="s">
        <v>2175</v>
      </c>
      <c r="G366" s="43"/>
      <c r="H366" s="43"/>
      <c r="I366" s="222"/>
      <c r="J366" s="43"/>
      <c r="K366" s="43"/>
      <c r="L366" s="47"/>
      <c r="M366" s="223"/>
      <c r="N366" s="224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152</v>
      </c>
      <c r="AU366" s="20" t="s">
        <v>83</v>
      </c>
    </row>
    <row r="367" s="2" customFormat="1">
      <c r="A367" s="41"/>
      <c r="B367" s="42"/>
      <c r="C367" s="43"/>
      <c r="D367" s="225" t="s">
        <v>154</v>
      </c>
      <c r="E367" s="43"/>
      <c r="F367" s="226" t="s">
        <v>2176</v>
      </c>
      <c r="G367" s="43"/>
      <c r="H367" s="43"/>
      <c r="I367" s="222"/>
      <c r="J367" s="43"/>
      <c r="K367" s="43"/>
      <c r="L367" s="47"/>
      <c r="M367" s="223"/>
      <c r="N367" s="224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154</v>
      </c>
      <c r="AU367" s="20" t="s">
        <v>83</v>
      </c>
    </row>
    <row r="368" s="13" customFormat="1">
      <c r="A368" s="13"/>
      <c r="B368" s="227"/>
      <c r="C368" s="228"/>
      <c r="D368" s="220" t="s">
        <v>156</v>
      </c>
      <c r="E368" s="229" t="s">
        <v>28</v>
      </c>
      <c r="F368" s="230" t="s">
        <v>1888</v>
      </c>
      <c r="G368" s="228"/>
      <c r="H368" s="231">
        <v>2.5</v>
      </c>
      <c r="I368" s="232"/>
      <c r="J368" s="228"/>
      <c r="K368" s="228"/>
      <c r="L368" s="233"/>
      <c r="M368" s="234"/>
      <c r="N368" s="235"/>
      <c r="O368" s="235"/>
      <c r="P368" s="235"/>
      <c r="Q368" s="235"/>
      <c r="R368" s="235"/>
      <c r="S368" s="235"/>
      <c r="T368" s="23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7" t="s">
        <v>156</v>
      </c>
      <c r="AU368" s="237" t="s">
        <v>83</v>
      </c>
      <c r="AV368" s="13" t="s">
        <v>83</v>
      </c>
      <c r="AW368" s="13" t="s">
        <v>35</v>
      </c>
      <c r="AX368" s="13" t="s">
        <v>81</v>
      </c>
      <c r="AY368" s="237" t="s">
        <v>143</v>
      </c>
    </row>
    <row r="369" s="2" customFormat="1" ht="24.15" customHeight="1">
      <c r="A369" s="41"/>
      <c r="B369" s="42"/>
      <c r="C369" s="207" t="s">
        <v>675</v>
      </c>
      <c r="D369" s="207" t="s">
        <v>145</v>
      </c>
      <c r="E369" s="208" t="s">
        <v>2177</v>
      </c>
      <c r="F369" s="209" t="s">
        <v>2178</v>
      </c>
      <c r="G369" s="210" t="s">
        <v>312</v>
      </c>
      <c r="H369" s="211">
        <v>5</v>
      </c>
      <c r="I369" s="212"/>
      <c r="J369" s="213">
        <f>ROUND(I369*H369,2)</f>
        <v>0</v>
      </c>
      <c r="K369" s="209" t="s">
        <v>149</v>
      </c>
      <c r="L369" s="47"/>
      <c r="M369" s="214" t="s">
        <v>28</v>
      </c>
      <c r="N369" s="215" t="s">
        <v>44</v>
      </c>
      <c r="O369" s="87"/>
      <c r="P369" s="216">
        <f>O369*H369</f>
        <v>0</v>
      </c>
      <c r="Q369" s="216">
        <v>0</v>
      </c>
      <c r="R369" s="216">
        <f>Q369*H369</f>
        <v>0</v>
      </c>
      <c r="S369" s="216">
        <v>0</v>
      </c>
      <c r="T369" s="217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18" t="s">
        <v>619</v>
      </c>
      <c r="AT369" s="218" t="s">
        <v>145</v>
      </c>
      <c r="AU369" s="218" t="s">
        <v>83</v>
      </c>
      <c r="AY369" s="20" t="s">
        <v>143</v>
      </c>
      <c r="BE369" s="219">
        <f>IF(N369="základní",J369,0)</f>
        <v>0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20" t="s">
        <v>81</v>
      </c>
      <c r="BK369" s="219">
        <f>ROUND(I369*H369,2)</f>
        <v>0</v>
      </c>
      <c r="BL369" s="20" t="s">
        <v>619</v>
      </c>
      <c r="BM369" s="218" t="s">
        <v>2179</v>
      </c>
    </row>
    <row r="370" s="2" customFormat="1">
      <c r="A370" s="41"/>
      <c r="B370" s="42"/>
      <c r="C370" s="43"/>
      <c r="D370" s="220" t="s">
        <v>152</v>
      </c>
      <c r="E370" s="43"/>
      <c r="F370" s="221" t="s">
        <v>2180</v>
      </c>
      <c r="G370" s="43"/>
      <c r="H370" s="43"/>
      <c r="I370" s="222"/>
      <c r="J370" s="43"/>
      <c r="K370" s="43"/>
      <c r="L370" s="47"/>
      <c r="M370" s="223"/>
      <c r="N370" s="224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152</v>
      </c>
      <c r="AU370" s="20" t="s">
        <v>83</v>
      </c>
    </row>
    <row r="371" s="2" customFormat="1">
      <c r="A371" s="41"/>
      <c r="B371" s="42"/>
      <c r="C371" s="43"/>
      <c r="D371" s="225" t="s">
        <v>154</v>
      </c>
      <c r="E371" s="43"/>
      <c r="F371" s="226" t="s">
        <v>2181</v>
      </c>
      <c r="G371" s="43"/>
      <c r="H371" s="43"/>
      <c r="I371" s="222"/>
      <c r="J371" s="43"/>
      <c r="K371" s="43"/>
      <c r="L371" s="47"/>
      <c r="M371" s="223"/>
      <c r="N371" s="224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154</v>
      </c>
      <c r="AU371" s="20" t="s">
        <v>83</v>
      </c>
    </row>
    <row r="372" s="13" customFormat="1">
      <c r="A372" s="13"/>
      <c r="B372" s="227"/>
      <c r="C372" s="228"/>
      <c r="D372" s="220" t="s">
        <v>156</v>
      </c>
      <c r="E372" s="229" t="s">
        <v>28</v>
      </c>
      <c r="F372" s="230" t="s">
        <v>1888</v>
      </c>
      <c r="G372" s="228"/>
      <c r="H372" s="231">
        <v>2.5</v>
      </c>
      <c r="I372" s="232"/>
      <c r="J372" s="228"/>
      <c r="K372" s="228"/>
      <c r="L372" s="233"/>
      <c r="M372" s="234"/>
      <c r="N372" s="235"/>
      <c r="O372" s="235"/>
      <c r="P372" s="235"/>
      <c r="Q372" s="235"/>
      <c r="R372" s="235"/>
      <c r="S372" s="235"/>
      <c r="T372" s="23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7" t="s">
        <v>156</v>
      </c>
      <c r="AU372" s="237" t="s">
        <v>83</v>
      </c>
      <c r="AV372" s="13" t="s">
        <v>83</v>
      </c>
      <c r="AW372" s="13" t="s">
        <v>35</v>
      </c>
      <c r="AX372" s="13" t="s">
        <v>73</v>
      </c>
      <c r="AY372" s="237" t="s">
        <v>143</v>
      </c>
    </row>
    <row r="373" s="13" customFormat="1">
      <c r="A373" s="13"/>
      <c r="B373" s="227"/>
      <c r="C373" s="228"/>
      <c r="D373" s="220" t="s">
        <v>156</v>
      </c>
      <c r="E373" s="229" t="s">
        <v>28</v>
      </c>
      <c r="F373" s="230" t="s">
        <v>1888</v>
      </c>
      <c r="G373" s="228"/>
      <c r="H373" s="231">
        <v>2.5</v>
      </c>
      <c r="I373" s="232"/>
      <c r="J373" s="228"/>
      <c r="K373" s="228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156</v>
      </c>
      <c r="AU373" s="237" t="s">
        <v>83</v>
      </c>
      <c r="AV373" s="13" t="s">
        <v>83</v>
      </c>
      <c r="AW373" s="13" t="s">
        <v>35</v>
      </c>
      <c r="AX373" s="13" t="s">
        <v>73</v>
      </c>
      <c r="AY373" s="237" t="s">
        <v>143</v>
      </c>
    </row>
    <row r="374" s="15" customFormat="1">
      <c r="A374" s="15"/>
      <c r="B374" s="248"/>
      <c r="C374" s="249"/>
      <c r="D374" s="220" t="s">
        <v>156</v>
      </c>
      <c r="E374" s="250" t="s">
        <v>28</v>
      </c>
      <c r="F374" s="251" t="s">
        <v>180</v>
      </c>
      <c r="G374" s="249"/>
      <c r="H374" s="252">
        <v>5</v>
      </c>
      <c r="I374" s="253"/>
      <c r="J374" s="249"/>
      <c r="K374" s="249"/>
      <c r="L374" s="254"/>
      <c r="M374" s="255"/>
      <c r="N374" s="256"/>
      <c r="O374" s="256"/>
      <c r="P374" s="256"/>
      <c r="Q374" s="256"/>
      <c r="R374" s="256"/>
      <c r="S374" s="256"/>
      <c r="T374" s="257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8" t="s">
        <v>156</v>
      </c>
      <c r="AU374" s="258" t="s">
        <v>83</v>
      </c>
      <c r="AV374" s="15" t="s">
        <v>150</v>
      </c>
      <c r="AW374" s="15" t="s">
        <v>35</v>
      </c>
      <c r="AX374" s="15" t="s">
        <v>81</v>
      </c>
      <c r="AY374" s="258" t="s">
        <v>143</v>
      </c>
    </row>
    <row r="375" s="2" customFormat="1" ht="16.5" customHeight="1">
      <c r="A375" s="41"/>
      <c r="B375" s="42"/>
      <c r="C375" s="207" t="s">
        <v>682</v>
      </c>
      <c r="D375" s="207" t="s">
        <v>145</v>
      </c>
      <c r="E375" s="208" t="s">
        <v>2182</v>
      </c>
      <c r="F375" s="209" t="s">
        <v>2183</v>
      </c>
      <c r="G375" s="210" t="s">
        <v>414</v>
      </c>
      <c r="H375" s="211">
        <v>22</v>
      </c>
      <c r="I375" s="212"/>
      <c r="J375" s="213">
        <f>ROUND(I375*H375,2)</f>
        <v>0</v>
      </c>
      <c r="K375" s="209" t="s">
        <v>28</v>
      </c>
      <c r="L375" s="47"/>
      <c r="M375" s="214" t="s">
        <v>28</v>
      </c>
      <c r="N375" s="215" t="s">
        <v>44</v>
      </c>
      <c r="O375" s="87"/>
      <c r="P375" s="216">
        <f>O375*H375</f>
        <v>0</v>
      </c>
      <c r="Q375" s="216">
        <v>0</v>
      </c>
      <c r="R375" s="216">
        <f>Q375*H375</f>
        <v>0</v>
      </c>
      <c r="S375" s="216">
        <v>0</v>
      </c>
      <c r="T375" s="21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8" t="s">
        <v>619</v>
      </c>
      <c r="AT375" s="218" t="s">
        <v>145</v>
      </c>
      <c r="AU375" s="218" t="s">
        <v>83</v>
      </c>
      <c r="AY375" s="20" t="s">
        <v>143</v>
      </c>
      <c r="BE375" s="219">
        <f>IF(N375="základní",J375,0)</f>
        <v>0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20" t="s">
        <v>81</v>
      </c>
      <c r="BK375" s="219">
        <f>ROUND(I375*H375,2)</f>
        <v>0</v>
      </c>
      <c r="BL375" s="20" t="s">
        <v>619</v>
      </c>
      <c r="BM375" s="218" t="s">
        <v>2184</v>
      </c>
    </row>
    <row r="376" s="2" customFormat="1">
      <c r="A376" s="41"/>
      <c r="B376" s="42"/>
      <c r="C376" s="43"/>
      <c r="D376" s="220" t="s">
        <v>152</v>
      </c>
      <c r="E376" s="43"/>
      <c r="F376" s="221" t="s">
        <v>2183</v>
      </c>
      <c r="G376" s="43"/>
      <c r="H376" s="43"/>
      <c r="I376" s="222"/>
      <c r="J376" s="43"/>
      <c r="K376" s="43"/>
      <c r="L376" s="47"/>
      <c r="M376" s="223"/>
      <c r="N376" s="224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152</v>
      </c>
      <c r="AU376" s="20" t="s">
        <v>83</v>
      </c>
    </row>
    <row r="377" s="13" customFormat="1">
      <c r="A377" s="13"/>
      <c r="B377" s="227"/>
      <c r="C377" s="228"/>
      <c r="D377" s="220" t="s">
        <v>156</v>
      </c>
      <c r="E377" s="229" t="s">
        <v>28</v>
      </c>
      <c r="F377" s="230" t="s">
        <v>322</v>
      </c>
      <c r="G377" s="228"/>
      <c r="H377" s="231">
        <v>22</v>
      </c>
      <c r="I377" s="232"/>
      <c r="J377" s="228"/>
      <c r="K377" s="228"/>
      <c r="L377" s="233"/>
      <c r="M377" s="234"/>
      <c r="N377" s="235"/>
      <c r="O377" s="235"/>
      <c r="P377" s="235"/>
      <c r="Q377" s="235"/>
      <c r="R377" s="235"/>
      <c r="S377" s="235"/>
      <c r="T377" s="23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7" t="s">
        <v>156</v>
      </c>
      <c r="AU377" s="237" t="s">
        <v>83</v>
      </c>
      <c r="AV377" s="13" t="s">
        <v>83</v>
      </c>
      <c r="AW377" s="13" t="s">
        <v>35</v>
      </c>
      <c r="AX377" s="13" t="s">
        <v>81</v>
      </c>
      <c r="AY377" s="237" t="s">
        <v>143</v>
      </c>
    </row>
    <row r="378" s="2" customFormat="1" ht="16.5" customHeight="1">
      <c r="A378" s="41"/>
      <c r="B378" s="42"/>
      <c r="C378" s="260" t="s">
        <v>690</v>
      </c>
      <c r="D378" s="260" t="s">
        <v>257</v>
      </c>
      <c r="E378" s="261" t="s">
        <v>2185</v>
      </c>
      <c r="F378" s="262" t="s">
        <v>2186</v>
      </c>
      <c r="G378" s="263" t="s">
        <v>414</v>
      </c>
      <c r="H378" s="264">
        <v>22</v>
      </c>
      <c r="I378" s="265"/>
      <c r="J378" s="266">
        <f>ROUND(I378*H378,2)</f>
        <v>0</v>
      </c>
      <c r="K378" s="262" t="s">
        <v>28</v>
      </c>
      <c r="L378" s="267"/>
      <c r="M378" s="268" t="s">
        <v>28</v>
      </c>
      <c r="N378" s="269" t="s">
        <v>44</v>
      </c>
      <c r="O378" s="87"/>
      <c r="P378" s="216">
        <f>O378*H378</f>
        <v>0</v>
      </c>
      <c r="Q378" s="216">
        <v>0</v>
      </c>
      <c r="R378" s="216">
        <f>Q378*H378</f>
        <v>0</v>
      </c>
      <c r="S378" s="216">
        <v>0</v>
      </c>
      <c r="T378" s="217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18" t="s">
        <v>1940</v>
      </c>
      <c r="AT378" s="218" t="s">
        <v>257</v>
      </c>
      <c r="AU378" s="218" t="s">
        <v>83</v>
      </c>
      <c r="AY378" s="20" t="s">
        <v>143</v>
      </c>
      <c r="BE378" s="219">
        <f>IF(N378="základní",J378,0)</f>
        <v>0</v>
      </c>
      <c r="BF378" s="219">
        <f>IF(N378="snížená",J378,0)</f>
        <v>0</v>
      </c>
      <c r="BG378" s="219">
        <f>IF(N378="zákl. přenesená",J378,0)</f>
        <v>0</v>
      </c>
      <c r="BH378" s="219">
        <f>IF(N378="sníž. přenesená",J378,0)</f>
        <v>0</v>
      </c>
      <c r="BI378" s="219">
        <f>IF(N378="nulová",J378,0)</f>
        <v>0</v>
      </c>
      <c r="BJ378" s="20" t="s">
        <v>81</v>
      </c>
      <c r="BK378" s="219">
        <f>ROUND(I378*H378,2)</f>
        <v>0</v>
      </c>
      <c r="BL378" s="20" t="s">
        <v>619</v>
      </c>
      <c r="BM378" s="218" t="s">
        <v>2187</v>
      </c>
    </row>
    <row r="379" s="2" customFormat="1">
      <c r="A379" s="41"/>
      <c r="B379" s="42"/>
      <c r="C379" s="43"/>
      <c r="D379" s="220" t="s">
        <v>152</v>
      </c>
      <c r="E379" s="43"/>
      <c r="F379" s="221" t="s">
        <v>2186</v>
      </c>
      <c r="G379" s="43"/>
      <c r="H379" s="43"/>
      <c r="I379" s="222"/>
      <c r="J379" s="43"/>
      <c r="K379" s="43"/>
      <c r="L379" s="47"/>
      <c r="M379" s="223"/>
      <c r="N379" s="224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152</v>
      </c>
      <c r="AU379" s="20" t="s">
        <v>83</v>
      </c>
    </row>
    <row r="380" s="13" customFormat="1">
      <c r="A380" s="13"/>
      <c r="B380" s="227"/>
      <c r="C380" s="228"/>
      <c r="D380" s="220" t="s">
        <v>156</v>
      </c>
      <c r="E380" s="229" t="s">
        <v>28</v>
      </c>
      <c r="F380" s="230" t="s">
        <v>322</v>
      </c>
      <c r="G380" s="228"/>
      <c r="H380" s="231">
        <v>22</v>
      </c>
      <c r="I380" s="232"/>
      <c r="J380" s="228"/>
      <c r="K380" s="228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156</v>
      </c>
      <c r="AU380" s="237" t="s">
        <v>83</v>
      </c>
      <c r="AV380" s="13" t="s">
        <v>83</v>
      </c>
      <c r="AW380" s="13" t="s">
        <v>35</v>
      </c>
      <c r="AX380" s="13" t="s">
        <v>81</v>
      </c>
      <c r="AY380" s="237" t="s">
        <v>143</v>
      </c>
    </row>
    <row r="381" s="2" customFormat="1" ht="24.15" customHeight="1">
      <c r="A381" s="41"/>
      <c r="B381" s="42"/>
      <c r="C381" s="207" t="s">
        <v>698</v>
      </c>
      <c r="D381" s="207" t="s">
        <v>145</v>
      </c>
      <c r="E381" s="208" t="s">
        <v>2188</v>
      </c>
      <c r="F381" s="209" t="s">
        <v>2189</v>
      </c>
      <c r="G381" s="210" t="s">
        <v>414</v>
      </c>
      <c r="H381" s="211">
        <v>22</v>
      </c>
      <c r="I381" s="212"/>
      <c r="J381" s="213">
        <f>ROUND(I381*H381,2)</f>
        <v>0</v>
      </c>
      <c r="K381" s="209" t="s">
        <v>28</v>
      </c>
      <c r="L381" s="47"/>
      <c r="M381" s="214" t="s">
        <v>28</v>
      </c>
      <c r="N381" s="215" t="s">
        <v>44</v>
      </c>
      <c r="O381" s="87"/>
      <c r="P381" s="216">
        <f>O381*H381</f>
        <v>0</v>
      </c>
      <c r="Q381" s="216">
        <v>0</v>
      </c>
      <c r="R381" s="216">
        <f>Q381*H381</f>
        <v>0</v>
      </c>
      <c r="S381" s="216">
        <v>0</v>
      </c>
      <c r="T381" s="217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8" t="s">
        <v>619</v>
      </c>
      <c r="AT381" s="218" t="s">
        <v>145</v>
      </c>
      <c r="AU381" s="218" t="s">
        <v>83</v>
      </c>
      <c r="AY381" s="20" t="s">
        <v>143</v>
      </c>
      <c r="BE381" s="219">
        <f>IF(N381="základní",J381,0)</f>
        <v>0</v>
      </c>
      <c r="BF381" s="219">
        <f>IF(N381="snížená",J381,0)</f>
        <v>0</v>
      </c>
      <c r="BG381" s="219">
        <f>IF(N381="zákl. přenesená",J381,0)</f>
        <v>0</v>
      </c>
      <c r="BH381" s="219">
        <f>IF(N381="sníž. přenesená",J381,0)</f>
        <v>0</v>
      </c>
      <c r="BI381" s="219">
        <f>IF(N381="nulová",J381,0)</f>
        <v>0</v>
      </c>
      <c r="BJ381" s="20" t="s">
        <v>81</v>
      </c>
      <c r="BK381" s="219">
        <f>ROUND(I381*H381,2)</f>
        <v>0</v>
      </c>
      <c r="BL381" s="20" t="s">
        <v>619</v>
      </c>
      <c r="BM381" s="218" t="s">
        <v>2190</v>
      </c>
    </row>
    <row r="382" s="2" customFormat="1">
      <c r="A382" s="41"/>
      <c r="B382" s="42"/>
      <c r="C382" s="43"/>
      <c r="D382" s="220" t="s">
        <v>152</v>
      </c>
      <c r="E382" s="43"/>
      <c r="F382" s="221" t="s">
        <v>2191</v>
      </c>
      <c r="G382" s="43"/>
      <c r="H382" s="43"/>
      <c r="I382" s="222"/>
      <c r="J382" s="43"/>
      <c r="K382" s="43"/>
      <c r="L382" s="47"/>
      <c r="M382" s="223"/>
      <c r="N382" s="224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152</v>
      </c>
      <c r="AU382" s="20" t="s">
        <v>83</v>
      </c>
    </row>
    <row r="383" s="13" customFormat="1">
      <c r="A383" s="13"/>
      <c r="B383" s="227"/>
      <c r="C383" s="228"/>
      <c r="D383" s="220" t="s">
        <v>156</v>
      </c>
      <c r="E383" s="229" t="s">
        <v>28</v>
      </c>
      <c r="F383" s="230" t="s">
        <v>322</v>
      </c>
      <c r="G383" s="228"/>
      <c r="H383" s="231">
        <v>22</v>
      </c>
      <c r="I383" s="232"/>
      <c r="J383" s="228"/>
      <c r="K383" s="228"/>
      <c r="L383" s="233"/>
      <c r="M383" s="234"/>
      <c r="N383" s="235"/>
      <c r="O383" s="235"/>
      <c r="P383" s="235"/>
      <c r="Q383" s="235"/>
      <c r="R383" s="235"/>
      <c r="S383" s="235"/>
      <c r="T383" s="23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7" t="s">
        <v>156</v>
      </c>
      <c r="AU383" s="237" t="s">
        <v>83</v>
      </c>
      <c r="AV383" s="13" t="s">
        <v>83</v>
      </c>
      <c r="AW383" s="13" t="s">
        <v>35</v>
      </c>
      <c r="AX383" s="13" t="s">
        <v>81</v>
      </c>
      <c r="AY383" s="237" t="s">
        <v>143</v>
      </c>
    </row>
    <row r="384" s="2" customFormat="1" ht="21.75" customHeight="1">
      <c r="A384" s="41"/>
      <c r="B384" s="42"/>
      <c r="C384" s="260" t="s">
        <v>705</v>
      </c>
      <c r="D384" s="260" t="s">
        <v>257</v>
      </c>
      <c r="E384" s="261" t="s">
        <v>2192</v>
      </c>
      <c r="F384" s="262" t="s">
        <v>2193</v>
      </c>
      <c r="G384" s="263" t="s">
        <v>414</v>
      </c>
      <c r="H384" s="264">
        <v>22</v>
      </c>
      <c r="I384" s="265"/>
      <c r="J384" s="266">
        <f>ROUND(I384*H384,2)</f>
        <v>0</v>
      </c>
      <c r="K384" s="262" t="s">
        <v>28</v>
      </c>
      <c r="L384" s="267"/>
      <c r="M384" s="268" t="s">
        <v>28</v>
      </c>
      <c r="N384" s="269" t="s">
        <v>44</v>
      </c>
      <c r="O384" s="87"/>
      <c r="P384" s="216">
        <f>O384*H384</f>
        <v>0</v>
      </c>
      <c r="Q384" s="216">
        <v>0</v>
      </c>
      <c r="R384" s="216">
        <f>Q384*H384</f>
        <v>0</v>
      </c>
      <c r="S384" s="216">
        <v>0</v>
      </c>
      <c r="T384" s="217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8" t="s">
        <v>1940</v>
      </c>
      <c r="AT384" s="218" t="s">
        <v>257</v>
      </c>
      <c r="AU384" s="218" t="s">
        <v>83</v>
      </c>
      <c r="AY384" s="20" t="s">
        <v>143</v>
      </c>
      <c r="BE384" s="219">
        <f>IF(N384="základní",J384,0)</f>
        <v>0</v>
      </c>
      <c r="BF384" s="219">
        <f>IF(N384="snížená",J384,0)</f>
        <v>0</v>
      </c>
      <c r="BG384" s="219">
        <f>IF(N384="zákl. přenesená",J384,0)</f>
        <v>0</v>
      </c>
      <c r="BH384" s="219">
        <f>IF(N384="sníž. přenesená",J384,0)</f>
        <v>0</v>
      </c>
      <c r="BI384" s="219">
        <f>IF(N384="nulová",J384,0)</f>
        <v>0</v>
      </c>
      <c r="BJ384" s="20" t="s">
        <v>81</v>
      </c>
      <c r="BK384" s="219">
        <f>ROUND(I384*H384,2)</f>
        <v>0</v>
      </c>
      <c r="BL384" s="20" t="s">
        <v>619</v>
      </c>
      <c r="BM384" s="218" t="s">
        <v>2194</v>
      </c>
    </row>
    <row r="385" s="2" customFormat="1">
      <c r="A385" s="41"/>
      <c r="B385" s="42"/>
      <c r="C385" s="43"/>
      <c r="D385" s="220" t="s">
        <v>152</v>
      </c>
      <c r="E385" s="43"/>
      <c r="F385" s="221" t="s">
        <v>2193</v>
      </c>
      <c r="G385" s="43"/>
      <c r="H385" s="43"/>
      <c r="I385" s="222"/>
      <c r="J385" s="43"/>
      <c r="K385" s="43"/>
      <c r="L385" s="47"/>
      <c r="M385" s="223"/>
      <c r="N385" s="224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152</v>
      </c>
      <c r="AU385" s="20" t="s">
        <v>83</v>
      </c>
    </row>
    <row r="386" s="13" customFormat="1">
      <c r="A386" s="13"/>
      <c r="B386" s="227"/>
      <c r="C386" s="228"/>
      <c r="D386" s="220" t="s">
        <v>156</v>
      </c>
      <c r="E386" s="229" t="s">
        <v>28</v>
      </c>
      <c r="F386" s="230" t="s">
        <v>322</v>
      </c>
      <c r="G386" s="228"/>
      <c r="H386" s="231">
        <v>22</v>
      </c>
      <c r="I386" s="232"/>
      <c r="J386" s="228"/>
      <c r="K386" s="228"/>
      <c r="L386" s="233"/>
      <c r="M386" s="234"/>
      <c r="N386" s="235"/>
      <c r="O386" s="235"/>
      <c r="P386" s="235"/>
      <c r="Q386" s="235"/>
      <c r="R386" s="235"/>
      <c r="S386" s="235"/>
      <c r="T386" s="23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7" t="s">
        <v>156</v>
      </c>
      <c r="AU386" s="237" t="s">
        <v>83</v>
      </c>
      <c r="AV386" s="13" t="s">
        <v>83</v>
      </c>
      <c r="AW386" s="13" t="s">
        <v>35</v>
      </c>
      <c r="AX386" s="13" t="s">
        <v>81</v>
      </c>
      <c r="AY386" s="237" t="s">
        <v>143</v>
      </c>
    </row>
    <row r="387" s="2" customFormat="1" ht="21.75" customHeight="1">
      <c r="A387" s="41"/>
      <c r="B387" s="42"/>
      <c r="C387" s="207" t="s">
        <v>714</v>
      </c>
      <c r="D387" s="207" t="s">
        <v>145</v>
      </c>
      <c r="E387" s="208" t="s">
        <v>2195</v>
      </c>
      <c r="F387" s="209" t="s">
        <v>2196</v>
      </c>
      <c r="G387" s="210" t="s">
        <v>312</v>
      </c>
      <c r="H387" s="211">
        <v>44</v>
      </c>
      <c r="I387" s="212"/>
      <c r="J387" s="213">
        <f>ROUND(I387*H387,2)</f>
        <v>0</v>
      </c>
      <c r="K387" s="209" t="s">
        <v>28</v>
      </c>
      <c r="L387" s="47"/>
      <c r="M387" s="214" t="s">
        <v>28</v>
      </c>
      <c r="N387" s="215" t="s">
        <v>44</v>
      </c>
      <c r="O387" s="87"/>
      <c r="P387" s="216">
        <f>O387*H387</f>
        <v>0</v>
      </c>
      <c r="Q387" s="216">
        <v>0</v>
      </c>
      <c r="R387" s="216">
        <f>Q387*H387</f>
        <v>0</v>
      </c>
      <c r="S387" s="216">
        <v>0</v>
      </c>
      <c r="T387" s="217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18" t="s">
        <v>619</v>
      </c>
      <c r="AT387" s="218" t="s">
        <v>145</v>
      </c>
      <c r="AU387" s="218" t="s">
        <v>83</v>
      </c>
      <c r="AY387" s="20" t="s">
        <v>143</v>
      </c>
      <c r="BE387" s="219">
        <f>IF(N387="základní",J387,0)</f>
        <v>0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20" t="s">
        <v>81</v>
      </c>
      <c r="BK387" s="219">
        <f>ROUND(I387*H387,2)</f>
        <v>0</v>
      </c>
      <c r="BL387" s="20" t="s">
        <v>619</v>
      </c>
      <c r="BM387" s="218" t="s">
        <v>2197</v>
      </c>
    </row>
    <row r="388" s="2" customFormat="1">
      <c r="A388" s="41"/>
      <c r="B388" s="42"/>
      <c r="C388" s="43"/>
      <c r="D388" s="220" t="s">
        <v>152</v>
      </c>
      <c r="E388" s="43"/>
      <c r="F388" s="221" t="s">
        <v>2196</v>
      </c>
      <c r="G388" s="43"/>
      <c r="H388" s="43"/>
      <c r="I388" s="222"/>
      <c r="J388" s="43"/>
      <c r="K388" s="43"/>
      <c r="L388" s="47"/>
      <c r="M388" s="223"/>
      <c r="N388" s="224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152</v>
      </c>
      <c r="AU388" s="20" t="s">
        <v>83</v>
      </c>
    </row>
    <row r="389" s="13" customFormat="1">
      <c r="A389" s="13"/>
      <c r="B389" s="227"/>
      <c r="C389" s="228"/>
      <c r="D389" s="220" t="s">
        <v>156</v>
      </c>
      <c r="E389" s="229" t="s">
        <v>28</v>
      </c>
      <c r="F389" s="230" t="s">
        <v>478</v>
      </c>
      <c r="G389" s="228"/>
      <c r="H389" s="231">
        <v>44</v>
      </c>
      <c r="I389" s="232"/>
      <c r="J389" s="228"/>
      <c r="K389" s="228"/>
      <c r="L389" s="233"/>
      <c r="M389" s="234"/>
      <c r="N389" s="235"/>
      <c r="O389" s="235"/>
      <c r="P389" s="235"/>
      <c r="Q389" s="235"/>
      <c r="R389" s="235"/>
      <c r="S389" s="235"/>
      <c r="T389" s="23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7" t="s">
        <v>156</v>
      </c>
      <c r="AU389" s="237" t="s">
        <v>83</v>
      </c>
      <c r="AV389" s="13" t="s">
        <v>83</v>
      </c>
      <c r="AW389" s="13" t="s">
        <v>35</v>
      </c>
      <c r="AX389" s="13" t="s">
        <v>81</v>
      </c>
      <c r="AY389" s="237" t="s">
        <v>143</v>
      </c>
    </row>
    <row r="390" s="2" customFormat="1" ht="16.5" customHeight="1">
      <c r="A390" s="41"/>
      <c r="B390" s="42"/>
      <c r="C390" s="260" t="s">
        <v>721</v>
      </c>
      <c r="D390" s="260" t="s">
        <v>257</v>
      </c>
      <c r="E390" s="261" t="s">
        <v>2198</v>
      </c>
      <c r="F390" s="262" t="s">
        <v>2199</v>
      </c>
      <c r="G390" s="263" t="s">
        <v>331</v>
      </c>
      <c r="H390" s="264">
        <v>44</v>
      </c>
      <c r="I390" s="265"/>
      <c r="J390" s="266">
        <f>ROUND(I390*H390,2)</f>
        <v>0</v>
      </c>
      <c r="K390" s="262" t="s">
        <v>28</v>
      </c>
      <c r="L390" s="267"/>
      <c r="M390" s="268" t="s">
        <v>28</v>
      </c>
      <c r="N390" s="269" t="s">
        <v>44</v>
      </c>
      <c r="O390" s="87"/>
      <c r="P390" s="216">
        <f>O390*H390</f>
        <v>0</v>
      </c>
      <c r="Q390" s="216">
        <v>0.001</v>
      </c>
      <c r="R390" s="216">
        <f>Q390*H390</f>
        <v>0.043999999999999997</v>
      </c>
      <c r="S390" s="216">
        <v>0</v>
      </c>
      <c r="T390" s="217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8" t="s">
        <v>1940</v>
      </c>
      <c r="AT390" s="218" t="s">
        <v>257</v>
      </c>
      <c r="AU390" s="218" t="s">
        <v>83</v>
      </c>
      <c r="AY390" s="20" t="s">
        <v>143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20" t="s">
        <v>81</v>
      </c>
      <c r="BK390" s="219">
        <f>ROUND(I390*H390,2)</f>
        <v>0</v>
      </c>
      <c r="BL390" s="20" t="s">
        <v>619</v>
      </c>
      <c r="BM390" s="218" t="s">
        <v>2200</v>
      </c>
    </row>
    <row r="391" s="2" customFormat="1">
      <c r="A391" s="41"/>
      <c r="B391" s="42"/>
      <c r="C391" s="43"/>
      <c r="D391" s="220" t="s">
        <v>152</v>
      </c>
      <c r="E391" s="43"/>
      <c r="F391" s="221" t="s">
        <v>2199</v>
      </c>
      <c r="G391" s="43"/>
      <c r="H391" s="43"/>
      <c r="I391" s="222"/>
      <c r="J391" s="43"/>
      <c r="K391" s="43"/>
      <c r="L391" s="47"/>
      <c r="M391" s="223"/>
      <c r="N391" s="224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152</v>
      </c>
      <c r="AU391" s="20" t="s">
        <v>83</v>
      </c>
    </row>
    <row r="392" s="13" customFormat="1">
      <c r="A392" s="13"/>
      <c r="B392" s="227"/>
      <c r="C392" s="228"/>
      <c r="D392" s="220" t="s">
        <v>156</v>
      </c>
      <c r="E392" s="229" t="s">
        <v>28</v>
      </c>
      <c r="F392" s="230" t="s">
        <v>478</v>
      </c>
      <c r="G392" s="228"/>
      <c r="H392" s="231">
        <v>44</v>
      </c>
      <c r="I392" s="232"/>
      <c r="J392" s="228"/>
      <c r="K392" s="228"/>
      <c r="L392" s="233"/>
      <c r="M392" s="234"/>
      <c r="N392" s="235"/>
      <c r="O392" s="235"/>
      <c r="P392" s="235"/>
      <c r="Q392" s="235"/>
      <c r="R392" s="235"/>
      <c r="S392" s="235"/>
      <c r="T392" s="23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7" t="s">
        <v>156</v>
      </c>
      <c r="AU392" s="237" t="s">
        <v>83</v>
      </c>
      <c r="AV392" s="13" t="s">
        <v>83</v>
      </c>
      <c r="AW392" s="13" t="s">
        <v>35</v>
      </c>
      <c r="AX392" s="13" t="s">
        <v>81</v>
      </c>
      <c r="AY392" s="237" t="s">
        <v>143</v>
      </c>
    </row>
    <row r="393" s="2" customFormat="1" ht="16.5" customHeight="1">
      <c r="A393" s="41"/>
      <c r="B393" s="42"/>
      <c r="C393" s="260" t="s">
        <v>729</v>
      </c>
      <c r="D393" s="260" t="s">
        <v>257</v>
      </c>
      <c r="E393" s="261" t="s">
        <v>2201</v>
      </c>
      <c r="F393" s="262" t="s">
        <v>2202</v>
      </c>
      <c r="G393" s="263" t="s">
        <v>1955</v>
      </c>
      <c r="H393" s="264">
        <v>22</v>
      </c>
      <c r="I393" s="265"/>
      <c r="J393" s="266">
        <f>ROUND(I393*H393,2)</f>
        <v>0</v>
      </c>
      <c r="K393" s="262" t="s">
        <v>28</v>
      </c>
      <c r="L393" s="267"/>
      <c r="M393" s="268" t="s">
        <v>28</v>
      </c>
      <c r="N393" s="269" t="s">
        <v>44</v>
      </c>
      <c r="O393" s="87"/>
      <c r="P393" s="216">
        <f>O393*H393</f>
        <v>0</v>
      </c>
      <c r="Q393" s="216">
        <v>0</v>
      </c>
      <c r="R393" s="216">
        <f>Q393*H393</f>
        <v>0</v>
      </c>
      <c r="S393" s="216">
        <v>0</v>
      </c>
      <c r="T393" s="217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18" t="s">
        <v>1940</v>
      </c>
      <c r="AT393" s="218" t="s">
        <v>257</v>
      </c>
      <c r="AU393" s="218" t="s">
        <v>83</v>
      </c>
      <c r="AY393" s="20" t="s">
        <v>143</v>
      </c>
      <c r="BE393" s="219">
        <f>IF(N393="základní",J393,0)</f>
        <v>0</v>
      </c>
      <c r="BF393" s="219">
        <f>IF(N393="snížená",J393,0)</f>
        <v>0</v>
      </c>
      <c r="BG393" s="219">
        <f>IF(N393="zákl. přenesená",J393,0)</f>
        <v>0</v>
      </c>
      <c r="BH393" s="219">
        <f>IF(N393="sníž. přenesená",J393,0)</f>
        <v>0</v>
      </c>
      <c r="BI393" s="219">
        <f>IF(N393="nulová",J393,0)</f>
        <v>0</v>
      </c>
      <c r="BJ393" s="20" t="s">
        <v>81</v>
      </c>
      <c r="BK393" s="219">
        <f>ROUND(I393*H393,2)</f>
        <v>0</v>
      </c>
      <c r="BL393" s="20" t="s">
        <v>619</v>
      </c>
      <c r="BM393" s="218" t="s">
        <v>2203</v>
      </c>
    </row>
    <row r="394" s="2" customFormat="1">
      <c r="A394" s="41"/>
      <c r="B394" s="42"/>
      <c r="C394" s="43"/>
      <c r="D394" s="220" t="s">
        <v>152</v>
      </c>
      <c r="E394" s="43"/>
      <c r="F394" s="221" t="s">
        <v>2202</v>
      </c>
      <c r="G394" s="43"/>
      <c r="H394" s="43"/>
      <c r="I394" s="222"/>
      <c r="J394" s="43"/>
      <c r="K394" s="43"/>
      <c r="L394" s="47"/>
      <c r="M394" s="223"/>
      <c r="N394" s="224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152</v>
      </c>
      <c r="AU394" s="20" t="s">
        <v>83</v>
      </c>
    </row>
    <row r="395" s="13" customFormat="1">
      <c r="A395" s="13"/>
      <c r="B395" s="227"/>
      <c r="C395" s="228"/>
      <c r="D395" s="220" t="s">
        <v>156</v>
      </c>
      <c r="E395" s="229" t="s">
        <v>28</v>
      </c>
      <c r="F395" s="230" t="s">
        <v>322</v>
      </c>
      <c r="G395" s="228"/>
      <c r="H395" s="231">
        <v>22</v>
      </c>
      <c r="I395" s="232"/>
      <c r="J395" s="228"/>
      <c r="K395" s="228"/>
      <c r="L395" s="233"/>
      <c r="M395" s="234"/>
      <c r="N395" s="235"/>
      <c r="O395" s="235"/>
      <c r="P395" s="235"/>
      <c r="Q395" s="235"/>
      <c r="R395" s="235"/>
      <c r="S395" s="235"/>
      <c r="T395" s="236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7" t="s">
        <v>156</v>
      </c>
      <c r="AU395" s="237" t="s">
        <v>83</v>
      </c>
      <c r="AV395" s="13" t="s">
        <v>83</v>
      </c>
      <c r="AW395" s="13" t="s">
        <v>35</v>
      </c>
      <c r="AX395" s="13" t="s">
        <v>81</v>
      </c>
      <c r="AY395" s="237" t="s">
        <v>143</v>
      </c>
    </row>
    <row r="396" s="12" customFormat="1" ht="25.92" customHeight="1">
      <c r="A396" s="12"/>
      <c r="B396" s="191"/>
      <c r="C396" s="192"/>
      <c r="D396" s="193" t="s">
        <v>72</v>
      </c>
      <c r="E396" s="194" t="s">
        <v>2204</v>
      </c>
      <c r="F396" s="194" t="s">
        <v>2205</v>
      </c>
      <c r="G396" s="192"/>
      <c r="H396" s="192"/>
      <c r="I396" s="195"/>
      <c r="J396" s="196">
        <f>BK396</f>
        <v>0</v>
      </c>
      <c r="K396" s="192"/>
      <c r="L396" s="197"/>
      <c r="M396" s="198"/>
      <c r="N396" s="199"/>
      <c r="O396" s="199"/>
      <c r="P396" s="200">
        <f>SUM(P397:P400)</f>
        <v>0</v>
      </c>
      <c r="Q396" s="199"/>
      <c r="R396" s="200">
        <f>SUM(R397:R400)</f>
        <v>0</v>
      </c>
      <c r="S396" s="199"/>
      <c r="T396" s="201">
        <f>SUM(T397:T400)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2" t="s">
        <v>150</v>
      </c>
      <c r="AT396" s="203" t="s">
        <v>72</v>
      </c>
      <c r="AU396" s="203" t="s">
        <v>73</v>
      </c>
      <c r="AY396" s="202" t="s">
        <v>143</v>
      </c>
      <c r="BK396" s="204">
        <f>SUM(BK397:BK400)</f>
        <v>0</v>
      </c>
    </row>
    <row r="397" s="2" customFormat="1" ht="16.5" customHeight="1">
      <c r="A397" s="41"/>
      <c r="B397" s="42"/>
      <c r="C397" s="207" t="s">
        <v>735</v>
      </c>
      <c r="D397" s="207" t="s">
        <v>145</v>
      </c>
      <c r="E397" s="208" t="s">
        <v>2206</v>
      </c>
      <c r="F397" s="209" t="s">
        <v>2207</v>
      </c>
      <c r="G397" s="210" t="s">
        <v>2208</v>
      </c>
      <c r="H397" s="211">
        <v>44</v>
      </c>
      <c r="I397" s="212"/>
      <c r="J397" s="213">
        <f>ROUND(I397*H397,2)</f>
        <v>0</v>
      </c>
      <c r="K397" s="209" t="s">
        <v>149</v>
      </c>
      <c r="L397" s="47"/>
      <c r="M397" s="214" t="s">
        <v>28</v>
      </c>
      <c r="N397" s="215" t="s">
        <v>44</v>
      </c>
      <c r="O397" s="87"/>
      <c r="P397" s="216">
        <f>O397*H397</f>
        <v>0</v>
      </c>
      <c r="Q397" s="216">
        <v>0</v>
      </c>
      <c r="R397" s="216">
        <f>Q397*H397</f>
        <v>0</v>
      </c>
      <c r="S397" s="216">
        <v>0</v>
      </c>
      <c r="T397" s="217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18" t="s">
        <v>2209</v>
      </c>
      <c r="AT397" s="218" t="s">
        <v>145</v>
      </c>
      <c r="AU397" s="218" t="s">
        <v>81</v>
      </c>
      <c r="AY397" s="20" t="s">
        <v>143</v>
      </c>
      <c r="BE397" s="219">
        <f>IF(N397="základní",J397,0)</f>
        <v>0</v>
      </c>
      <c r="BF397" s="219">
        <f>IF(N397="snížená",J397,0)</f>
        <v>0</v>
      </c>
      <c r="BG397" s="219">
        <f>IF(N397="zákl. přenesená",J397,0)</f>
        <v>0</v>
      </c>
      <c r="BH397" s="219">
        <f>IF(N397="sníž. přenesená",J397,0)</f>
        <v>0</v>
      </c>
      <c r="BI397" s="219">
        <f>IF(N397="nulová",J397,0)</f>
        <v>0</v>
      </c>
      <c r="BJ397" s="20" t="s">
        <v>81</v>
      </c>
      <c r="BK397" s="219">
        <f>ROUND(I397*H397,2)</f>
        <v>0</v>
      </c>
      <c r="BL397" s="20" t="s">
        <v>2209</v>
      </c>
      <c r="BM397" s="218" t="s">
        <v>2210</v>
      </c>
    </row>
    <row r="398" s="2" customFormat="1">
      <c r="A398" s="41"/>
      <c r="B398" s="42"/>
      <c r="C398" s="43"/>
      <c r="D398" s="220" t="s">
        <v>152</v>
      </c>
      <c r="E398" s="43"/>
      <c r="F398" s="221" t="s">
        <v>2211</v>
      </c>
      <c r="G398" s="43"/>
      <c r="H398" s="43"/>
      <c r="I398" s="222"/>
      <c r="J398" s="43"/>
      <c r="K398" s="43"/>
      <c r="L398" s="47"/>
      <c r="M398" s="223"/>
      <c r="N398" s="224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152</v>
      </c>
      <c r="AU398" s="20" t="s">
        <v>81</v>
      </c>
    </row>
    <row r="399" s="2" customFormat="1">
      <c r="A399" s="41"/>
      <c r="B399" s="42"/>
      <c r="C399" s="43"/>
      <c r="D399" s="225" t="s">
        <v>154</v>
      </c>
      <c r="E399" s="43"/>
      <c r="F399" s="226" t="s">
        <v>2212</v>
      </c>
      <c r="G399" s="43"/>
      <c r="H399" s="43"/>
      <c r="I399" s="222"/>
      <c r="J399" s="43"/>
      <c r="K399" s="43"/>
      <c r="L399" s="47"/>
      <c r="M399" s="223"/>
      <c r="N399" s="224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154</v>
      </c>
      <c r="AU399" s="20" t="s">
        <v>81</v>
      </c>
    </row>
    <row r="400" s="13" customFormat="1">
      <c r="A400" s="13"/>
      <c r="B400" s="227"/>
      <c r="C400" s="228"/>
      <c r="D400" s="220" t="s">
        <v>156</v>
      </c>
      <c r="E400" s="229" t="s">
        <v>28</v>
      </c>
      <c r="F400" s="230" t="s">
        <v>478</v>
      </c>
      <c r="G400" s="228"/>
      <c r="H400" s="231">
        <v>44</v>
      </c>
      <c r="I400" s="232"/>
      <c r="J400" s="228"/>
      <c r="K400" s="228"/>
      <c r="L400" s="233"/>
      <c r="M400" s="285"/>
      <c r="N400" s="286"/>
      <c r="O400" s="286"/>
      <c r="P400" s="286"/>
      <c r="Q400" s="286"/>
      <c r="R400" s="286"/>
      <c r="S400" s="286"/>
      <c r="T400" s="28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7" t="s">
        <v>156</v>
      </c>
      <c r="AU400" s="237" t="s">
        <v>81</v>
      </c>
      <c r="AV400" s="13" t="s">
        <v>83</v>
      </c>
      <c r="AW400" s="13" t="s">
        <v>35</v>
      </c>
      <c r="AX400" s="13" t="s">
        <v>81</v>
      </c>
      <c r="AY400" s="237" t="s">
        <v>143</v>
      </c>
    </row>
    <row r="401" s="2" customFormat="1" ht="6.96" customHeight="1">
      <c r="A401" s="41"/>
      <c r="B401" s="62"/>
      <c r="C401" s="63"/>
      <c r="D401" s="63"/>
      <c r="E401" s="63"/>
      <c r="F401" s="63"/>
      <c r="G401" s="63"/>
      <c r="H401" s="63"/>
      <c r="I401" s="63"/>
      <c r="J401" s="63"/>
      <c r="K401" s="63"/>
      <c r="L401" s="47"/>
      <c r="M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</row>
  </sheetData>
  <sheetProtection sheet="1" autoFilter="0" formatColumns="0" formatRows="0" objects="1" scenarios="1" spinCount="100000" saltValue="WMILlCqJuvfe+CbnomyqbJtvXaIO8JGDkF9cGdTKDtaN6yaOz2bj1C45mP/h4/f2GmsYn0NzVedpilDEvYisew==" hashValue="LT1/bvUHoQzOnnadiDY5XV+a0vcCHhr1LUYByEamatB8iH3rae1J0vbndk6MTYhLqW/USCp1Q0Wmf06i2jwpOg==" algorithmName="SHA-512" password="CC35"/>
  <autoFilter ref="C89:K400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4_01/129951121"/>
    <hyperlink ref="F100" r:id="rId2" display="https://podminky.urs.cz/item/CS_URS_2024_01/919732211"/>
    <hyperlink ref="F105" r:id="rId3" display="https://podminky.urs.cz/item/CS_URS_2024_01/919735112"/>
    <hyperlink ref="F110" r:id="rId4" display="https://podminky.urs.cz/item/CS_URS_2024_01/113107422"/>
    <hyperlink ref="F114" r:id="rId5" display="https://podminky.urs.cz/item/CS_URS_2024_01/113107423"/>
    <hyperlink ref="F118" r:id="rId6" display="https://podminky.urs.cz/item/CS_URS_2024_01/113107441"/>
    <hyperlink ref="F122" r:id="rId7" display="https://podminky.urs.cz/item/CS_URS_2024_01/113107442"/>
    <hyperlink ref="F127" r:id="rId8" display="https://podminky.urs.cz/item/CS_URS_2024_01/997013501"/>
    <hyperlink ref="F133" r:id="rId9" display="https://podminky.urs.cz/item/CS_URS_2024_01/997013509"/>
    <hyperlink ref="F137" r:id="rId10" display="https://podminky.urs.cz/item/CS_URS_2024_01/997013861"/>
    <hyperlink ref="F141" r:id="rId11" display="https://podminky.urs.cz/item/CS_URS_2024_01/997013873"/>
    <hyperlink ref="F145" r:id="rId12" display="https://podminky.urs.cz/item/CS_URS_2024_01/997013875"/>
    <hyperlink ref="F151" r:id="rId13" display="https://podminky.urs.cz/item/CS_URS_2024_01/741122133"/>
    <hyperlink ref="F159" r:id="rId14" display="https://podminky.urs.cz/item/CS_URS_2024_01/741122142"/>
    <hyperlink ref="F170" r:id="rId15" display="https://podminky.urs.cz/item/CS_URS_2024_01/741128002"/>
    <hyperlink ref="F183" r:id="rId16" display="https://podminky.urs.cz/item/CS_URS_2024_01/741128022"/>
    <hyperlink ref="F187" r:id="rId17" display="https://podminky.urs.cz/item/CS_URS_2024_01/741132133"/>
    <hyperlink ref="F200" r:id="rId18" display="https://podminky.urs.cz/item/CS_URS_2024_01/741373002"/>
    <hyperlink ref="F227" r:id="rId19" display="https://podminky.urs.cz/item/CS_URS_2024_01/210100001"/>
    <hyperlink ref="F231" r:id="rId20" display="https://podminky.urs.cz/item/CS_URS_2024_01/210100003"/>
    <hyperlink ref="F235" r:id="rId21" display="https://podminky.urs.cz/item/CS_URS_2024_01/210204011"/>
    <hyperlink ref="F245" r:id="rId22" display="https://podminky.urs.cz/item/CS_URS_2024_01/210204206"/>
    <hyperlink ref="F255" r:id="rId23" display="https://podminky.urs.cz/item/CS_URS_2024_01/210220020"/>
    <hyperlink ref="F262" r:id="rId24" display="https://podminky.urs.cz/item/CS_URS_2024_01/210220022"/>
    <hyperlink ref="F269" r:id="rId25" display="https://podminky.urs.cz/item/CS_URS_2024_01/210220301"/>
    <hyperlink ref="F276" r:id="rId26" display="https://podminky.urs.cz/item/CS_URS_2024_01/210220302"/>
    <hyperlink ref="F284" r:id="rId27" display="https://podminky.urs.cz/item/CS_URS_2024_01/460131113"/>
    <hyperlink ref="F288" r:id="rId28" display="https://podminky.urs.cz/item/CS_URS_2024_01/460341113"/>
    <hyperlink ref="F293" r:id="rId29" display="https://podminky.urs.cz/item/CS_URS_2024_01/460341121"/>
    <hyperlink ref="F298" r:id="rId30" display="https://podminky.urs.cz/item/CS_URS_2024_01/460361121"/>
    <hyperlink ref="F304" r:id="rId31" display="https://podminky.urs.cz/item/CS_URS_2024_01/460641113"/>
    <hyperlink ref="F311" r:id="rId32" display="https://podminky.urs.cz/item/CS_URS_2024_01/460161172"/>
    <hyperlink ref="F315" r:id="rId33" display="https://podminky.urs.cz/item/CS_URS_2024_01/460161312"/>
    <hyperlink ref="F319" r:id="rId34" display="https://podminky.urs.cz/item/CS_URS_2024_01/460661412"/>
    <hyperlink ref="F327" r:id="rId35" display="https://podminky.urs.cz/item/CS_URS_2024_01/460671112"/>
    <hyperlink ref="F331" r:id="rId36" display="https://podminky.urs.cz/item/CS_URS_2024_01/460791113"/>
    <hyperlink ref="F339" r:id="rId37" display="https://podminky.urs.cz/item/CS_URS_2024_01/460791115"/>
    <hyperlink ref="F350" r:id="rId38" display="https://podminky.urs.cz/item/CS_URS_2024_01/460431182"/>
    <hyperlink ref="F354" r:id="rId39" display="https://podminky.urs.cz/item/CS_URS_2024_01/460431332"/>
    <hyperlink ref="F359" r:id="rId40" display="https://podminky.urs.cz/item/CS_URS_2024_01/460871143"/>
    <hyperlink ref="F363" r:id="rId41" display="https://podminky.urs.cz/item/CS_URS_2024_01/460871145"/>
    <hyperlink ref="F367" r:id="rId42" display="https://podminky.urs.cz/item/CS_URS_2024_01/460871162"/>
    <hyperlink ref="F371" r:id="rId43" display="https://podminky.urs.cz/item/CS_URS_2024_01/460881313"/>
    <hyperlink ref="F399" r:id="rId44" display="https://podminky.urs.cz/item/CS_URS_2024_01/HZS41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83</v>
      </c>
    </row>
    <row r="4" s="1" customFormat="1" ht="24.96" customHeight="1">
      <c r="B4" s="23"/>
      <c r="D4" s="133" t="s">
        <v>100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Louny - Revitalizace sídliště Pod Kasárnami - Etapa II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101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2213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28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16. 1. 2025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26</v>
      </c>
      <c r="E14" s="41"/>
      <c r="F14" s="41"/>
      <c r="G14" s="41"/>
      <c r="H14" s="41"/>
      <c r="I14" s="135" t="s">
        <v>27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30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27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30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27</v>
      </c>
      <c r="J20" s="139" t="s">
        <v>28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34</v>
      </c>
      <c r="F21" s="41"/>
      <c r="G21" s="41"/>
      <c r="H21" s="41"/>
      <c r="I21" s="135" t="s">
        <v>30</v>
      </c>
      <c r="J21" s="139" t="s">
        <v>28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27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30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28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ROUND(J92,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ROUND((SUM(BE92:BE528)),  2)</f>
        <v>0</v>
      </c>
      <c r="G33" s="41"/>
      <c r="H33" s="41"/>
      <c r="I33" s="151">
        <v>0.20999999999999999</v>
      </c>
      <c r="J33" s="150">
        <f>ROUND(((SUM(BE92:BE528))*I33),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ROUND((SUM(BF92:BF528)),  2)</f>
        <v>0</v>
      </c>
      <c r="G34" s="41"/>
      <c r="H34" s="41"/>
      <c r="I34" s="151">
        <v>0.12</v>
      </c>
      <c r="J34" s="150">
        <f>ROUND(((SUM(BF92:BF528))*I34),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ROUND((SUM(BG92:BG528)),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ROUND((SUM(BH92:BH528)),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ROUND((SUM(BI92:BI528)),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103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Louny - Revitalizace sídliště Pod Kasárnami - Etapa II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101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801 - Vegetační úpravy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Louny</v>
      </c>
      <c r="G52" s="43"/>
      <c r="H52" s="43"/>
      <c r="I52" s="35" t="s">
        <v>24</v>
      </c>
      <c r="J52" s="75" t="str">
        <f>IF(J12="","",J12)</f>
        <v>16. 1. 2025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 xml:space="preserve"> </v>
      </c>
      <c r="G54" s="43"/>
      <c r="H54" s="43"/>
      <c r="I54" s="35" t="s">
        <v>33</v>
      </c>
      <c r="J54" s="39" t="str">
        <f>E21</f>
        <v>Projekce dopravní Filip, s.r.o.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104</v>
      </c>
      <c r="D57" s="165"/>
      <c r="E57" s="165"/>
      <c r="F57" s="165"/>
      <c r="G57" s="165"/>
      <c r="H57" s="165"/>
      <c r="I57" s="165"/>
      <c r="J57" s="166" t="s">
        <v>105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J92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106</v>
      </c>
    </row>
    <row r="60" s="9" customFormat="1" ht="24.96" customHeight="1">
      <c r="A60" s="9"/>
      <c r="B60" s="168"/>
      <c r="C60" s="169"/>
      <c r="D60" s="170" t="s">
        <v>107</v>
      </c>
      <c r="E60" s="171"/>
      <c r="F60" s="171"/>
      <c r="G60" s="171"/>
      <c r="H60" s="171"/>
      <c r="I60" s="171"/>
      <c r="J60" s="172">
        <f>J93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108</v>
      </c>
      <c r="E61" s="177"/>
      <c r="F61" s="177"/>
      <c r="G61" s="177"/>
      <c r="H61" s="177"/>
      <c r="I61" s="177"/>
      <c r="J61" s="178">
        <f>J94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2214</v>
      </c>
      <c r="E62" s="177"/>
      <c r="F62" s="177"/>
      <c r="G62" s="177"/>
      <c r="H62" s="177"/>
      <c r="I62" s="177"/>
      <c r="J62" s="178">
        <f>J403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4"/>
      <c r="C63" s="175"/>
      <c r="D63" s="176" t="s">
        <v>2215</v>
      </c>
      <c r="E63" s="177"/>
      <c r="F63" s="177"/>
      <c r="G63" s="177"/>
      <c r="H63" s="177"/>
      <c r="I63" s="177"/>
      <c r="J63" s="178">
        <f>J404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4"/>
      <c r="C64" s="175"/>
      <c r="D64" s="176" t="s">
        <v>2216</v>
      </c>
      <c r="E64" s="177"/>
      <c r="F64" s="177"/>
      <c r="G64" s="177"/>
      <c r="H64" s="177"/>
      <c r="I64" s="177"/>
      <c r="J64" s="178">
        <f>J408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4"/>
      <c r="C65" s="175"/>
      <c r="D65" s="176" t="s">
        <v>2217</v>
      </c>
      <c r="E65" s="177"/>
      <c r="F65" s="177"/>
      <c r="G65" s="177"/>
      <c r="H65" s="177"/>
      <c r="I65" s="177"/>
      <c r="J65" s="178">
        <f>J430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4"/>
      <c r="C66" s="175"/>
      <c r="D66" s="176" t="s">
        <v>2218</v>
      </c>
      <c r="E66" s="177"/>
      <c r="F66" s="177"/>
      <c r="G66" s="177"/>
      <c r="H66" s="177"/>
      <c r="I66" s="177"/>
      <c r="J66" s="178">
        <f>J446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4"/>
      <c r="C67" s="175"/>
      <c r="D67" s="176" t="s">
        <v>2219</v>
      </c>
      <c r="E67" s="177"/>
      <c r="F67" s="177"/>
      <c r="G67" s="177"/>
      <c r="H67" s="177"/>
      <c r="I67" s="177"/>
      <c r="J67" s="178">
        <f>J450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4"/>
      <c r="C68" s="175"/>
      <c r="D68" s="176" t="s">
        <v>2220</v>
      </c>
      <c r="E68" s="177"/>
      <c r="F68" s="177"/>
      <c r="G68" s="177"/>
      <c r="H68" s="177"/>
      <c r="I68" s="177"/>
      <c r="J68" s="178">
        <f>J460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115</v>
      </c>
      <c r="E69" s="177"/>
      <c r="F69" s="177"/>
      <c r="G69" s="177"/>
      <c r="H69" s="177"/>
      <c r="I69" s="177"/>
      <c r="J69" s="178">
        <f>J497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118</v>
      </c>
      <c r="E70" s="177"/>
      <c r="F70" s="177"/>
      <c r="G70" s="177"/>
      <c r="H70" s="177"/>
      <c r="I70" s="177"/>
      <c r="J70" s="178">
        <f>J502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8"/>
      <c r="C71" s="169"/>
      <c r="D71" s="170" t="s">
        <v>119</v>
      </c>
      <c r="E71" s="171"/>
      <c r="F71" s="171"/>
      <c r="G71" s="171"/>
      <c r="H71" s="171"/>
      <c r="I71" s="171"/>
      <c r="J71" s="172">
        <f>J506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4"/>
      <c r="C72" s="175"/>
      <c r="D72" s="176" t="s">
        <v>121</v>
      </c>
      <c r="E72" s="177"/>
      <c r="F72" s="177"/>
      <c r="G72" s="177"/>
      <c r="H72" s="177"/>
      <c r="I72" s="177"/>
      <c r="J72" s="178">
        <f>J507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128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63" t="str">
        <f>E7</f>
        <v>Louny - Revitalizace sídliště Pod Kasárnami - Etapa II</v>
      </c>
      <c r="F82" s="35"/>
      <c r="G82" s="35"/>
      <c r="H82" s="35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101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E9</f>
        <v>SO 801 - Vegetační úpravy</v>
      </c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22</v>
      </c>
      <c r="D86" s="43"/>
      <c r="E86" s="43"/>
      <c r="F86" s="30" t="str">
        <f>F12</f>
        <v>Louny</v>
      </c>
      <c r="G86" s="43"/>
      <c r="H86" s="43"/>
      <c r="I86" s="35" t="s">
        <v>24</v>
      </c>
      <c r="J86" s="75" t="str">
        <f>IF(J12="","",J12)</f>
        <v>16. 1. 2025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5" t="s">
        <v>26</v>
      </c>
      <c r="D88" s="43"/>
      <c r="E88" s="43"/>
      <c r="F88" s="30" t="str">
        <f>E15</f>
        <v xml:space="preserve"> </v>
      </c>
      <c r="G88" s="43"/>
      <c r="H88" s="43"/>
      <c r="I88" s="35" t="s">
        <v>33</v>
      </c>
      <c r="J88" s="39" t="str">
        <f>E21</f>
        <v>Projekce dopravní Filip, s.r.o.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31</v>
      </c>
      <c r="D89" s="43"/>
      <c r="E89" s="43"/>
      <c r="F89" s="30" t="str">
        <f>IF(E18="","",E18)</f>
        <v>Vyplň údaj</v>
      </c>
      <c r="G89" s="43"/>
      <c r="H89" s="43"/>
      <c r="I89" s="35" t="s">
        <v>36</v>
      </c>
      <c r="J89" s="39" t="str">
        <f>E24</f>
        <v xml:space="preserve"> 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0"/>
      <c r="B91" s="181"/>
      <c r="C91" s="182" t="s">
        <v>129</v>
      </c>
      <c r="D91" s="183" t="s">
        <v>58</v>
      </c>
      <c r="E91" s="183" t="s">
        <v>54</v>
      </c>
      <c r="F91" s="183" t="s">
        <v>55</v>
      </c>
      <c r="G91" s="183" t="s">
        <v>130</v>
      </c>
      <c r="H91" s="183" t="s">
        <v>131</v>
      </c>
      <c r="I91" s="183" t="s">
        <v>132</v>
      </c>
      <c r="J91" s="183" t="s">
        <v>105</v>
      </c>
      <c r="K91" s="184" t="s">
        <v>133</v>
      </c>
      <c r="L91" s="185"/>
      <c r="M91" s="95" t="s">
        <v>28</v>
      </c>
      <c r="N91" s="96" t="s">
        <v>43</v>
      </c>
      <c r="O91" s="96" t="s">
        <v>134</v>
      </c>
      <c r="P91" s="96" t="s">
        <v>135</v>
      </c>
      <c r="Q91" s="96" t="s">
        <v>136</v>
      </c>
      <c r="R91" s="96" t="s">
        <v>137</v>
      </c>
      <c r="S91" s="96" t="s">
        <v>138</v>
      </c>
      <c r="T91" s="97" t="s">
        <v>139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</row>
    <row r="92" s="2" customFormat="1" ht="22.8" customHeight="1">
      <c r="A92" s="41"/>
      <c r="B92" s="42"/>
      <c r="C92" s="102" t="s">
        <v>140</v>
      </c>
      <c r="D92" s="43"/>
      <c r="E92" s="43"/>
      <c r="F92" s="43"/>
      <c r="G92" s="43"/>
      <c r="H92" s="43"/>
      <c r="I92" s="43"/>
      <c r="J92" s="186">
        <f>BK92</f>
        <v>0</v>
      </c>
      <c r="K92" s="43"/>
      <c r="L92" s="47"/>
      <c r="M92" s="98"/>
      <c r="N92" s="187"/>
      <c r="O92" s="99"/>
      <c r="P92" s="188">
        <f>P93+P506</f>
        <v>0</v>
      </c>
      <c r="Q92" s="99"/>
      <c r="R92" s="188">
        <f>R93+R506</f>
        <v>680.92163239999991</v>
      </c>
      <c r="S92" s="99"/>
      <c r="T92" s="189">
        <f>T93+T506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72</v>
      </c>
      <c r="AU92" s="20" t="s">
        <v>106</v>
      </c>
      <c r="BK92" s="190">
        <f>BK93+BK506</f>
        <v>0</v>
      </c>
    </row>
    <row r="93" s="12" customFormat="1" ht="25.92" customHeight="1">
      <c r="A93" s="12"/>
      <c r="B93" s="191"/>
      <c r="C93" s="192"/>
      <c r="D93" s="193" t="s">
        <v>72</v>
      </c>
      <c r="E93" s="194" t="s">
        <v>141</v>
      </c>
      <c r="F93" s="194" t="s">
        <v>142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P94+P403+P497+P502</f>
        <v>0</v>
      </c>
      <c r="Q93" s="199"/>
      <c r="R93" s="200">
        <f>R94+R403+R497+R502</f>
        <v>680.75813999999991</v>
      </c>
      <c r="S93" s="199"/>
      <c r="T93" s="201">
        <f>T94+T403+T497+T502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81</v>
      </c>
      <c r="AT93" s="203" t="s">
        <v>72</v>
      </c>
      <c r="AU93" s="203" t="s">
        <v>73</v>
      </c>
      <c r="AY93" s="202" t="s">
        <v>143</v>
      </c>
      <c r="BK93" s="204">
        <f>BK94+BK403+BK497+BK502</f>
        <v>0</v>
      </c>
    </row>
    <row r="94" s="12" customFormat="1" ht="22.8" customHeight="1">
      <c r="A94" s="12"/>
      <c r="B94" s="191"/>
      <c r="C94" s="192"/>
      <c r="D94" s="193" t="s">
        <v>72</v>
      </c>
      <c r="E94" s="205" t="s">
        <v>81</v>
      </c>
      <c r="F94" s="205" t="s">
        <v>144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SUM(P95:P402)</f>
        <v>0</v>
      </c>
      <c r="Q94" s="199"/>
      <c r="R94" s="200">
        <f>SUM(R95:R402)</f>
        <v>680.75813999999991</v>
      </c>
      <c r="S94" s="199"/>
      <c r="T94" s="201">
        <f>SUM(T95:T402)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81</v>
      </c>
      <c r="AT94" s="203" t="s">
        <v>72</v>
      </c>
      <c r="AU94" s="203" t="s">
        <v>81</v>
      </c>
      <c r="AY94" s="202" t="s">
        <v>143</v>
      </c>
      <c r="BK94" s="204">
        <f>SUM(BK95:BK402)</f>
        <v>0</v>
      </c>
    </row>
    <row r="95" s="2" customFormat="1" ht="33" customHeight="1">
      <c r="A95" s="41"/>
      <c r="B95" s="42"/>
      <c r="C95" s="207" t="s">
        <v>81</v>
      </c>
      <c r="D95" s="207" t="s">
        <v>145</v>
      </c>
      <c r="E95" s="208" t="s">
        <v>2221</v>
      </c>
      <c r="F95" s="209" t="s">
        <v>2222</v>
      </c>
      <c r="G95" s="210" t="s">
        <v>312</v>
      </c>
      <c r="H95" s="211">
        <v>787</v>
      </c>
      <c r="I95" s="212"/>
      <c r="J95" s="213">
        <f>ROUND(I95*H95,2)</f>
        <v>0</v>
      </c>
      <c r="K95" s="209" t="s">
        <v>149</v>
      </c>
      <c r="L95" s="47"/>
      <c r="M95" s="214" t="s">
        <v>28</v>
      </c>
      <c r="N95" s="215" t="s">
        <v>44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150</v>
      </c>
      <c r="AT95" s="218" t="s">
        <v>145</v>
      </c>
      <c r="AU95" s="218" t="s">
        <v>83</v>
      </c>
      <c r="AY95" s="20" t="s">
        <v>143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81</v>
      </c>
      <c r="BK95" s="219">
        <f>ROUND(I95*H95,2)</f>
        <v>0</v>
      </c>
      <c r="BL95" s="20" t="s">
        <v>150</v>
      </c>
      <c r="BM95" s="218" t="s">
        <v>2223</v>
      </c>
    </row>
    <row r="96" s="2" customFormat="1">
      <c r="A96" s="41"/>
      <c r="B96" s="42"/>
      <c r="C96" s="43"/>
      <c r="D96" s="220" t="s">
        <v>152</v>
      </c>
      <c r="E96" s="43"/>
      <c r="F96" s="221" t="s">
        <v>2224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152</v>
      </c>
      <c r="AU96" s="20" t="s">
        <v>83</v>
      </c>
    </row>
    <row r="97" s="2" customFormat="1">
      <c r="A97" s="41"/>
      <c r="B97" s="42"/>
      <c r="C97" s="43"/>
      <c r="D97" s="225" t="s">
        <v>154</v>
      </c>
      <c r="E97" s="43"/>
      <c r="F97" s="226" t="s">
        <v>2225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154</v>
      </c>
      <c r="AU97" s="20" t="s">
        <v>83</v>
      </c>
    </row>
    <row r="98" s="13" customFormat="1">
      <c r="A98" s="13"/>
      <c r="B98" s="227"/>
      <c r="C98" s="228"/>
      <c r="D98" s="220" t="s">
        <v>156</v>
      </c>
      <c r="E98" s="229" t="s">
        <v>28</v>
      </c>
      <c r="F98" s="230" t="s">
        <v>2226</v>
      </c>
      <c r="G98" s="228"/>
      <c r="H98" s="231">
        <v>787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156</v>
      </c>
      <c r="AU98" s="237" t="s">
        <v>83</v>
      </c>
      <c r="AV98" s="13" t="s">
        <v>83</v>
      </c>
      <c r="AW98" s="13" t="s">
        <v>35</v>
      </c>
      <c r="AX98" s="13" t="s">
        <v>81</v>
      </c>
      <c r="AY98" s="237" t="s">
        <v>143</v>
      </c>
    </row>
    <row r="99" s="2" customFormat="1" ht="24.15" customHeight="1">
      <c r="A99" s="41"/>
      <c r="B99" s="42"/>
      <c r="C99" s="207" t="s">
        <v>83</v>
      </c>
      <c r="D99" s="207" t="s">
        <v>145</v>
      </c>
      <c r="E99" s="208" t="s">
        <v>2227</v>
      </c>
      <c r="F99" s="209" t="s">
        <v>2228</v>
      </c>
      <c r="G99" s="210" t="s">
        <v>312</v>
      </c>
      <c r="H99" s="211">
        <v>570</v>
      </c>
      <c r="I99" s="212"/>
      <c r="J99" s="213">
        <f>ROUND(I99*H99,2)</f>
        <v>0</v>
      </c>
      <c r="K99" s="209" t="s">
        <v>149</v>
      </c>
      <c r="L99" s="47"/>
      <c r="M99" s="214" t="s">
        <v>28</v>
      </c>
      <c r="N99" s="215" t="s">
        <v>44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150</v>
      </c>
      <c r="AT99" s="218" t="s">
        <v>145</v>
      </c>
      <c r="AU99" s="218" t="s">
        <v>83</v>
      </c>
      <c r="AY99" s="20" t="s">
        <v>143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81</v>
      </c>
      <c r="BK99" s="219">
        <f>ROUND(I99*H99,2)</f>
        <v>0</v>
      </c>
      <c r="BL99" s="20" t="s">
        <v>150</v>
      </c>
      <c r="BM99" s="218" t="s">
        <v>2229</v>
      </c>
    </row>
    <row r="100" s="2" customFormat="1">
      <c r="A100" s="41"/>
      <c r="B100" s="42"/>
      <c r="C100" s="43"/>
      <c r="D100" s="220" t="s">
        <v>152</v>
      </c>
      <c r="E100" s="43"/>
      <c r="F100" s="221" t="s">
        <v>2230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152</v>
      </c>
      <c r="AU100" s="20" t="s">
        <v>83</v>
      </c>
    </row>
    <row r="101" s="2" customFormat="1">
      <c r="A101" s="41"/>
      <c r="B101" s="42"/>
      <c r="C101" s="43"/>
      <c r="D101" s="225" t="s">
        <v>154</v>
      </c>
      <c r="E101" s="43"/>
      <c r="F101" s="226" t="s">
        <v>2231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154</v>
      </c>
      <c r="AU101" s="20" t="s">
        <v>83</v>
      </c>
    </row>
    <row r="102" s="13" customFormat="1">
      <c r="A102" s="13"/>
      <c r="B102" s="227"/>
      <c r="C102" s="228"/>
      <c r="D102" s="220" t="s">
        <v>156</v>
      </c>
      <c r="E102" s="229" t="s">
        <v>28</v>
      </c>
      <c r="F102" s="230" t="s">
        <v>2232</v>
      </c>
      <c r="G102" s="228"/>
      <c r="H102" s="231">
        <v>570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156</v>
      </c>
      <c r="AU102" s="237" t="s">
        <v>83</v>
      </c>
      <c r="AV102" s="13" t="s">
        <v>83</v>
      </c>
      <c r="AW102" s="13" t="s">
        <v>35</v>
      </c>
      <c r="AX102" s="13" t="s">
        <v>81</v>
      </c>
      <c r="AY102" s="237" t="s">
        <v>143</v>
      </c>
    </row>
    <row r="103" s="2" customFormat="1" ht="24.15" customHeight="1">
      <c r="A103" s="41"/>
      <c r="B103" s="42"/>
      <c r="C103" s="207" t="s">
        <v>181</v>
      </c>
      <c r="D103" s="207" t="s">
        <v>145</v>
      </c>
      <c r="E103" s="208" t="s">
        <v>2233</v>
      </c>
      <c r="F103" s="209" t="s">
        <v>2234</v>
      </c>
      <c r="G103" s="210" t="s">
        <v>312</v>
      </c>
      <c r="H103" s="211">
        <v>12</v>
      </c>
      <c r="I103" s="212"/>
      <c r="J103" s="213">
        <f>ROUND(I103*H103,2)</f>
        <v>0</v>
      </c>
      <c r="K103" s="209" t="s">
        <v>149</v>
      </c>
      <c r="L103" s="47"/>
      <c r="M103" s="214" t="s">
        <v>28</v>
      </c>
      <c r="N103" s="215" t="s">
        <v>44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150</v>
      </c>
      <c r="AT103" s="218" t="s">
        <v>145</v>
      </c>
      <c r="AU103" s="218" t="s">
        <v>83</v>
      </c>
      <c r="AY103" s="20" t="s">
        <v>143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81</v>
      </c>
      <c r="BK103" s="219">
        <f>ROUND(I103*H103,2)</f>
        <v>0</v>
      </c>
      <c r="BL103" s="20" t="s">
        <v>150</v>
      </c>
      <c r="BM103" s="218" t="s">
        <v>2235</v>
      </c>
    </row>
    <row r="104" s="2" customFormat="1">
      <c r="A104" s="41"/>
      <c r="B104" s="42"/>
      <c r="C104" s="43"/>
      <c r="D104" s="220" t="s">
        <v>152</v>
      </c>
      <c r="E104" s="43"/>
      <c r="F104" s="221" t="s">
        <v>2236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152</v>
      </c>
      <c r="AU104" s="20" t="s">
        <v>83</v>
      </c>
    </row>
    <row r="105" s="2" customFormat="1">
      <c r="A105" s="41"/>
      <c r="B105" s="42"/>
      <c r="C105" s="43"/>
      <c r="D105" s="225" t="s">
        <v>154</v>
      </c>
      <c r="E105" s="43"/>
      <c r="F105" s="226" t="s">
        <v>2237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154</v>
      </c>
      <c r="AU105" s="20" t="s">
        <v>83</v>
      </c>
    </row>
    <row r="106" s="2" customFormat="1">
      <c r="A106" s="41"/>
      <c r="B106" s="42"/>
      <c r="C106" s="43"/>
      <c r="D106" s="220" t="s">
        <v>231</v>
      </c>
      <c r="E106" s="43"/>
      <c r="F106" s="259" t="s">
        <v>2238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231</v>
      </c>
      <c r="AU106" s="20" t="s">
        <v>83</v>
      </c>
    </row>
    <row r="107" s="13" customFormat="1">
      <c r="A107" s="13"/>
      <c r="B107" s="227"/>
      <c r="C107" s="228"/>
      <c r="D107" s="220" t="s">
        <v>156</v>
      </c>
      <c r="E107" s="229" t="s">
        <v>28</v>
      </c>
      <c r="F107" s="230" t="s">
        <v>2239</v>
      </c>
      <c r="G107" s="228"/>
      <c r="H107" s="231">
        <v>12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156</v>
      </c>
      <c r="AU107" s="237" t="s">
        <v>83</v>
      </c>
      <c r="AV107" s="13" t="s">
        <v>83</v>
      </c>
      <c r="AW107" s="13" t="s">
        <v>35</v>
      </c>
      <c r="AX107" s="13" t="s">
        <v>81</v>
      </c>
      <c r="AY107" s="237" t="s">
        <v>143</v>
      </c>
    </row>
    <row r="108" s="2" customFormat="1" ht="33" customHeight="1">
      <c r="A108" s="41"/>
      <c r="B108" s="42"/>
      <c r="C108" s="207" t="s">
        <v>150</v>
      </c>
      <c r="D108" s="207" t="s">
        <v>145</v>
      </c>
      <c r="E108" s="208" t="s">
        <v>2240</v>
      </c>
      <c r="F108" s="209" t="s">
        <v>2241</v>
      </c>
      <c r="G108" s="210" t="s">
        <v>148</v>
      </c>
      <c r="H108" s="211">
        <v>305.19999999999999</v>
      </c>
      <c r="I108" s="212"/>
      <c r="J108" s="213">
        <f>ROUND(I108*H108,2)</f>
        <v>0</v>
      </c>
      <c r="K108" s="209" t="s">
        <v>149</v>
      </c>
      <c r="L108" s="47"/>
      <c r="M108" s="214" t="s">
        <v>28</v>
      </c>
      <c r="N108" s="215" t="s">
        <v>44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150</v>
      </c>
      <c r="AT108" s="218" t="s">
        <v>145</v>
      </c>
      <c r="AU108" s="218" t="s">
        <v>83</v>
      </c>
      <c r="AY108" s="20" t="s">
        <v>143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81</v>
      </c>
      <c r="BK108" s="219">
        <f>ROUND(I108*H108,2)</f>
        <v>0</v>
      </c>
      <c r="BL108" s="20" t="s">
        <v>150</v>
      </c>
      <c r="BM108" s="218" t="s">
        <v>2242</v>
      </c>
    </row>
    <row r="109" s="2" customFormat="1">
      <c r="A109" s="41"/>
      <c r="B109" s="42"/>
      <c r="C109" s="43"/>
      <c r="D109" s="220" t="s">
        <v>152</v>
      </c>
      <c r="E109" s="43"/>
      <c r="F109" s="221" t="s">
        <v>2243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152</v>
      </c>
      <c r="AU109" s="20" t="s">
        <v>83</v>
      </c>
    </row>
    <row r="110" s="2" customFormat="1">
      <c r="A110" s="41"/>
      <c r="B110" s="42"/>
      <c r="C110" s="43"/>
      <c r="D110" s="225" t="s">
        <v>154</v>
      </c>
      <c r="E110" s="43"/>
      <c r="F110" s="226" t="s">
        <v>2244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154</v>
      </c>
      <c r="AU110" s="20" t="s">
        <v>83</v>
      </c>
    </row>
    <row r="111" s="14" customFormat="1">
      <c r="A111" s="14"/>
      <c r="B111" s="238"/>
      <c r="C111" s="239"/>
      <c r="D111" s="220" t="s">
        <v>156</v>
      </c>
      <c r="E111" s="240" t="s">
        <v>28</v>
      </c>
      <c r="F111" s="241" t="s">
        <v>2245</v>
      </c>
      <c r="G111" s="239"/>
      <c r="H111" s="240" t="s">
        <v>28</v>
      </c>
      <c r="I111" s="242"/>
      <c r="J111" s="239"/>
      <c r="K111" s="239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156</v>
      </c>
      <c r="AU111" s="247" t="s">
        <v>83</v>
      </c>
      <c r="AV111" s="14" t="s">
        <v>81</v>
      </c>
      <c r="AW111" s="14" t="s">
        <v>35</v>
      </c>
      <c r="AX111" s="14" t="s">
        <v>73</v>
      </c>
      <c r="AY111" s="247" t="s">
        <v>143</v>
      </c>
    </row>
    <row r="112" s="13" customFormat="1">
      <c r="A112" s="13"/>
      <c r="B112" s="227"/>
      <c r="C112" s="228"/>
      <c r="D112" s="220" t="s">
        <v>156</v>
      </c>
      <c r="E112" s="229" t="s">
        <v>28</v>
      </c>
      <c r="F112" s="230" t="s">
        <v>2246</v>
      </c>
      <c r="G112" s="228"/>
      <c r="H112" s="231">
        <v>12.6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156</v>
      </c>
      <c r="AU112" s="237" t="s">
        <v>83</v>
      </c>
      <c r="AV112" s="13" t="s">
        <v>83</v>
      </c>
      <c r="AW112" s="13" t="s">
        <v>35</v>
      </c>
      <c r="AX112" s="13" t="s">
        <v>73</v>
      </c>
      <c r="AY112" s="237" t="s">
        <v>143</v>
      </c>
    </row>
    <row r="113" s="14" customFormat="1">
      <c r="A113" s="14"/>
      <c r="B113" s="238"/>
      <c r="C113" s="239"/>
      <c r="D113" s="220" t="s">
        <v>156</v>
      </c>
      <c r="E113" s="240" t="s">
        <v>28</v>
      </c>
      <c r="F113" s="241" t="s">
        <v>2247</v>
      </c>
      <c r="G113" s="239"/>
      <c r="H113" s="240" t="s">
        <v>28</v>
      </c>
      <c r="I113" s="242"/>
      <c r="J113" s="239"/>
      <c r="K113" s="239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156</v>
      </c>
      <c r="AU113" s="247" t="s">
        <v>83</v>
      </c>
      <c r="AV113" s="14" t="s">
        <v>81</v>
      </c>
      <c r="AW113" s="14" t="s">
        <v>35</v>
      </c>
      <c r="AX113" s="14" t="s">
        <v>73</v>
      </c>
      <c r="AY113" s="247" t="s">
        <v>143</v>
      </c>
    </row>
    <row r="114" s="13" customFormat="1">
      <c r="A114" s="13"/>
      <c r="B114" s="227"/>
      <c r="C114" s="228"/>
      <c r="D114" s="220" t="s">
        <v>156</v>
      </c>
      <c r="E114" s="229" t="s">
        <v>28</v>
      </c>
      <c r="F114" s="230" t="s">
        <v>2248</v>
      </c>
      <c r="G114" s="228"/>
      <c r="H114" s="231">
        <v>280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156</v>
      </c>
      <c r="AU114" s="237" t="s">
        <v>83</v>
      </c>
      <c r="AV114" s="13" t="s">
        <v>83</v>
      </c>
      <c r="AW114" s="13" t="s">
        <v>35</v>
      </c>
      <c r="AX114" s="13" t="s">
        <v>73</v>
      </c>
      <c r="AY114" s="237" t="s">
        <v>143</v>
      </c>
    </row>
    <row r="115" s="14" customFormat="1">
      <c r="A115" s="14"/>
      <c r="B115" s="238"/>
      <c r="C115" s="239"/>
      <c r="D115" s="220" t="s">
        <v>156</v>
      </c>
      <c r="E115" s="240" t="s">
        <v>28</v>
      </c>
      <c r="F115" s="241" t="s">
        <v>2249</v>
      </c>
      <c r="G115" s="239"/>
      <c r="H115" s="240" t="s">
        <v>28</v>
      </c>
      <c r="I115" s="242"/>
      <c r="J115" s="239"/>
      <c r="K115" s="239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156</v>
      </c>
      <c r="AU115" s="247" t="s">
        <v>83</v>
      </c>
      <c r="AV115" s="14" t="s">
        <v>81</v>
      </c>
      <c r="AW115" s="14" t="s">
        <v>35</v>
      </c>
      <c r="AX115" s="14" t="s">
        <v>73</v>
      </c>
      <c r="AY115" s="247" t="s">
        <v>143</v>
      </c>
    </row>
    <row r="116" s="13" customFormat="1">
      <c r="A116" s="13"/>
      <c r="B116" s="227"/>
      <c r="C116" s="228"/>
      <c r="D116" s="220" t="s">
        <v>156</v>
      </c>
      <c r="E116" s="229" t="s">
        <v>28</v>
      </c>
      <c r="F116" s="230" t="s">
        <v>2250</v>
      </c>
      <c r="G116" s="228"/>
      <c r="H116" s="231">
        <v>12.6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156</v>
      </c>
      <c r="AU116" s="237" t="s">
        <v>83</v>
      </c>
      <c r="AV116" s="13" t="s">
        <v>83</v>
      </c>
      <c r="AW116" s="13" t="s">
        <v>35</v>
      </c>
      <c r="AX116" s="13" t="s">
        <v>73</v>
      </c>
      <c r="AY116" s="237" t="s">
        <v>143</v>
      </c>
    </row>
    <row r="117" s="15" customFormat="1">
      <c r="A117" s="15"/>
      <c r="B117" s="248"/>
      <c r="C117" s="249"/>
      <c r="D117" s="220" t="s">
        <v>156</v>
      </c>
      <c r="E117" s="250" t="s">
        <v>28</v>
      </c>
      <c r="F117" s="251" t="s">
        <v>180</v>
      </c>
      <c r="G117" s="249"/>
      <c r="H117" s="252">
        <v>305.20000000000005</v>
      </c>
      <c r="I117" s="253"/>
      <c r="J117" s="249"/>
      <c r="K117" s="249"/>
      <c r="L117" s="254"/>
      <c r="M117" s="255"/>
      <c r="N117" s="256"/>
      <c r="O117" s="256"/>
      <c r="P117" s="256"/>
      <c r="Q117" s="256"/>
      <c r="R117" s="256"/>
      <c r="S117" s="256"/>
      <c r="T117" s="25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8" t="s">
        <v>156</v>
      </c>
      <c r="AU117" s="258" t="s">
        <v>83</v>
      </c>
      <c r="AV117" s="15" t="s">
        <v>150</v>
      </c>
      <c r="AW117" s="15" t="s">
        <v>35</v>
      </c>
      <c r="AX117" s="15" t="s">
        <v>81</v>
      </c>
      <c r="AY117" s="258" t="s">
        <v>143</v>
      </c>
    </row>
    <row r="118" s="2" customFormat="1" ht="24.15" customHeight="1">
      <c r="A118" s="41"/>
      <c r="B118" s="42"/>
      <c r="C118" s="207" t="s">
        <v>196</v>
      </c>
      <c r="D118" s="207" t="s">
        <v>145</v>
      </c>
      <c r="E118" s="208" t="s">
        <v>2251</v>
      </c>
      <c r="F118" s="209" t="s">
        <v>2252</v>
      </c>
      <c r="G118" s="210" t="s">
        <v>312</v>
      </c>
      <c r="H118" s="211">
        <v>787</v>
      </c>
      <c r="I118" s="212"/>
      <c r="J118" s="213">
        <f>ROUND(I118*H118,2)</f>
        <v>0</v>
      </c>
      <c r="K118" s="209" t="s">
        <v>149</v>
      </c>
      <c r="L118" s="47"/>
      <c r="M118" s="214" t="s">
        <v>28</v>
      </c>
      <c r="N118" s="215" t="s">
        <v>44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150</v>
      </c>
      <c r="AT118" s="218" t="s">
        <v>145</v>
      </c>
      <c r="AU118" s="218" t="s">
        <v>83</v>
      </c>
      <c r="AY118" s="20" t="s">
        <v>143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81</v>
      </c>
      <c r="BK118" s="219">
        <f>ROUND(I118*H118,2)</f>
        <v>0</v>
      </c>
      <c r="BL118" s="20" t="s">
        <v>150</v>
      </c>
      <c r="BM118" s="218" t="s">
        <v>2253</v>
      </c>
    </row>
    <row r="119" s="2" customFormat="1">
      <c r="A119" s="41"/>
      <c r="B119" s="42"/>
      <c r="C119" s="43"/>
      <c r="D119" s="220" t="s">
        <v>152</v>
      </c>
      <c r="E119" s="43"/>
      <c r="F119" s="221" t="s">
        <v>2254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152</v>
      </c>
      <c r="AU119" s="20" t="s">
        <v>83</v>
      </c>
    </row>
    <row r="120" s="2" customFormat="1">
      <c r="A120" s="41"/>
      <c r="B120" s="42"/>
      <c r="C120" s="43"/>
      <c r="D120" s="225" t="s">
        <v>154</v>
      </c>
      <c r="E120" s="43"/>
      <c r="F120" s="226" t="s">
        <v>2255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154</v>
      </c>
      <c r="AU120" s="20" t="s">
        <v>83</v>
      </c>
    </row>
    <row r="121" s="2" customFormat="1">
      <c r="A121" s="41"/>
      <c r="B121" s="42"/>
      <c r="C121" s="43"/>
      <c r="D121" s="220" t="s">
        <v>231</v>
      </c>
      <c r="E121" s="43"/>
      <c r="F121" s="259" t="s">
        <v>2256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231</v>
      </c>
      <c r="AU121" s="20" t="s">
        <v>83</v>
      </c>
    </row>
    <row r="122" s="13" customFormat="1">
      <c r="A122" s="13"/>
      <c r="B122" s="227"/>
      <c r="C122" s="228"/>
      <c r="D122" s="220" t="s">
        <v>156</v>
      </c>
      <c r="E122" s="229" t="s">
        <v>28</v>
      </c>
      <c r="F122" s="230" t="s">
        <v>2257</v>
      </c>
      <c r="G122" s="228"/>
      <c r="H122" s="231">
        <v>787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156</v>
      </c>
      <c r="AU122" s="237" t="s">
        <v>83</v>
      </c>
      <c r="AV122" s="13" t="s">
        <v>83</v>
      </c>
      <c r="AW122" s="13" t="s">
        <v>35</v>
      </c>
      <c r="AX122" s="13" t="s">
        <v>81</v>
      </c>
      <c r="AY122" s="237" t="s">
        <v>143</v>
      </c>
    </row>
    <row r="123" s="2" customFormat="1" ht="24.15" customHeight="1">
      <c r="A123" s="41"/>
      <c r="B123" s="42"/>
      <c r="C123" s="207" t="s">
        <v>203</v>
      </c>
      <c r="D123" s="207" t="s">
        <v>145</v>
      </c>
      <c r="E123" s="208" t="s">
        <v>2258</v>
      </c>
      <c r="F123" s="209" t="s">
        <v>2259</v>
      </c>
      <c r="G123" s="210" t="s">
        <v>312</v>
      </c>
      <c r="H123" s="211">
        <v>3935</v>
      </c>
      <c r="I123" s="212"/>
      <c r="J123" s="213">
        <f>ROUND(I123*H123,2)</f>
        <v>0</v>
      </c>
      <c r="K123" s="209" t="s">
        <v>149</v>
      </c>
      <c r="L123" s="47"/>
      <c r="M123" s="214" t="s">
        <v>28</v>
      </c>
      <c r="N123" s="215" t="s">
        <v>44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150</v>
      </c>
      <c r="AT123" s="218" t="s">
        <v>145</v>
      </c>
      <c r="AU123" s="218" t="s">
        <v>83</v>
      </c>
      <c r="AY123" s="20" t="s">
        <v>143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81</v>
      </c>
      <c r="BK123" s="219">
        <f>ROUND(I123*H123,2)</f>
        <v>0</v>
      </c>
      <c r="BL123" s="20" t="s">
        <v>150</v>
      </c>
      <c r="BM123" s="218" t="s">
        <v>2260</v>
      </c>
    </row>
    <row r="124" s="2" customFormat="1">
      <c r="A124" s="41"/>
      <c r="B124" s="42"/>
      <c r="C124" s="43"/>
      <c r="D124" s="220" t="s">
        <v>152</v>
      </c>
      <c r="E124" s="43"/>
      <c r="F124" s="221" t="s">
        <v>2261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152</v>
      </c>
      <c r="AU124" s="20" t="s">
        <v>83</v>
      </c>
    </row>
    <row r="125" s="2" customFormat="1">
      <c r="A125" s="41"/>
      <c r="B125" s="42"/>
      <c r="C125" s="43"/>
      <c r="D125" s="225" t="s">
        <v>154</v>
      </c>
      <c r="E125" s="43"/>
      <c r="F125" s="226" t="s">
        <v>2262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154</v>
      </c>
      <c r="AU125" s="20" t="s">
        <v>83</v>
      </c>
    </row>
    <row r="126" s="2" customFormat="1">
      <c r="A126" s="41"/>
      <c r="B126" s="42"/>
      <c r="C126" s="43"/>
      <c r="D126" s="220" t="s">
        <v>231</v>
      </c>
      <c r="E126" s="43"/>
      <c r="F126" s="259" t="s">
        <v>2263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231</v>
      </c>
      <c r="AU126" s="20" t="s">
        <v>83</v>
      </c>
    </row>
    <row r="127" s="13" customFormat="1">
      <c r="A127" s="13"/>
      <c r="B127" s="227"/>
      <c r="C127" s="228"/>
      <c r="D127" s="220" t="s">
        <v>156</v>
      </c>
      <c r="E127" s="229" t="s">
        <v>28</v>
      </c>
      <c r="F127" s="230" t="s">
        <v>2264</v>
      </c>
      <c r="G127" s="228"/>
      <c r="H127" s="231">
        <v>3935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156</v>
      </c>
      <c r="AU127" s="237" t="s">
        <v>83</v>
      </c>
      <c r="AV127" s="13" t="s">
        <v>83</v>
      </c>
      <c r="AW127" s="13" t="s">
        <v>35</v>
      </c>
      <c r="AX127" s="13" t="s">
        <v>81</v>
      </c>
      <c r="AY127" s="237" t="s">
        <v>143</v>
      </c>
    </row>
    <row r="128" s="2" customFormat="1" ht="37.8" customHeight="1">
      <c r="A128" s="41"/>
      <c r="B128" s="42"/>
      <c r="C128" s="207" t="s">
        <v>210</v>
      </c>
      <c r="D128" s="207" t="s">
        <v>145</v>
      </c>
      <c r="E128" s="208" t="s">
        <v>226</v>
      </c>
      <c r="F128" s="209" t="s">
        <v>227</v>
      </c>
      <c r="G128" s="210" t="s">
        <v>148</v>
      </c>
      <c r="H128" s="211">
        <v>414.18000000000001</v>
      </c>
      <c r="I128" s="212"/>
      <c r="J128" s="213">
        <f>ROUND(I128*H128,2)</f>
        <v>0</v>
      </c>
      <c r="K128" s="209" t="s">
        <v>149</v>
      </c>
      <c r="L128" s="47"/>
      <c r="M128" s="214" t="s">
        <v>28</v>
      </c>
      <c r="N128" s="215" t="s">
        <v>44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150</v>
      </c>
      <c r="AT128" s="218" t="s">
        <v>145</v>
      </c>
      <c r="AU128" s="218" t="s">
        <v>83</v>
      </c>
      <c r="AY128" s="20" t="s">
        <v>143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81</v>
      </c>
      <c r="BK128" s="219">
        <f>ROUND(I128*H128,2)</f>
        <v>0</v>
      </c>
      <c r="BL128" s="20" t="s">
        <v>150</v>
      </c>
      <c r="BM128" s="218" t="s">
        <v>2265</v>
      </c>
    </row>
    <row r="129" s="2" customFormat="1">
      <c r="A129" s="41"/>
      <c r="B129" s="42"/>
      <c r="C129" s="43"/>
      <c r="D129" s="220" t="s">
        <v>152</v>
      </c>
      <c r="E129" s="43"/>
      <c r="F129" s="221" t="s">
        <v>229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152</v>
      </c>
      <c r="AU129" s="20" t="s">
        <v>83</v>
      </c>
    </row>
    <row r="130" s="2" customFormat="1">
      <c r="A130" s="41"/>
      <c r="B130" s="42"/>
      <c r="C130" s="43"/>
      <c r="D130" s="225" t="s">
        <v>154</v>
      </c>
      <c r="E130" s="43"/>
      <c r="F130" s="226" t="s">
        <v>230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154</v>
      </c>
      <c r="AU130" s="20" t="s">
        <v>83</v>
      </c>
    </row>
    <row r="131" s="13" customFormat="1">
      <c r="A131" s="13"/>
      <c r="B131" s="227"/>
      <c r="C131" s="228"/>
      <c r="D131" s="220" t="s">
        <v>156</v>
      </c>
      <c r="E131" s="229" t="s">
        <v>28</v>
      </c>
      <c r="F131" s="230" t="s">
        <v>2266</v>
      </c>
      <c r="G131" s="228"/>
      <c r="H131" s="231">
        <v>414.18000000000001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156</v>
      </c>
      <c r="AU131" s="237" t="s">
        <v>83</v>
      </c>
      <c r="AV131" s="13" t="s">
        <v>83</v>
      </c>
      <c r="AW131" s="13" t="s">
        <v>35</v>
      </c>
      <c r="AX131" s="13" t="s">
        <v>81</v>
      </c>
      <c r="AY131" s="237" t="s">
        <v>143</v>
      </c>
    </row>
    <row r="132" s="2" customFormat="1" ht="33" customHeight="1">
      <c r="A132" s="41"/>
      <c r="B132" s="42"/>
      <c r="C132" s="207" t="s">
        <v>217</v>
      </c>
      <c r="D132" s="207" t="s">
        <v>145</v>
      </c>
      <c r="E132" s="208" t="s">
        <v>265</v>
      </c>
      <c r="F132" s="209" t="s">
        <v>266</v>
      </c>
      <c r="G132" s="210" t="s">
        <v>260</v>
      </c>
      <c r="H132" s="211">
        <v>745.524</v>
      </c>
      <c r="I132" s="212"/>
      <c r="J132" s="213">
        <f>ROUND(I132*H132,2)</f>
        <v>0</v>
      </c>
      <c r="K132" s="209" t="s">
        <v>149</v>
      </c>
      <c r="L132" s="47"/>
      <c r="M132" s="214" t="s">
        <v>28</v>
      </c>
      <c r="N132" s="215" t="s">
        <v>44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150</v>
      </c>
      <c r="AT132" s="218" t="s">
        <v>145</v>
      </c>
      <c r="AU132" s="218" t="s">
        <v>83</v>
      </c>
      <c r="AY132" s="20" t="s">
        <v>143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81</v>
      </c>
      <c r="BK132" s="219">
        <f>ROUND(I132*H132,2)</f>
        <v>0</v>
      </c>
      <c r="BL132" s="20" t="s">
        <v>150</v>
      </c>
      <c r="BM132" s="218" t="s">
        <v>2267</v>
      </c>
    </row>
    <row r="133" s="2" customFormat="1">
      <c r="A133" s="41"/>
      <c r="B133" s="42"/>
      <c r="C133" s="43"/>
      <c r="D133" s="220" t="s">
        <v>152</v>
      </c>
      <c r="E133" s="43"/>
      <c r="F133" s="221" t="s">
        <v>268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152</v>
      </c>
      <c r="AU133" s="20" t="s">
        <v>83</v>
      </c>
    </row>
    <row r="134" s="2" customFormat="1">
      <c r="A134" s="41"/>
      <c r="B134" s="42"/>
      <c r="C134" s="43"/>
      <c r="D134" s="225" t="s">
        <v>154</v>
      </c>
      <c r="E134" s="43"/>
      <c r="F134" s="226" t="s">
        <v>269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154</v>
      </c>
      <c r="AU134" s="20" t="s">
        <v>83</v>
      </c>
    </row>
    <row r="135" s="13" customFormat="1">
      <c r="A135" s="13"/>
      <c r="B135" s="227"/>
      <c r="C135" s="228"/>
      <c r="D135" s="220" t="s">
        <v>156</v>
      </c>
      <c r="E135" s="229" t="s">
        <v>28</v>
      </c>
      <c r="F135" s="230" t="s">
        <v>2268</v>
      </c>
      <c r="G135" s="228"/>
      <c r="H135" s="231">
        <v>414.18000000000001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156</v>
      </c>
      <c r="AU135" s="237" t="s">
        <v>83</v>
      </c>
      <c r="AV135" s="13" t="s">
        <v>83</v>
      </c>
      <c r="AW135" s="13" t="s">
        <v>35</v>
      </c>
      <c r="AX135" s="13" t="s">
        <v>81</v>
      </c>
      <c r="AY135" s="237" t="s">
        <v>143</v>
      </c>
    </row>
    <row r="136" s="13" customFormat="1">
      <c r="A136" s="13"/>
      <c r="B136" s="227"/>
      <c r="C136" s="228"/>
      <c r="D136" s="220" t="s">
        <v>156</v>
      </c>
      <c r="E136" s="228"/>
      <c r="F136" s="230" t="s">
        <v>2269</v>
      </c>
      <c r="G136" s="228"/>
      <c r="H136" s="231">
        <v>745.524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156</v>
      </c>
      <c r="AU136" s="237" t="s">
        <v>83</v>
      </c>
      <c r="AV136" s="13" t="s">
        <v>83</v>
      </c>
      <c r="AW136" s="13" t="s">
        <v>4</v>
      </c>
      <c r="AX136" s="13" t="s">
        <v>81</v>
      </c>
      <c r="AY136" s="237" t="s">
        <v>143</v>
      </c>
    </row>
    <row r="137" s="2" customFormat="1" ht="24.15" customHeight="1">
      <c r="A137" s="41"/>
      <c r="B137" s="42"/>
      <c r="C137" s="207" t="s">
        <v>225</v>
      </c>
      <c r="D137" s="207" t="s">
        <v>145</v>
      </c>
      <c r="E137" s="208" t="s">
        <v>289</v>
      </c>
      <c r="F137" s="209" t="s">
        <v>290</v>
      </c>
      <c r="G137" s="210" t="s">
        <v>148</v>
      </c>
      <c r="H137" s="211">
        <v>313.17500000000001</v>
      </c>
      <c r="I137" s="212"/>
      <c r="J137" s="213">
        <f>ROUND(I137*H137,2)</f>
        <v>0</v>
      </c>
      <c r="K137" s="209" t="s">
        <v>149</v>
      </c>
      <c r="L137" s="47"/>
      <c r="M137" s="214" t="s">
        <v>28</v>
      </c>
      <c r="N137" s="215" t="s">
        <v>44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150</v>
      </c>
      <c r="AT137" s="218" t="s">
        <v>145</v>
      </c>
      <c r="AU137" s="218" t="s">
        <v>83</v>
      </c>
      <c r="AY137" s="20" t="s">
        <v>143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81</v>
      </c>
      <c r="BK137" s="219">
        <f>ROUND(I137*H137,2)</f>
        <v>0</v>
      </c>
      <c r="BL137" s="20" t="s">
        <v>150</v>
      </c>
      <c r="BM137" s="218" t="s">
        <v>2270</v>
      </c>
    </row>
    <row r="138" s="2" customFormat="1">
      <c r="A138" s="41"/>
      <c r="B138" s="42"/>
      <c r="C138" s="43"/>
      <c r="D138" s="220" t="s">
        <v>152</v>
      </c>
      <c r="E138" s="43"/>
      <c r="F138" s="221" t="s">
        <v>292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152</v>
      </c>
      <c r="AU138" s="20" t="s">
        <v>83</v>
      </c>
    </row>
    <row r="139" s="2" customFormat="1">
      <c r="A139" s="41"/>
      <c r="B139" s="42"/>
      <c r="C139" s="43"/>
      <c r="D139" s="225" t="s">
        <v>154</v>
      </c>
      <c r="E139" s="43"/>
      <c r="F139" s="226" t="s">
        <v>293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154</v>
      </c>
      <c r="AU139" s="20" t="s">
        <v>83</v>
      </c>
    </row>
    <row r="140" s="14" customFormat="1">
      <c r="A140" s="14"/>
      <c r="B140" s="238"/>
      <c r="C140" s="239"/>
      <c r="D140" s="220" t="s">
        <v>156</v>
      </c>
      <c r="E140" s="240" t="s">
        <v>28</v>
      </c>
      <c r="F140" s="241" t="s">
        <v>2271</v>
      </c>
      <c r="G140" s="239"/>
      <c r="H140" s="240" t="s">
        <v>28</v>
      </c>
      <c r="I140" s="242"/>
      <c r="J140" s="239"/>
      <c r="K140" s="239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156</v>
      </c>
      <c r="AU140" s="247" t="s">
        <v>83</v>
      </c>
      <c r="AV140" s="14" t="s">
        <v>81</v>
      </c>
      <c r="AW140" s="14" t="s">
        <v>35</v>
      </c>
      <c r="AX140" s="14" t="s">
        <v>73</v>
      </c>
      <c r="AY140" s="247" t="s">
        <v>143</v>
      </c>
    </row>
    <row r="141" s="13" customFormat="1">
      <c r="A141" s="13"/>
      <c r="B141" s="227"/>
      <c r="C141" s="228"/>
      <c r="D141" s="220" t="s">
        <v>156</v>
      </c>
      <c r="E141" s="229" t="s">
        <v>28</v>
      </c>
      <c r="F141" s="230" t="s">
        <v>2272</v>
      </c>
      <c r="G141" s="228"/>
      <c r="H141" s="231">
        <v>80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156</v>
      </c>
      <c r="AU141" s="237" t="s">
        <v>83</v>
      </c>
      <c r="AV141" s="13" t="s">
        <v>83</v>
      </c>
      <c r="AW141" s="13" t="s">
        <v>35</v>
      </c>
      <c r="AX141" s="13" t="s">
        <v>73</v>
      </c>
      <c r="AY141" s="237" t="s">
        <v>143</v>
      </c>
    </row>
    <row r="142" s="13" customFormat="1">
      <c r="A142" s="13"/>
      <c r="B142" s="227"/>
      <c r="C142" s="228"/>
      <c r="D142" s="220" t="s">
        <v>156</v>
      </c>
      <c r="E142" s="229" t="s">
        <v>28</v>
      </c>
      <c r="F142" s="230" t="s">
        <v>2273</v>
      </c>
      <c r="G142" s="228"/>
      <c r="H142" s="231">
        <v>138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156</v>
      </c>
      <c r="AU142" s="237" t="s">
        <v>83</v>
      </c>
      <c r="AV142" s="13" t="s">
        <v>83</v>
      </c>
      <c r="AW142" s="13" t="s">
        <v>35</v>
      </c>
      <c r="AX142" s="13" t="s">
        <v>73</v>
      </c>
      <c r="AY142" s="237" t="s">
        <v>143</v>
      </c>
    </row>
    <row r="143" s="16" customFormat="1">
      <c r="A143" s="16"/>
      <c r="B143" s="270"/>
      <c r="C143" s="271"/>
      <c r="D143" s="220" t="s">
        <v>156</v>
      </c>
      <c r="E143" s="272" t="s">
        <v>28</v>
      </c>
      <c r="F143" s="273" t="s">
        <v>1069</v>
      </c>
      <c r="G143" s="271"/>
      <c r="H143" s="274">
        <v>218</v>
      </c>
      <c r="I143" s="275"/>
      <c r="J143" s="271"/>
      <c r="K143" s="271"/>
      <c r="L143" s="276"/>
      <c r="M143" s="277"/>
      <c r="N143" s="278"/>
      <c r="O143" s="278"/>
      <c r="P143" s="278"/>
      <c r="Q143" s="278"/>
      <c r="R143" s="278"/>
      <c r="S143" s="278"/>
      <c r="T143" s="279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80" t="s">
        <v>156</v>
      </c>
      <c r="AU143" s="280" t="s">
        <v>83</v>
      </c>
      <c r="AV143" s="16" t="s">
        <v>181</v>
      </c>
      <c r="AW143" s="16" t="s">
        <v>35</v>
      </c>
      <c r="AX143" s="16" t="s">
        <v>73</v>
      </c>
      <c r="AY143" s="280" t="s">
        <v>143</v>
      </c>
    </row>
    <row r="144" s="14" customFormat="1">
      <c r="A144" s="14"/>
      <c r="B144" s="238"/>
      <c r="C144" s="239"/>
      <c r="D144" s="220" t="s">
        <v>156</v>
      </c>
      <c r="E144" s="240" t="s">
        <v>28</v>
      </c>
      <c r="F144" s="241" t="s">
        <v>2274</v>
      </c>
      <c r="G144" s="239"/>
      <c r="H144" s="240" t="s">
        <v>28</v>
      </c>
      <c r="I144" s="242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156</v>
      </c>
      <c r="AU144" s="247" t="s">
        <v>83</v>
      </c>
      <c r="AV144" s="14" t="s">
        <v>81</v>
      </c>
      <c r="AW144" s="14" t="s">
        <v>35</v>
      </c>
      <c r="AX144" s="14" t="s">
        <v>73</v>
      </c>
      <c r="AY144" s="247" t="s">
        <v>143</v>
      </c>
    </row>
    <row r="145" s="13" customFormat="1">
      <c r="A145" s="13"/>
      <c r="B145" s="227"/>
      <c r="C145" s="228"/>
      <c r="D145" s="220" t="s">
        <v>156</v>
      </c>
      <c r="E145" s="229" t="s">
        <v>28</v>
      </c>
      <c r="F145" s="230" t="s">
        <v>2275</v>
      </c>
      <c r="G145" s="228"/>
      <c r="H145" s="231">
        <v>5.4000000000000004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156</v>
      </c>
      <c r="AU145" s="237" t="s">
        <v>83</v>
      </c>
      <c r="AV145" s="13" t="s">
        <v>83</v>
      </c>
      <c r="AW145" s="13" t="s">
        <v>35</v>
      </c>
      <c r="AX145" s="13" t="s">
        <v>73</v>
      </c>
      <c r="AY145" s="237" t="s">
        <v>143</v>
      </c>
    </row>
    <row r="146" s="13" customFormat="1">
      <c r="A146" s="13"/>
      <c r="B146" s="227"/>
      <c r="C146" s="228"/>
      <c r="D146" s="220" t="s">
        <v>156</v>
      </c>
      <c r="E146" s="229" t="s">
        <v>28</v>
      </c>
      <c r="F146" s="230" t="s">
        <v>2276</v>
      </c>
      <c r="G146" s="228"/>
      <c r="H146" s="231">
        <v>5.4000000000000004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156</v>
      </c>
      <c r="AU146" s="237" t="s">
        <v>83</v>
      </c>
      <c r="AV146" s="13" t="s">
        <v>83</v>
      </c>
      <c r="AW146" s="13" t="s">
        <v>35</v>
      </c>
      <c r="AX146" s="13" t="s">
        <v>73</v>
      </c>
      <c r="AY146" s="237" t="s">
        <v>143</v>
      </c>
    </row>
    <row r="147" s="16" customFormat="1">
      <c r="A147" s="16"/>
      <c r="B147" s="270"/>
      <c r="C147" s="271"/>
      <c r="D147" s="220" t="s">
        <v>156</v>
      </c>
      <c r="E147" s="272" t="s">
        <v>28</v>
      </c>
      <c r="F147" s="273" t="s">
        <v>1069</v>
      </c>
      <c r="G147" s="271"/>
      <c r="H147" s="274">
        <v>10.800000000000001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80" t="s">
        <v>156</v>
      </c>
      <c r="AU147" s="280" t="s">
        <v>83</v>
      </c>
      <c r="AV147" s="16" t="s">
        <v>181</v>
      </c>
      <c r="AW147" s="16" t="s">
        <v>35</v>
      </c>
      <c r="AX147" s="16" t="s">
        <v>73</v>
      </c>
      <c r="AY147" s="280" t="s">
        <v>143</v>
      </c>
    </row>
    <row r="148" s="14" customFormat="1">
      <c r="A148" s="14"/>
      <c r="B148" s="238"/>
      <c r="C148" s="239"/>
      <c r="D148" s="220" t="s">
        <v>156</v>
      </c>
      <c r="E148" s="240" t="s">
        <v>28</v>
      </c>
      <c r="F148" s="241" t="s">
        <v>2277</v>
      </c>
      <c r="G148" s="239"/>
      <c r="H148" s="240" t="s">
        <v>28</v>
      </c>
      <c r="I148" s="242"/>
      <c r="J148" s="239"/>
      <c r="K148" s="239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156</v>
      </c>
      <c r="AU148" s="247" t="s">
        <v>83</v>
      </c>
      <c r="AV148" s="14" t="s">
        <v>81</v>
      </c>
      <c r="AW148" s="14" t="s">
        <v>35</v>
      </c>
      <c r="AX148" s="14" t="s">
        <v>73</v>
      </c>
      <c r="AY148" s="247" t="s">
        <v>143</v>
      </c>
    </row>
    <row r="149" s="13" customFormat="1">
      <c r="A149" s="13"/>
      <c r="B149" s="227"/>
      <c r="C149" s="228"/>
      <c r="D149" s="220" t="s">
        <v>156</v>
      </c>
      <c r="E149" s="229" t="s">
        <v>28</v>
      </c>
      <c r="F149" s="230" t="s">
        <v>2278</v>
      </c>
      <c r="G149" s="228"/>
      <c r="H149" s="231">
        <v>50.875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156</v>
      </c>
      <c r="AU149" s="237" t="s">
        <v>83</v>
      </c>
      <c r="AV149" s="13" t="s">
        <v>83</v>
      </c>
      <c r="AW149" s="13" t="s">
        <v>35</v>
      </c>
      <c r="AX149" s="13" t="s">
        <v>73</v>
      </c>
      <c r="AY149" s="237" t="s">
        <v>143</v>
      </c>
    </row>
    <row r="150" s="13" customFormat="1">
      <c r="A150" s="13"/>
      <c r="B150" s="227"/>
      <c r="C150" s="228"/>
      <c r="D150" s="220" t="s">
        <v>156</v>
      </c>
      <c r="E150" s="229" t="s">
        <v>28</v>
      </c>
      <c r="F150" s="230" t="s">
        <v>2279</v>
      </c>
      <c r="G150" s="228"/>
      <c r="H150" s="231">
        <v>6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156</v>
      </c>
      <c r="AU150" s="237" t="s">
        <v>83</v>
      </c>
      <c r="AV150" s="13" t="s">
        <v>83</v>
      </c>
      <c r="AW150" s="13" t="s">
        <v>35</v>
      </c>
      <c r="AX150" s="13" t="s">
        <v>73</v>
      </c>
      <c r="AY150" s="237" t="s">
        <v>143</v>
      </c>
    </row>
    <row r="151" s="14" customFormat="1">
      <c r="A151" s="14"/>
      <c r="B151" s="238"/>
      <c r="C151" s="239"/>
      <c r="D151" s="220" t="s">
        <v>156</v>
      </c>
      <c r="E151" s="240" t="s">
        <v>28</v>
      </c>
      <c r="F151" s="241" t="s">
        <v>2280</v>
      </c>
      <c r="G151" s="239"/>
      <c r="H151" s="240" t="s">
        <v>28</v>
      </c>
      <c r="I151" s="242"/>
      <c r="J151" s="239"/>
      <c r="K151" s="239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156</v>
      </c>
      <c r="AU151" s="247" t="s">
        <v>83</v>
      </c>
      <c r="AV151" s="14" t="s">
        <v>81</v>
      </c>
      <c r="AW151" s="14" t="s">
        <v>35</v>
      </c>
      <c r="AX151" s="14" t="s">
        <v>73</v>
      </c>
      <c r="AY151" s="247" t="s">
        <v>143</v>
      </c>
    </row>
    <row r="152" s="13" customFormat="1">
      <c r="A152" s="13"/>
      <c r="B152" s="227"/>
      <c r="C152" s="228"/>
      <c r="D152" s="220" t="s">
        <v>156</v>
      </c>
      <c r="E152" s="229" t="s">
        <v>28</v>
      </c>
      <c r="F152" s="230" t="s">
        <v>2281</v>
      </c>
      <c r="G152" s="228"/>
      <c r="H152" s="231">
        <v>27.5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156</v>
      </c>
      <c r="AU152" s="237" t="s">
        <v>83</v>
      </c>
      <c r="AV152" s="13" t="s">
        <v>83</v>
      </c>
      <c r="AW152" s="13" t="s">
        <v>35</v>
      </c>
      <c r="AX152" s="13" t="s">
        <v>73</v>
      </c>
      <c r="AY152" s="237" t="s">
        <v>143</v>
      </c>
    </row>
    <row r="153" s="15" customFormat="1">
      <c r="A153" s="15"/>
      <c r="B153" s="248"/>
      <c r="C153" s="249"/>
      <c r="D153" s="220" t="s">
        <v>156</v>
      </c>
      <c r="E153" s="250" t="s">
        <v>28</v>
      </c>
      <c r="F153" s="251" t="s">
        <v>180</v>
      </c>
      <c r="G153" s="249"/>
      <c r="H153" s="252">
        <v>313.17500000000001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8" t="s">
        <v>156</v>
      </c>
      <c r="AU153" s="258" t="s">
        <v>83</v>
      </c>
      <c r="AV153" s="15" t="s">
        <v>150</v>
      </c>
      <c r="AW153" s="15" t="s">
        <v>35</v>
      </c>
      <c r="AX153" s="15" t="s">
        <v>81</v>
      </c>
      <c r="AY153" s="258" t="s">
        <v>143</v>
      </c>
    </row>
    <row r="154" s="2" customFormat="1" ht="16.5" customHeight="1">
      <c r="A154" s="41"/>
      <c r="B154" s="42"/>
      <c r="C154" s="260" t="s">
        <v>236</v>
      </c>
      <c r="D154" s="260" t="s">
        <v>257</v>
      </c>
      <c r="E154" s="261" t="s">
        <v>2282</v>
      </c>
      <c r="F154" s="262" t="s">
        <v>2283</v>
      </c>
      <c r="G154" s="263" t="s">
        <v>260</v>
      </c>
      <c r="H154" s="264">
        <v>3.6000000000000001</v>
      </c>
      <c r="I154" s="265"/>
      <c r="J154" s="266">
        <f>ROUND(I154*H154,2)</f>
        <v>0</v>
      </c>
      <c r="K154" s="262" t="s">
        <v>149</v>
      </c>
      <c r="L154" s="267"/>
      <c r="M154" s="268" t="s">
        <v>28</v>
      </c>
      <c r="N154" s="269" t="s">
        <v>44</v>
      </c>
      <c r="O154" s="87"/>
      <c r="P154" s="216">
        <f>O154*H154</f>
        <v>0</v>
      </c>
      <c r="Q154" s="216">
        <v>1</v>
      </c>
      <c r="R154" s="216">
        <f>Q154*H154</f>
        <v>3.6000000000000001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217</v>
      </c>
      <c r="AT154" s="218" t="s">
        <v>257</v>
      </c>
      <c r="AU154" s="218" t="s">
        <v>83</v>
      </c>
      <c r="AY154" s="20" t="s">
        <v>143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81</v>
      </c>
      <c r="BK154" s="219">
        <f>ROUND(I154*H154,2)</f>
        <v>0</v>
      </c>
      <c r="BL154" s="20" t="s">
        <v>150</v>
      </c>
      <c r="BM154" s="218" t="s">
        <v>2284</v>
      </c>
    </row>
    <row r="155" s="2" customFormat="1">
      <c r="A155" s="41"/>
      <c r="B155" s="42"/>
      <c r="C155" s="43"/>
      <c r="D155" s="220" t="s">
        <v>152</v>
      </c>
      <c r="E155" s="43"/>
      <c r="F155" s="221" t="s">
        <v>2283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152</v>
      </c>
      <c r="AU155" s="20" t="s">
        <v>83</v>
      </c>
    </row>
    <row r="156" s="14" customFormat="1">
      <c r="A156" s="14"/>
      <c r="B156" s="238"/>
      <c r="C156" s="239"/>
      <c r="D156" s="220" t="s">
        <v>156</v>
      </c>
      <c r="E156" s="240" t="s">
        <v>28</v>
      </c>
      <c r="F156" s="241" t="s">
        <v>2274</v>
      </c>
      <c r="G156" s="239"/>
      <c r="H156" s="240" t="s">
        <v>28</v>
      </c>
      <c r="I156" s="242"/>
      <c r="J156" s="239"/>
      <c r="K156" s="239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156</v>
      </c>
      <c r="AU156" s="247" t="s">
        <v>83</v>
      </c>
      <c r="AV156" s="14" t="s">
        <v>81</v>
      </c>
      <c r="AW156" s="14" t="s">
        <v>35</v>
      </c>
      <c r="AX156" s="14" t="s">
        <v>73</v>
      </c>
      <c r="AY156" s="247" t="s">
        <v>143</v>
      </c>
    </row>
    <row r="157" s="13" customFormat="1">
      <c r="A157" s="13"/>
      <c r="B157" s="227"/>
      <c r="C157" s="228"/>
      <c r="D157" s="220" t="s">
        <v>156</v>
      </c>
      <c r="E157" s="229" t="s">
        <v>28</v>
      </c>
      <c r="F157" s="230" t="s">
        <v>2285</v>
      </c>
      <c r="G157" s="228"/>
      <c r="H157" s="231">
        <v>1.8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156</v>
      </c>
      <c r="AU157" s="237" t="s">
        <v>83</v>
      </c>
      <c r="AV157" s="13" t="s">
        <v>83</v>
      </c>
      <c r="AW157" s="13" t="s">
        <v>35</v>
      </c>
      <c r="AX157" s="13" t="s">
        <v>73</v>
      </c>
      <c r="AY157" s="237" t="s">
        <v>143</v>
      </c>
    </row>
    <row r="158" s="15" customFormat="1">
      <c r="A158" s="15"/>
      <c r="B158" s="248"/>
      <c r="C158" s="249"/>
      <c r="D158" s="220" t="s">
        <v>156</v>
      </c>
      <c r="E158" s="250" t="s">
        <v>28</v>
      </c>
      <c r="F158" s="251" t="s">
        <v>180</v>
      </c>
      <c r="G158" s="249"/>
      <c r="H158" s="252">
        <v>1.8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8" t="s">
        <v>156</v>
      </c>
      <c r="AU158" s="258" t="s">
        <v>83</v>
      </c>
      <c r="AV158" s="15" t="s">
        <v>150</v>
      </c>
      <c r="AW158" s="15" t="s">
        <v>35</v>
      </c>
      <c r="AX158" s="15" t="s">
        <v>81</v>
      </c>
      <c r="AY158" s="258" t="s">
        <v>143</v>
      </c>
    </row>
    <row r="159" s="13" customFormat="1">
      <c r="A159" s="13"/>
      <c r="B159" s="227"/>
      <c r="C159" s="228"/>
      <c r="D159" s="220" t="s">
        <v>156</v>
      </c>
      <c r="E159" s="228"/>
      <c r="F159" s="230" t="s">
        <v>2286</v>
      </c>
      <c r="G159" s="228"/>
      <c r="H159" s="231">
        <v>3.6000000000000001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156</v>
      </c>
      <c r="AU159" s="237" t="s">
        <v>83</v>
      </c>
      <c r="AV159" s="13" t="s">
        <v>83</v>
      </c>
      <c r="AW159" s="13" t="s">
        <v>4</v>
      </c>
      <c r="AX159" s="13" t="s">
        <v>81</v>
      </c>
      <c r="AY159" s="237" t="s">
        <v>143</v>
      </c>
    </row>
    <row r="160" s="2" customFormat="1" ht="16.5" customHeight="1">
      <c r="A160" s="41"/>
      <c r="B160" s="42"/>
      <c r="C160" s="260" t="s">
        <v>243</v>
      </c>
      <c r="D160" s="260" t="s">
        <v>257</v>
      </c>
      <c r="E160" s="261" t="s">
        <v>2287</v>
      </c>
      <c r="F160" s="262" t="s">
        <v>2288</v>
      </c>
      <c r="G160" s="263" t="s">
        <v>260</v>
      </c>
      <c r="H160" s="264">
        <v>3.6000000000000001</v>
      </c>
      <c r="I160" s="265"/>
      <c r="J160" s="266">
        <f>ROUND(I160*H160,2)</f>
        <v>0</v>
      </c>
      <c r="K160" s="262" t="s">
        <v>149</v>
      </c>
      <c r="L160" s="267"/>
      <c r="M160" s="268" t="s">
        <v>28</v>
      </c>
      <c r="N160" s="269" t="s">
        <v>44</v>
      </c>
      <c r="O160" s="87"/>
      <c r="P160" s="216">
        <f>O160*H160</f>
        <v>0</v>
      </c>
      <c r="Q160" s="216">
        <v>1</v>
      </c>
      <c r="R160" s="216">
        <f>Q160*H160</f>
        <v>3.6000000000000001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217</v>
      </c>
      <c r="AT160" s="218" t="s">
        <v>257</v>
      </c>
      <c r="AU160" s="218" t="s">
        <v>83</v>
      </c>
      <c r="AY160" s="20" t="s">
        <v>143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81</v>
      </c>
      <c r="BK160" s="219">
        <f>ROUND(I160*H160,2)</f>
        <v>0</v>
      </c>
      <c r="BL160" s="20" t="s">
        <v>150</v>
      </c>
      <c r="BM160" s="218" t="s">
        <v>2289</v>
      </c>
    </row>
    <row r="161" s="2" customFormat="1">
      <c r="A161" s="41"/>
      <c r="B161" s="42"/>
      <c r="C161" s="43"/>
      <c r="D161" s="220" t="s">
        <v>152</v>
      </c>
      <c r="E161" s="43"/>
      <c r="F161" s="221" t="s">
        <v>2288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152</v>
      </c>
      <c r="AU161" s="20" t="s">
        <v>83</v>
      </c>
    </row>
    <row r="162" s="14" customFormat="1">
      <c r="A162" s="14"/>
      <c r="B162" s="238"/>
      <c r="C162" s="239"/>
      <c r="D162" s="220" t="s">
        <v>156</v>
      </c>
      <c r="E162" s="240" t="s">
        <v>28</v>
      </c>
      <c r="F162" s="241" t="s">
        <v>2274</v>
      </c>
      <c r="G162" s="239"/>
      <c r="H162" s="240" t="s">
        <v>28</v>
      </c>
      <c r="I162" s="242"/>
      <c r="J162" s="239"/>
      <c r="K162" s="239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156</v>
      </c>
      <c r="AU162" s="247" t="s">
        <v>83</v>
      </c>
      <c r="AV162" s="14" t="s">
        <v>81</v>
      </c>
      <c r="AW162" s="14" t="s">
        <v>35</v>
      </c>
      <c r="AX162" s="14" t="s">
        <v>73</v>
      </c>
      <c r="AY162" s="247" t="s">
        <v>143</v>
      </c>
    </row>
    <row r="163" s="13" customFormat="1">
      <c r="A163" s="13"/>
      <c r="B163" s="227"/>
      <c r="C163" s="228"/>
      <c r="D163" s="220" t="s">
        <v>156</v>
      </c>
      <c r="E163" s="229" t="s">
        <v>28</v>
      </c>
      <c r="F163" s="230" t="s">
        <v>2285</v>
      </c>
      <c r="G163" s="228"/>
      <c r="H163" s="231">
        <v>1.8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156</v>
      </c>
      <c r="AU163" s="237" t="s">
        <v>83</v>
      </c>
      <c r="AV163" s="13" t="s">
        <v>83</v>
      </c>
      <c r="AW163" s="13" t="s">
        <v>35</v>
      </c>
      <c r="AX163" s="13" t="s">
        <v>73</v>
      </c>
      <c r="AY163" s="237" t="s">
        <v>143</v>
      </c>
    </row>
    <row r="164" s="15" customFormat="1">
      <c r="A164" s="15"/>
      <c r="B164" s="248"/>
      <c r="C164" s="249"/>
      <c r="D164" s="220" t="s">
        <v>156</v>
      </c>
      <c r="E164" s="250" t="s">
        <v>28</v>
      </c>
      <c r="F164" s="251" t="s">
        <v>180</v>
      </c>
      <c r="G164" s="249"/>
      <c r="H164" s="252">
        <v>1.8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8" t="s">
        <v>156</v>
      </c>
      <c r="AU164" s="258" t="s">
        <v>83</v>
      </c>
      <c r="AV164" s="15" t="s">
        <v>150</v>
      </c>
      <c r="AW164" s="15" t="s">
        <v>35</v>
      </c>
      <c r="AX164" s="15" t="s">
        <v>81</v>
      </c>
      <c r="AY164" s="258" t="s">
        <v>143</v>
      </c>
    </row>
    <row r="165" s="13" customFormat="1">
      <c r="A165" s="13"/>
      <c r="B165" s="227"/>
      <c r="C165" s="228"/>
      <c r="D165" s="220" t="s">
        <v>156</v>
      </c>
      <c r="E165" s="228"/>
      <c r="F165" s="230" t="s">
        <v>2286</v>
      </c>
      <c r="G165" s="228"/>
      <c r="H165" s="231">
        <v>3.6000000000000001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156</v>
      </c>
      <c r="AU165" s="237" t="s">
        <v>83</v>
      </c>
      <c r="AV165" s="13" t="s">
        <v>83</v>
      </c>
      <c r="AW165" s="13" t="s">
        <v>4</v>
      </c>
      <c r="AX165" s="13" t="s">
        <v>81</v>
      </c>
      <c r="AY165" s="237" t="s">
        <v>143</v>
      </c>
    </row>
    <row r="166" s="2" customFormat="1" ht="16.5" customHeight="1">
      <c r="A166" s="41"/>
      <c r="B166" s="42"/>
      <c r="C166" s="260" t="s">
        <v>8</v>
      </c>
      <c r="D166" s="260" t="s">
        <v>257</v>
      </c>
      <c r="E166" s="261" t="s">
        <v>2290</v>
      </c>
      <c r="F166" s="262" t="s">
        <v>2291</v>
      </c>
      <c r="G166" s="263" t="s">
        <v>260</v>
      </c>
      <c r="H166" s="264">
        <v>160</v>
      </c>
      <c r="I166" s="265"/>
      <c r="J166" s="266">
        <f>ROUND(I166*H166,2)</f>
        <v>0</v>
      </c>
      <c r="K166" s="262" t="s">
        <v>28</v>
      </c>
      <c r="L166" s="267"/>
      <c r="M166" s="268" t="s">
        <v>28</v>
      </c>
      <c r="N166" s="269" t="s">
        <v>44</v>
      </c>
      <c r="O166" s="87"/>
      <c r="P166" s="216">
        <f>O166*H166</f>
        <v>0</v>
      </c>
      <c r="Q166" s="216">
        <v>1</v>
      </c>
      <c r="R166" s="216">
        <f>Q166*H166</f>
        <v>160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217</v>
      </c>
      <c r="AT166" s="218" t="s">
        <v>257</v>
      </c>
      <c r="AU166" s="218" t="s">
        <v>83</v>
      </c>
      <c r="AY166" s="20" t="s">
        <v>143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81</v>
      </c>
      <c r="BK166" s="219">
        <f>ROUND(I166*H166,2)</f>
        <v>0</v>
      </c>
      <c r="BL166" s="20" t="s">
        <v>150</v>
      </c>
      <c r="BM166" s="218" t="s">
        <v>2292</v>
      </c>
    </row>
    <row r="167" s="2" customFormat="1">
      <c r="A167" s="41"/>
      <c r="B167" s="42"/>
      <c r="C167" s="43"/>
      <c r="D167" s="220" t="s">
        <v>152</v>
      </c>
      <c r="E167" s="43"/>
      <c r="F167" s="221" t="s">
        <v>2291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152</v>
      </c>
      <c r="AU167" s="20" t="s">
        <v>83</v>
      </c>
    </row>
    <row r="168" s="14" customFormat="1">
      <c r="A168" s="14"/>
      <c r="B168" s="238"/>
      <c r="C168" s="239"/>
      <c r="D168" s="220" t="s">
        <v>156</v>
      </c>
      <c r="E168" s="240" t="s">
        <v>28</v>
      </c>
      <c r="F168" s="241" t="s">
        <v>2271</v>
      </c>
      <c r="G168" s="239"/>
      <c r="H168" s="240" t="s">
        <v>28</v>
      </c>
      <c r="I168" s="242"/>
      <c r="J168" s="239"/>
      <c r="K168" s="239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156</v>
      </c>
      <c r="AU168" s="247" t="s">
        <v>83</v>
      </c>
      <c r="AV168" s="14" t="s">
        <v>81</v>
      </c>
      <c r="AW168" s="14" t="s">
        <v>35</v>
      </c>
      <c r="AX168" s="14" t="s">
        <v>73</v>
      </c>
      <c r="AY168" s="247" t="s">
        <v>143</v>
      </c>
    </row>
    <row r="169" s="13" customFormat="1">
      <c r="A169" s="13"/>
      <c r="B169" s="227"/>
      <c r="C169" s="228"/>
      <c r="D169" s="220" t="s">
        <v>156</v>
      </c>
      <c r="E169" s="229" t="s">
        <v>28</v>
      </c>
      <c r="F169" s="230" t="s">
        <v>2272</v>
      </c>
      <c r="G169" s="228"/>
      <c r="H169" s="231">
        <v>80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156</v>
      </c>
      <c r="AU169" s="237" t="s">
        <v>83</v>
      </c>
      <c r="AV169" s="13" t="s">
        <v>83</v>
      </c>
      <c r="AW169" s="13" t="s">
        <v>35</v>
      </c>
      <c r="AX169" s="13" t="s">
        <v>73</v>
      </c>
      <c r="AY169" s="237" t="s">
        <v>143</v>
      </c>
    </row>
    <row r="170" s="15" customFormat="1">
      <c r="A170" s="15"/>
      <c r="B170" s="248"/>
      <c r="C170" s="249"/>
      <c r="D170" s="220" t="s">
        <v>156</v>
      </c>
      <c r="E170" s="250" t="s">
        <v>28</v>
      </c>
      <c r="F170" s="251" t="s">
        <v>180</v>
      </c>
      <c r="G170" s="249"/>
      <c r="H170" s="252">
        <v>80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8" t="s">
        <v>156</v>
      </c>
      <c r="AU170" s="258" t="s">
        <v>83</v>
      </c>
      <c r="AV170" s="15" t="s">
        <v>150</v>
      </c>
      <c r="AW170" s="15" t="s">
        <v>35</v>
      </c>
      <c r="AX170" s="15" t="s">
        <v>81</v>
      </c>
      <c r="AY170" s="258" t="s">
        <v>143</v>
      </c>
    </row>
    <row r="171" s="13" customFormat="1">
      <c r="A171" s="13"/>
      <c r="B171" s="227"/>
      <c r="C171" s="228"/>
      <c r="D171" s="220" t="s">
        <v>156</v>
      </c>
      <c r="E171" s="228"/>
      <c r="F171" s="230" t="s">
        <v>2293</v>
      </c>
      <c r="G171" s="228"/>
      <c r="H171" s="231">
        <v>160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156</v>
      </c>
      <c r="AU171" s="237" t="s">
        <v>83</v>
      </c>
      <c r="AV171" s="13" t="s">
        <v>83</v>
      </c>
      <c r="AW171" s="13" t="s">
        <v>4</v>
      </c>
      <c r="AX171" s="13" t="s">
        <v>81</v>
      </c>
      <c r="AY171" s="237" t="s">
        <v>143</v>
      </c>
    </row>
    <row r="172" s="2" customFormat="1" ht="16.5" customHeight="1">
      <c r="A172" s="41"/>
      <c r="B172" s="42"/>
      <c r="C172" s="260" t="s">
        <v>256</v>
      </c>
      <c r="D172" s="260" t="s">
        <v>257</v>
      </c>
      <c r="E172" s="261" t="s">
        <v>649</v>
      </c>
      <c r="F172" s="262" t="s">
        <v>650</v>
      </c>
      <c r="G172" s="263" t="s">
        <v>260</v>
      </c>
      <c r="H172" s="264">
        <v>3.6000000000000001</v>
      </c>
      <c r="I172" s="265"/>
      <c r="J172" s="266">
        <f>ROUND(I172*H172,2)</f>
        <v>0</v>
      </c>
      <c r="K172" s="262" t="s">
        <v>149</v>
      </c>
      <c r="L172" s="267"/>
      <c r="M172" s="268" t="s">
        <v>28</v>
      </c>
      <c r="N172" s="269" t="s">
        <v>44</v>
      </c>
      <c r="O172" s="87"/>
      <c r="P172" s="216">
        <f>O172*H172</f>
        <v>0</v>
      </c>
      <c r="Q172" s="216">
        <v>1</v>
      </c>
      <c r="R172" s="216">
        <f>Q172*H172</f>
        <v>3.6000000000000001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217</v>
      </c>
      <c r="AT172" s="218" t="s">
        <v>257</v>
      </c>
      <c r="AU172" s="218" t="s">
        <v>83</v>
      </c>
      <c r="AY172" s="20" t="s">
        <v>143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81</v>
      </c>
      <c r="BK172" s="219">
        <f>ROUND(I172*H172,2)</f>
        <v>0</v>
      </c>
      <c r="BL172" s="20" t="s">
        <v>150</v>
      </c>
      <c r="BM172" s="218" t="s">
        <v>2294</v>
      </c>
    </row>
    <row r="173" s="2" customFormat="1">
      <c r="A173" s="41"/>
      <c r="B173" s="42"/>
      <c r="C173" s="43"/>
      <c r="D173" s="220" t="s">
        <v>152</v>
      </c>
      <c r="E173" s="43"/>
      <c r="F173" s="221" t="s">
        <v>650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152</v>
      </c>
      <c r="AU173" s="20" t="s">
        <v>83</v>
      </c>
    </row>
    <row r="174" s="14" customFormat="1">
      <c r="A174" s="14"/>
      <c r="B174" s="238"/>
      <c r="C174" s="239"/>
      <c r="D174" s="220" t="s">
        <v>156</v>
      </c>
      <c r="E174" s="240" t="s">
        <v>28</v>
      </c>
      <c r="F174" s="241" t="s">
        <v>2274</v>
      </c>
      <c r="G174" s="239"/>
      <c r="H174" s="240" t="s">
        <v>28</v>
      </c>
      <c r="I174" s="242"/>
      <c r="J174" s="239"/>
      <c r="K174" s="239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156</v>
      </c>
      <c r="AU174" s="247" t="s">
        <v>83</v>
      </c>
      <c r="AV174" s="14" t="s">
        <v>81</v>
      </c>
      <c r="AW174" s="14" t="s">
        <v>35</v>
      </c>
      <c r="AX174" s="14" t="s">
        <v>73</v>
      </c>
      <c r="AY174" s="247" t="s">
        <v>143</v>
      </c>
    </row>
    <row r="175" s="13" customFormat="1">
      <c r="A175" s="13"/>
      <c r="B175" s="227"/>
      <c r="C175" s="228"/>
      <c r="D175" s="220" t="s">
        <v>156</v>
      </c>
      <c r="E175" s="229" t="s">
        <v>28</v>
      </c>
      <c r="F175" s="230" t="s">
        <v>2285</v>
      </c>
      <c r="G175" s="228"/>
      <c r="H175" s="231">
        <v>1.8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156</v>
      </c>
      <c r="AU175" s="237" t="s">
        <v>83</v>
      </c>
      <c r="AV175" s="13" t="s">
        <v>83</v>
      </c>
      <c r="AW175" s="13" t="s">
        <v>35</v>
      </c>
      <c r="AX175" s="13" t="s">
        <v>73</v>
      </c>
      <c r="AY175" s="237" t="s">
        <v>143</v>
      </c>
    </row>
    <row r="176" s="15" customFormat="1">
      <c r="A176" s="15"/>
      <c r="B176" s="248"/>
      <c r="C176" s="249"/>
      <c r="D176" s="220" t="s">
        <v>156</v>
      </c>
      <c r="E176" s="250" t="s">
        <v>28</v>
      </c>
      <c r="F176" s="251" t="s">
        <v>180</v>
      </c>
      <c r="G176" s="249"/>
      <c r="H176" s="252">
        <v>1.8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8" t="s">
        <v>156</v>
      </c>
      <c r="AU176" s="258" t="s">
        <v>83</v>
      </c>
      <c r="AV176" s="15" t="s">
        <v>150</v>
      </c>
      <c r="AW176" s="15" t="s">
        <v>35</v>
      </c>
      <c r="AX176" s="15" t="s">
        <v>81</v>
      </c>
      <c r="AY176" s="258" t="s">
        <v>143</v>
      </c>
    </row>
    <row r="177" s="13" customFormat="1">
      <c r="A177" s="13"/>
      <c r="B177" s="227"/>
      <c r="C177" s="228"/>
      <c r="D177" s="220" t="s">
        <v>156</v>
      </c>
      <c r="E177" s="228"/>
      <c r="F177" s="230" t="s">
        <v>2286</v>
      </c>
      <c r="G177" s="228"/>
      <c r="H177" s="231">
        <v>3.6000000000000001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156</v>
      </c>
      <c r="AU177" s="237" t="s">
        <v>83</v>
      </c>
      <c r="AV177" s="13" t="s">
        <v>83</v>
      </c>
      <c r="AW177" s="13" t="s">
        <v>4</v>
      </c>
      <c r="AX177" s="13" t="s">
        <v>81</v>
      </c>
      <c r="AY177" s="237" t="s">
        <v>143</v>
      </c>
    </row>
    <row r="178" s="2" customFormat="1" ht="37.8" customHeight="1">
      <c r="A178" s="41"/>
      <c r="B178" s="42"/>
      <c r="C178" s="207" t="s">
        <v>264</v>
      </c>
      <c r="D178" s="207" t="s">
        <v>145</v>
      </c>
      <c r="E178" s="208" t="s">
        <v>2295</v>
      </c>
      <c r="F178" s="209" t="s">
        <v>2296</v>
      </c>
      <c r="G178" s="210" t="s">
        <v>312</v>
      </c>
      <c r="H178" s="211">
        <v>442</v>
      </c>
      <c r="I178" s="212"/>
      <c r="J178" s="213">
        <f>ROUND(I178*H178,2)</f>
        <v>0</v>
      </c>
      <c r="K178" s="209" t="s">
        <v>149</v>
      </c>
      <c r="L178" s="47"/>
      <c r="M178" s="214" t="s">
        <v>28</v>
      </c>
      <c r="N178" s="215" t="s">
        <v>44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150</v>
      </c>
      <c r="AT178" s="218" t="s">
        <v>145</v>
      </c>
      <c r="AU178" s="218" t="s">
        <v>83</v>
      </c>
      <c r="AY178" s="20" t="s">
        <v>143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81</v>
      </c>
      <c r="BK178" s="219">
        <f>ROUND(I178*H178,2)</f>
        <v>0</v>
      </c>
      <c r="BL178" s="20" t="s">
        <v>150</v>
      </c>
      <c r="BM178" s="218" t="s">
        <v>2297</v>
      </c>
    </row>
    <row r="179" s="2" customFormat="1">
      <c r="A179" s="41"/>
      <c r="B179" s="42"/>
      <c r="C179" s="43"/>
      <c r="D179" s="220" t="s">
        <v>152</v>
      </c>
      <c r="E179" s="43"/>
      <c r="F179" s="221" t="s">
        <v>2298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152</v>
      </c>
      <c r="AU179" s="20" t="s">
        <v>83</v>
      </c>
    </row>
    <row r="180" s="2" customFormat="1">
      <c r="A180" s="41"/>
      <c r="B180" s="42"/>
      <c r="C180" s="43"/>
      <c r="D180" s="225" t="s">
        <v>154</v>
      </c>
      <c r="E180" s="43"/>
      <c r="F180" s="226" t="s">
        <v>2299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154</v>
      </c>
      <c r="AU180" s="20" t="s">
        <v>83</v>
      </c>
    </row>
    <row r="181" s="13" customFormat="1">
      <c r="A181" s="13"/>
      <c r="B181" s="227"/>
      <c r="C181" s="228"/>
      <c r="D181" s="220" t="s">
        <v>156</v>
      </c>
      <c r="E181" s="229" t="s">
        <v>28</v>
      </c>
      <c r="F181" s="230" t="s">
        <v>2300</v>
      </c>
      <c r="G181" s="228"/>
      <c r="H181" s="231">
        <v>442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156</v>
      </c>
      <c r="AU181" s="237" t="s">
        <v>83</v>
      </c>
      <c r="AV181" s="13" t="s">
        <v>83</v>
      </c>
      <c r="AW181" s="13" t="s">
        <v>35</v>
      </c>
      <c r="AX181" s="13" t="s">
        <v>81</v>
      </c>
      <c r="AY181" s="237" t="s">
        <v>143</v>
      </c>
    </row>
    <row r="182" s="2" customFormat="1" ht="33" customHeight="1">
      <c r="A182" s="41"/>
      <c r="B182" s="42"/>
      <c r="C182" s="207" t="s">
        <v>272</v>
      </c>
      <c r="D182" s="207" t="s">
        <v>145</v>
      </c>
      <c r="E182" s="208" t="s">
        <v>2301</v>
      </c>
      <c r="F182" s="209" t="s">
        <v>2302</v>
      </c>
      <c r="G182" s="210" t="s">
        <v>312</v>
      </c>
      <c r="H182" s="211">
        <v>42</v>
      </c>
      <c r="I182" s="212"/>
      <c r="J182" s="213">
        <f>ROUND(I182*H182,2)</f>
        <v>0</v>
      </c>
      <c r="K182" s="209" t="s">
        <v>149</v>
      </c>
      <c r="L182" s="47"/>
      <c r="M182" s="214" t="s">
        <v>28</v>
      </c>
      <c r="N182" s="215" t="s">
        <v>44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150</v>
      </c>
      <c r="AT182" s="218" t="s">
        <v>145</v>
      </c>
      <c r="AU182" s="218" t="s">
        <v>83</v>
      </c>
      <c r="AY182" s="20" t="s">
        <v>143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81</v>
      </c>
      <c r="BK182" s="219">
        <f>ROUND(I182*H182,2)</f>
        <v>0</v>
      </c>
      <c r="BL182" s="20" t="s">
        <v>150</v>
      </c>
      <c r="BM182" s="218" t="s">
        <v>2303</v>
      </c>
    </row>
    <row r="183" s="2" customFormat="1">
      <c r="A183" s="41"/>
      <c r="B183" s="42"/>
      <c r="C183" s="43"/>
      <c r="D183" s="220" t="s">
        <v>152</v>
      </c>
      <c r="E183" s="43"/>
      <c r="F183" s="221" t="s">
        <v>2304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152</v>
      </c>
      <c r="AU183" s="20" t="s">
        <v>83</v>
      </c>
    </row>
    <row r="184" s="2" customFormat="1">
      <c r="A184" s="41"/>
      <c r="B184" s="42"/>
      <c r="C184" s="43"/>
      <c r="D184" s="225" t="s">
        <v>154</v>
      </c>
      <c r="E184" s="43"/>
      <c r="F184" s="226" t="s">
        <v>2305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154</v>
      </c>
      <c r="AU184" s="20" t="s">
        <v>83</v>
      </c>
    </row>
    <row r="185" s="14" customFormat="1">
      <c r="A185" s="14"/>
      <c r="B185" s="238"/>
      <c r="C185" s="239"/>
      <c r="D185" s="220" t="s">
        <v>156</v>
      </c>
      <c r="E185" s="240" t="s">
        <v>28</v>
      </c>
      <c r="F185" s="241" t="s">
        <v>2306</v>
      </c>
      <c r="G185" s="239"/>
      <c r="H185" s="240" t="s">
        <v>28</v>
      </c>
      <c r="I185" s="242"/>
      <c r="J185" s="239"/>
      <c r="K185" s="239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156</v>
      </c>
      <c r="AU185" s="247" t="s">
        <v>83</v>
      </c>
      <c r="AV185" s="14" t="s">
        <v>81</v>
      </c>
      <c r="AW185" s="14" t="s">
        <v>35</v>
      </c>
      <c r="AX185" s="14" t="s">
        <v>73</v>
      </c>
      <c r="AY185" s="247" t="s">
        <v>143</v>
      </c>
    </row>
    <row r="186" s="13" customFormat="1">
      <c r="A186" s="13"/>
      <c r="B186" s="227"/>
      <c r="C186" s="228"/>
      <c r="D186" s="220" t="s">
        <v>156</v>
      </c>
      <c r="E186" s="229" t="s">
        <v>28</v>
      </c>
      <c r="F186" s="230" t="s">
        <v>466</v>
      </c>
      <c r="G186" s="228"/>
      <c r="H186" s="231">
        <v>42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156</v>
      </c>
      <c r="AU186" s="237" t="s">
        <v>83</v>
      </c>
      <c r="AV186" s="13" t="s">
        <v>83</v>
      </c>
      <c r="AW186" s="13" t="s">
        <v>35</v>
      </c>
      <c r="AX186" s="13" t="s">
        <v>81</v>
      </c>
      <c r="AY186" s="237" t="s">
        <v>143</v>
      </c>
    </row>
    <row r="187" s="2" customFormat="1" ht="16.5" customHeight="1">
      <c r="A187" s="41"/>
      <c r="B187" s="42"/>
      <c r="C187" s="260" t="s">
        <v>282</v>
      </c>
      <c r="D187" s="260" t="s">
        <v>257</v>
      </c>
      <c r="E187" s="261" t="s">
        <v>2307</v>
      </c>
      <c r="F187" s="262" t="s">
        <v>2308</v>
      </c>
      <c r="G187" s="263" t="s">
        <v>260</v>
      </c>
      <c r="H187" s="264">
        <v>22.68</v>
      </c>
      <c r="I187" s="265"/>
      <c r="J187" s="266">
        <f>ROUND(I187*H187,2)</f>
        <v>0</v>
      </c>
      <c r="K187" s="262" t="s">
        <v>149</v>
      </c>
      <c r="L187" s="267"/>
      <c r="M187" s="268" t="s">
        <v>28</v>
      </c>
      <c r="N187" s="269" t="s">
        <v>44</v>
      </c>
      <c r="O187" s="87"/>
      <c r="P187" s="216">
        <f>O187*H187</f>
        <v>0</v>
      </c>
      <c r="Q187" s="216">
        <v>1</v>
      </c>
      <c r="R187" s="216">
        <f>Q187*H187</f>
        <v>22.68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217</v>
      </c>
      <c r="AT187" s="218" t="s">
        <v>257</v>
      </c>
      <c r="AU187" s="218" t="s">
        <v>83</v>
      </c>
      <c r="AY187" s="20" t="s">
        <v>143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81</v>
      </c>
      <c r="BK187" s="219">
        <f>ROUND(I187*H187,2)</f>
        <v>0</v>
      </c>
      <c r="BL187" s="20" t="s">
        <v>150</v>
      </c>
      <c r="BM187" s="218" t="s">
        <v>2309</v>
      </c>
    </row>
    <row r="188" s="2" customFormat="1">
      <c r="A188" s="41"/>
      <c r="B188" s="42"/>
      <c r="C188" s="43"/>
      <c r="D188" s="220" t="s">
        <v>152</v>
      </c>
      <c r="E188" s="43"/>
      <c r="F188" s="221" t="s">
        <v>2308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152</v>
      </c>
      <c r="AU188" s="20" t="s">
        <v>83</v>
      </c>
    </row>
    <row r="189" s="13" customFormat="1">
      <c r="A189" s="13"/>
      <c r="B189" s="227"/>
      <c r="C189" s="228"/>
      <c r="D189" s="220" t="s">
        <v>156</v>
      </c>
      <c r="E189" s="229" t="s">
        <v>28</v>
      </c>
      <c r="F189" s="230" t="s">
        <v>2250</v>
      </c>
      <c r="G189" s="228"/>
      <c r="H189" s="231">
        <v>12.6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156</v>
      </c>
      <c r="AU189" s="237" t="s">
        <v>83</v>
      </c>
      <c r="AV189" s="13" t="s">
        <v>83</v>
      </c>
      <c r="AW189" s="13" t="s">
        <v>35</v>
      </c>
      <c r="AX189" s="13" t="s">
        <v>81</v>
      </c>
      <c r="AY189" s="237" t="s">
        <v>143</v>
      </c>
    </row>
    <row r="190" s="13" customFormat="1">
      <c r="A190" s="13"/>
      <c r="B190" s="227"/>
      <c r="C190" s="228"/>
      <c r="D190" s="220" t="s">
        <v>156</v>
      </c>
      <c r="E190" s="228"/>
      <c r="F190" s="230" t="s">
        <v>2310</v>
      </c>
      <c r="G190" s="228"/>
      <c r="H190" s="231">
        <v>22.68</v>
      </c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156</v>
      </c>
      <c r="AU190" s="237" t="s">
        <v>83</v>
      </c>
      <c r="AV190" s="13" t="s">
        <v>83</v>
      </c>
      <c r="AW190" s="13" t="s">
        <v>4</v>
      </c>
      <c r="AX190" s="13" t="s">
        <v>81</v>
      </c>
      <c r="AY190" s="237" t="s">
        <v>143</v>
      </c>
    </row>
    <row r="191" s="2" customFormat="1" ht="24.15" customHeight="1">
      <c r="A191" s="41"/>
      <c r="B191" s="42"/>
      <c r="C191" s="207" t="s">
        <v>288</v>
      </c>
      <c r="D191" s="207" t="s">
        <v>145</v>
      </c>
      <c r="E191" s="208" t="s">
        <v>323</v>
      </c>
      <c r="F191" s="209" t="s">
        <v>324</v>
      </c>
      <c r="G191" s="210" t="s">
        <v>312</v>
      </c>
      <c r="H191" s="211">
        <v>1700</v>
      </c>
      <c r="I191" s="212"/>
      <c r="J191" s="213">
        <f>ROUND(I191*H191,2)</f>
        <v>0</v>
      </c>
      <c r="K191" s="209" t="s">
        <v>149</v>
      </c>
      <c r="L191" s="47"/>
      <c r="M191" s="214" t="s">
        <v>28</v>
      </c>
      <c r="N191" s="215" t="s">
        <v>44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150</v>
      </c>
      <c r="AT191" s="218" t="s">
        <v>145</v>
      </c>
      <c r="AU191" s="218" t="s">
        <v>83</v>
      </c>
      <c r="AY191" s="20" t="s">
        <v>143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81</v>
      </c>
      <c r="BK191" s="219">
        <f>ROUND(I191*H191,2)</f>
        <v>0</v>
      </c>
      <c r="BL191" s="20" t="s">
        <v>150</v>
      </c>
      <c r="BM191" s="218" t="s">
        <v>2311</v>
      </c>
    </row>
    <row r="192" s="2" customFormat="1">
      <c r="A192" s="41"/>
      <c r="B192" s="42"/>
      <c r="C192" s="43"/>
      <c r="D192" s="220" t="s">
        <v>152</v>
      </c>
      <c r="E192" s="43"/>
      <c r="F192" s="221" t="s">
        <v>326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152</v>
      </c>
      <c r="AU192" s="20" t="s">
        <v>83</v>
      </c>
    </row>
    <row r="193" s="2" customFormat="1">
      <c r="A193" s="41"/>
      <c r="B193" s="42"/>
      <c r="C193" s="43"/>
      <c r="D193" s="225" t="s">
        <v>154</v>
      </c>
      <c r="E193" s="43"/>
      <c r="F193" s="226" t="s">
        <v>327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154</v>
      </c>
      <c r="AU193" s="20" t="s">
        <v>83</v>
      </c>
    </row>
    <row r="194" s="13" customFormat="1">
      <c r="A194" s="13"/>
      <c r="B194" s="227"/>
      <c r="C194" s="228"/>
      <c r="D194" s="220" t="s">
        <v>156</v>
      </c>
      <c r="E194" s="229" t="s">
        <v>28</v>
      </c>
      <c r="F194" s="230" t="s">
        <v>2312</v>
      </c>
      <c r="G194" s="228"/>
      <c r="H194" s="231">
        <v>1700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156</v>
      </c>
      <c r="AU194" s="237" t="s">
        <v>83</v>
      </c>
      <c r="AV194" s="13" t="s">
        <v>83</v>
      </c>
      <c r="AW194" s="13" t="s">
        <v>35</v>
      </c>
      <c r="AX194" s="13" t="s">
        <v>81</v>
      </c>
      <c r="AY194" s="237" t="s">
        <v>143</v>
      </c>
    </row>
    <row r="195" s="2" customFormat="1" ht="16.5" customHeight="1">
      <c r="A195" s="41"/>
      <c r="B195" s="42"/>
      <c r="C195" s="260" t="s">
        <v>296</v>
      </c>
      <c r="D195" s="260" t="s">
        <v>257</v>
      </c>
      <c r="E195" s="261" t="s">
        <v>329</v>
      </c>
      <c r="F195" s="262" t="s">
        <v>330</v>
      </c>
      <c r="G195" s="263" t="s">
        <v>331</v>
      </c>
      <c r="H195" s="264">
        <v>51</v>
      </c>
      <c r="I195" s="265"/>
      <c r="J195" s="266">
        <f>ROUND(I195*H195,2)</f>
        <v>0</v>
      </c>
      <c r="K195" s="262" t="s">
        <v>149</v>
      </c>
      <c r="L195" s="267"/>
      <c r="M195" s="268" t="s">
        <v>28</v>
      </c>
      <c r="N195" s="269" t="s">
        <v>44</v>
      </c>
      <c r="O195" s="87"/>
      <c r="P195" s="216">
        <f>O195*H195</f>
        <v>0</v>
      </c>
      <c r="Q195" s="216">
        <v>0.001</v>
      </c>
      <c r="R195" s="216">
        <f>Q195*H195</f>
        <v>0.051000000000000004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217</v>
      </c>
      <c r="AT195" s="218" t="s">
        <v>257</v>
      </c>
      <c r="AU195" s="218" t="s">
        <v>83</v>
      </c>
      <c r="AY195" s="20" t="s">
        <v>143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81</v>
      </c>
      <c r="BK195" s="219">
        <f>ROUND(I195*H195,2)</f>
        <v>0</v>
      </c>
      <c r="BL195" s="20" t="s">
        <v>150</v>
      </c>
      <c r="BM195" s="218" t="s">
        <v>2313</v>
      </c>
    </row>
    <row r="196" s="2" customFormat="1">
      <c r="A196" s="41"/>
      <c r="B196" s="42"/>
      <c r="C196" s="43"/>
      <c r="D196" s="220" t="s">
        <v>152</v>
      </c>
      <c r="E196" s="43"/>
      <c r="F196" s="221" t="s">
        <v>330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152</v>
      </c>
      <c r="AU196" s="20" t="s">
        <v>83</v>
      </c>
    </row>
    <row r="197" s="13" customFormat="1">
      <c r="A197" s="13"/>
      <c r="B197" s="227"/>
      <c r="C197" s="228"/>
      <c r="D197" s="220" t="s">
        <v>156</v>
      </c>
      <c r="E197" s="229" t="s">
        <v>28</v>
      </c>
      <c r="F197" s="230" t="s">
        <v>2314</v>
      </c>
      <c r="G197" s="228"/>
      <c r="H197" s="231">
        <v>51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156</v>
      </c>
      <c r="AU197" s="237" t="s">
        <v>83</v>
      </c>
      <c r="AV197" s="13" t="s">
        <v>83</v>
      </c>
      <c r="AW197" s="13" t="s">
        <v>35</v>
      </c>
      <c r="AX197" s="13" t="s">
        <v>81</v>
      </c>
      <c r="AY197" s="237" t="s">
        <v>143</v>
      </c>
    </row>
    <row r="198" s="2" customFormat="1" ht="24.15" customHeight="1">
      <c r="A198" s="41"/>
      <c r="B198" s="42"/>
      <c r="C198" s="207" t="s">
        <v>303</v>
      </c>
      <c r="D198" s="207" t="s">
        <v>145</v>
      </c>
      <c r="E198" s="208" t="s">
        <v>335</v>
      </c>
      <c r="F198" s="209" t="s">
        <v>336</v>
      </c>
      <c r="G198" s="210" t="s">
        <v>312</v>
      </c>
      <c r="H198" s="211">
        <v>442</v>
      </c>
      <c r="I198" s="212"/>
      <c r="J198" s="213">
        <f>ROUND(I198*H198,2)</f>
        <v>0</v>
      </c>
      <c r="K198" s="209" t="s">
        <v>149</v>
      </c>
      <c r="L198" s="47"/>
      <c r="M198" s="214" t="s">
        <v>28</v>
      </c>
      <c r="N198" s="215" t="s">
        <v>44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150</v>
      </c>
      <c r="AT198" s="218" t="s">
        <v>145</v>
      </c>
      <c r="AU198" s="218" t="s">
        <v>83</v>
      </c>
      <c r="AY198" s="20" t="s">
        <v>143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81</v>
      </c>
      <c r="BK198" s="219">
        <f>ROUND(I198*H198,2)</f>
        <v>0</v>
      </c>
      <c r="BL198" s="20" t="s">
        <v>150</v>
      </c>
      <c r="BM198" s="218" t="s">
        <v>2315</v>
      </c>
    </row>
    <row r="199" s="2" customFormat="1">
      <c r="A199" s="41"/>
      <c r="B199" s="42"/>
      <c r="C199" s="43"/>
      <c r="D199" s="220" t="s">
        <v>152</v>
      </c>
      <c r="E199" s="43"/>
      <c r="F199" s="221" t="s">
        <v>338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152</v>
      </c>
      <c r="AU199" s="20" t="s">
        <v>83</v>
      </c>
    </row>
    <row r="200" s="2" customFormat="1">
      <c r="A200" s="41"/>
      <c r="B200" s="42"/>
      <c r="C200" s="43"/>
      <c r="D200" s="225" t="s">
        <v>154</v>
      </c>
      <c r="E200" s="43"/>
      <c r="F200" s="226" t="s">
        <v>339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154</v>
      </c>
      <c r="AU200" s="20" t="s">
        <v>83</v>
      </c>
    </row>
    <row r="201" s="2" customFormat="1">
      <c r="A201" s="41"/>
      <c r="B201" s="42"/>
      <c r="C201" s="43"/>
      <c r="D201" s="220" t="s">
        <v>231</v>
      </c>
      <c r="E201" s="43"/>
      <c r="F201" s="259" t="s">
        <v>2316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231</v>
      </c>
      <c r="AU201" s="20" t="s">
        <v>83</v>
      </c>
    </row>
    <row r="202" s="13" customFormat="1">
      <c r="A202" s="13"/>
      <c r="B202" s="227"/>
      <c r="C202" s="228"/>
      <c r="D202" s="220" t="s">
        <v>156</v>
      </c>
      <c r="E202" s="229" t="s">
        <v>28</v>
      </c>
      <c r="F202" s="230" t="s">
        <v>2300</v>
      </c>
      <c r="G202" s="228"/>
      <c r="H202" s="231">
        <v>442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156</v>
      </c>
      <c r="AU202" s="237" t="s">
        <v>83</v>
      </c>
      <c r="AV202" s="13" t="s">
        <v>83</v>
      </c>
      <c r="AW202" s="13" t="s">
        <v>35</v>
      </c>
      <c r="AX202" s="13" t="s">
        <v>81</v>
      </c>
      <c r="AY202" s="237" t="s">
        <v>143</v>
      </c>
    </row>
    <row r="203" s="2" customFormat="1" ht="33" customHeight="1">
      <c r="A203" s="41"/>
      <c r="B203" s="42"/>
      <c r="C203" s="207" t="s">
        <v>309</v>
      </c>
      <c r="D203" s="207" t="s">
        <v>145</v>
      </c>
      <c r="E203" s="208" t="s">
        <v>2317</v>
      </c>
      <c r="F203" s="209" t="s">
        <v>2318</v>
      </c>
      <c r="G203" s="210" t="s">
        <v>312</v>
      </c>
      <c r="H203" s="211">
        <v>1700</v>
      </c>
      <c r="I203" s="212"/>
      <c r="J203" s="213">
        <f>ROUND(I203*H203,2)</f>
        <v>0</v>
      </c>
      <c r="K203" s="209" t="s">
        <v>149</v>
      </c>
      <c r="L203" s="47"/>
      <c r="M203" s="214" t="s">
        <v>28</v>
      </c>
      <c r="N203" s="215" t="s">
        <v>44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150</v>
      </c>
      <c r="AT203" s="218" t="s">
        <v>145</v>
      </c>
      <c r="AU203" s="218" t="s">
        <v>83</v>
      </c>
      <c r="AY203" s="20" t="s">
        <v>143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81</v>
      </c>
      <c r="BK203" s="219">
        <f>ROUND(I203*H203,2)</f>
        <v>0</v>
      </c>
      <c r="BL203" s="20" t="s">
        <v>150</v>
      </c>
      <c r="BM203" s="218" t="s">
        <v>2319</v>
      </c>
    </row>
    <row r="204" s="2" customFormat="1">
      <c r="A204" s="41"/>
      <c r="B204" s="42"/>
      <c r="C204" s="43"/>
      <c r="D204" s="220" t="s">
        <v>152</v>
      </c>
      <c r="E204" s="43"/>
      <c r="F204" s="221" t="s">
        <v>2320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152</v>
      </c>
      <c r="AU204" s="20" t="s">
        <v>83</v>
      </c>
    </row>
    <row r="205" s="2" customFormat="1">
      <c r="A205" s="41"/>
      <c r="B205" s="42"/>
      <c r="C205" s="43"/>
      <c r="D205" s="225" t="s">
        <v>154</v>
      </c>
      <c r="E205" s="43"/>
      <c r="F205" s="226" t="s">
        <v>2321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154</v>
      </c>
      <c r="AU205" s="20" t="s">
        <v>83</v>
      </c>
    </row>
    <row r="206" s="14" customFormat="1">
      <c r="A206" s="14"/>
      <c r="B206" s="238"/>
      <c r="C206" s="239"/>
      <c r="D206" s="220" t="s">
        <v>156</v>
      </c>
      <c r="E206" s="240" t="s">
        <v>28</v>
      </c>
      <c r="F206" s="241" t="s">
        <v>2322</v>
      </c>
      <c r="G206" s="239"/>
      <c r="H206" s="240" t="s">
        <v>28</v>
      </c>
      <c r="I206" s="242"/>
      <c r="J206" s="239"/>
      <c r="K206" s="239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156</v>
      </c>
      <c r="AU206" s="247" t="s">
        <v>83</v>
      </c>
      <c r="AV206" s="14" t="s">
        <v>81</v>
      </c>
      <c r="AW206" s="14" t="s">
        <v>35</v>
      </c>
      <c r="AX206" s="14" t="s">
        <v>73</v>
      </c>
      <c r="AY206" s="247" t="s">
        <v>143</v>
      </c>
    </row>
    <row r="207" s="13" customFormat="1">
      <c r="A207" s="13"/>
      <c r="B207" s="227"/>
      <c r="C207" s="228"/>
      <c r="D207" s="220" t="s">
        <v>156</v>
      </c>
      <c r="E207" s="229" t="s">
        <v>28</v>
      </c>
      <c r="F207" s="230" t="s">
        <v>2312</v>
      </c>
      <c r="G207" s="228"/>
      <c r="H207" s="231">
        <v>1700</v>
      </c>
      <c r="I207" s="232"/>
      <c r="J207" s="228"/>
      <c r="K207" s="228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156</v>
      </c>
      <c r="AU207" s="237" t="s">
        <v>83</v>
      </c>
      <c r="AV207" s="13" t="s">
        <v>83</v>
      </c>
      <c r="AW207" s="13" t="s">
        <v>35</v>
      </c>
      <c r="AX207" s="13" t="s">
        <v>81</v>
      </c>
      <c r="AY207" s="237" t="s">
        <v>143</v>
      </c>
    </row>
    <row r="208" s="2" customFormat="1" ht="16.5" customHeight="1">
      <c r="A208" s="41"/>
      <c r="B208" s="42"/>
      <c r="C208" s="260" t="s">
        <v>7</v>
      </c>
      <c r="D208" s="260" t="s">
        <v>257</v>
      </c>
      <c r="E208" s="261" t="s">
        <v>2323</v>
      </c>
      <c r="F208" s="262" t="s">
        <v>2324</v>
      </c>
      <c r="G208" s="263" t="s">
        <v>148</v>
      </c>
      <c r="H208" s="264">
        <v>47.600000000000001</v>
      </c>
      <c r="I208" s="265"/>
      <c r="J208" s="266">
        <f>ROUND(I208*H208,2)</f>
        <v>0</v>
      </c>
      <c r="K208" s="262" t="s">
        <v>28</v>
      </c>
      <c r="L208" s="267"/>
      <c r="M208" s="268" t="s">
        <v>28</v>
      </c>
      <c r="N208" s="269" t="s">
        <v>44</v>
      </c>
      <c r="O208" s="87"/>
      <c r="P208" s="216">
        <f>O208*H208</f>
        <v>0</v>
      </c>
      <c r="Q208" s="216">
        <v>0.20999999999999999</v>
      </c>
      <c r="R208" s="216">
        <f>Q208*H208</f>
        <v>9.9960000000000004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217</v>
      </c>
      <c r="AT208" s="218" t="s">
        <v>257</v>
      </c>
      <c r="AU208" s="218" t="s">
        <v>83</v>
      </c>
      <c r="AY208" s="20" t="s">
        <v>143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81</v>
      </c>
      <c r="BK208" s="219">
        <f>ROUND(I208*H208,2)</f>
        <v>0</v>
      </c>
      <c r="BL208" s="20" t="s">
        <v>150</v>
      </c>
      <c r="BM208" s="218" t="s">
        <v>2325</v>
      </c>
    </row>
    <row r="209" s="2" customFormat="1">
      <c r="A209" s="41"/>
      <c r="B209" s="42"/>
      <c r="C209" s="43"/>
      <c r="D209" s="220" t="s">
        <v>152</v>
      </c>
      <c r="E209" s="43"/>
      <c r="F209" s="221" t="s">
        <v>2324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152</v>
      </c>
      <c r="AU209" s="20" t="s">
        <v>83</v>
      </c>
    </row>
    <row r="210" s="2" customFormat="1">
      <c r="A210" s="41"/>
      <c r="B210" s="42"/>
      <c r="C210" s="43"/>
      <c r="D210" s="220" t="s">
        <v>231</v>
      </c>
      <c r="E210" s="43"/>
      <c r="F210" s="259" t="s">
        <v>2326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231</v>
      </c>
      <c r="AU210" s="20" t="s">
        <v>83</v>
      </c>
    </row>
    <row r="211" s="13" customFormat="1">
      <c r="A211" s="13"/>
      <c r="B211" s="227"/>
      <c r="C211" s="228"/>
      <c r="D211" s="220" t="s">
        <v>156</v>
      </c>
      <c r="E211" s="229" t="s">
        <v>28</v>
      </c>
      <c r="F211" s="230" t="s">
        <v>2327</v>
      </c>
      <c r="G211" s="228"/>
      <c r="H211" s="231">
        <v>47.600000000000001</v>
      </c>
      <c r="I211" s="232"/>
      <c r="J211" s="228"/>
      <c r="K211" s="228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156</v>
      </c>
      <c r="AU211" s="237" t="s">
        <v>83</v>
      </c>
      <c r="AV211" s="13" t="s">
        <v>83</v>
      </c>
      <c r="AW211" s="13" t="s">
        <v>35</v>
      </c>
      <c r="AX211" s="13" t="s">
        <v>81</v>
      </c>
      <c r="AY211" s="237" t="s">
        <v>143</v>
      </c>
    </row>
    <row r="212" s="2" customFormat="1" ht="33" customHeight="1">
      <c r="A212" s="41"/>
      <c r="B212" s="42"/>
      <c r="C212" s="207" t="s">
        <v>322</v>
      </c>
      <c r="D212" s="207" t="s">
        <v>145</v>
      </c>
      <c r="E212" s="208" t="s">
        <v>2328</v>
      </c>
      <c r="F212" s="209" t="s">
        <v>2329</v>
      </c>
      <c r="G212" s="210" t="s">
        <v>414</v>
      </c>
      <c r="H212" s="211">
        <v>1860</v>
      </c>
      <c r="I212" s="212"/>
      <c r="J212" s="213">
        <f>ROUND(I212*H212,2)</f>
        <v>0</v>
      </c>
      <c r="K212" s="209" t="s">
        <v>149</v>
      </c>
      <c r="L212" s="47"/>
      <c r="M212" s="214" t="s">
        <v>28</v>
      </c>
      <c r="N212" s="215" t="s">
        <v>44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150</v>
      </c>
      <c r="AT212" s="218" t="s">
        <v>145</v>
      </c>
      <c r="AU212" s="218" t="s">
        <v>83</v>
      </c>
      <c r="AY212" s="20" t="s">
        <v>143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81</v>
      </c>
      <c r="BK212" s="219">
        <f>ROUND(I212*H212,2)</f>
        <v>0</v>
      </c>
      <c r="BL212" s="20" t="s">
        <v>150</v>
      </c>
      <c r="BM212" s="218" t="s">
        <v>2330</v>
      </c>
    </row>
    <row r="213" s="2" customFormat="1">
      <c r="A213" s="41"/>
      <c r="B213" s="42"/>
      <c r="C213" s="43"/>
      <c r="D213" s="220" t="s">
        <v>152</v>
      </c>
      <c r="E213" s="43"/>
      <c r="F213" s="221" t="s">
        <v>2331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152</v>
      </c>
      <c r="AU213" s="20" t="s">
        <v>83</v>
      </c>
    </row>
    <row r="214" s="2" customFormat="1">
      <c r="A214" s="41"/>
      <c r="B214" s="42"/>
      <c r="C214" s="43"/>
      <c r="D214" s="225" t="s">
        <v>154</v>
      </c>
      <c r="E214" s="43"/>
      <c r="F214" s="226" t="s">
        <v>2332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154</v>
      </c>
      <c r="AU214" s="20" t="s">
        <v>83</v>
      </c>
    </row>
    <row r="215" s="13" customFormat="1">
      <c r="A215" s="13"/>
      <c r="B215" s="227"/>
      <c r="C215" s="228"/>
      <c r="D215" s="220" t="s">
        <v>156</v>
      </c>
      <c r="E215" s="229" t="s">
        <v>28</v>
      </c>
      <c r="F215" s="230" t="s">
        <v>2333</v>
      </c>
      <c r="G215" s="228"/>
      <c r="H215" s="231">
        <v>1860</v>
      </c>
      <c r="I215" s="232"/>
      <c r="J215" s="228"/>
      <c r="K215" s="228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156</v>
      </c>
      <c r="AU215" s="237" t="s">
        <v>83</v>
      </c>
      <c r="AV215" s="13" t="s">
        <v>83</v>
      </c>
      <c r="AW215" s="13" t="s">
        <v>35</v>
      </c>
      <c r="AX215" s="13" t="s">
        <v>81</v>
      </c>
      <c r="AY215" s="237" t="s">
        <v>143</v>
      </c>
    </row>
    <row r="216" s="2" customFormat="1" ht="33" customHeight="1">
      <c r="A216" s="41"/>
      <c r="B216" s="42"/>
      <c r="C216" s="207" t="s">
        <v>328</v>
      </c>
      <c r="D216" s="207" t="s">
        <v>145</v>
      </c>
      <c r="E216" s="208" t="s">
        <v>2334</v>
      </c>
      <c r="F216" s="209" t="s">
        <v>2335</v>
      </c>
      <c r="G216" s="210" t="s">
        <v>414</v>
      </c>
      <c r="H216" s="211">
        <v>544</v>
      </c>
      <c r="I216" s="212"/>
      <c r="J216" s="213">
        <f>ROUND(I216*H216,2)</f>
        <v>0</v>
      </c>
      <c r="K216" s="209" t="s">
        <v>149</v>
      </c>
      <c r="L216" s="47"/>
      <c r="M216" s="214" t="s">
        <v>28</v>
      </c>
      <c r="N216" s="215" t="s">
        <v>44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150</v>
      </c>
      <c r="AT216" s="218" t="s">
        <v>145</v>
      </c>
      <c r="AU216" s="218" t="s">
        <v>83</v>
      </c>
      <c r="AY216" s="20" t="s">
        <v>143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81</v>
      </c>
      <c r="BK216" s="219">
        <f>ROUND(I216*H216,2)</f>
        <v>0</v>
      </c>
      <c r="BL216" s="20" t="s">
        <v>150</v>
      </c>
      <c r="BM216" s="218" t="s">
        <v>2336</v>
      </c>
    </row>
    <row r="217" s="2" customFormat="1">
      <c r="A217" s="41"/>
      <c r="B217" s="42"/>
      <c r="C217" s="43"/>
      <c r="D217" s="220" t="s">
        <v>152</v>
      </c>
      <c r="E217" s="43"/>
      <c r="F217" s="221" t="s">
        <v>2337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152</v>
      </c>
      <c r="AU217" s="20" t="s">
        <v>83</v>
      </c>
    </row>
    <row r="218" s="2" customFormat="1">
      <c r="A218" s="41"/>
      <c r="B218" s="42"/>
      <c r="C218" s="43"/>
      <c r="D218" s="225" t="s">
        <v>154</v>
      </c>
      <c r="E218" s="43"/>
      <c r="F218" s="226" t="s">
        <v>2338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154</v>
      </c>
      <c r="AU218" s="20" t="s">
        <v>83</v>
      </c>
    </row>
    <row r="219" s="13" customFormat="1">
      <c r="A219" s="13"/>
      <c r="B219" s="227"/>
      <c r="C219" s="228"/>
      <c r="D219" s="220" t="s">
        <v>156</v>
      </c>
      <c r="E219" s="229" t="s">
        <v>28</v>
      </c>
      <c r="F219" s="230" t="s">
        <v>2339</v>
      </c>
      <c r="G219" s="228"/>
      <c r="H219" s="231">
        <v>544</v>
      </c>
      <c r="I219" s="232"/>
      <c r="J219" s="228"/>
      <c r="K219" s="228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156</v>
      </c>
      <c r="AU219" s="237" t="s">
        <v>83</v>
      </c>
      <c r="AV219" s="13" t="s">
        <v>83</v>
      </c>
      <c r="AW219" s="13" t="s">
        <v>35</v>
      </c>
      <c r="AX219" s="13" t="s">
        <v>81</v>
      </c>
      <c r="AY219" s="237" t="s">
        <v>143</v>
      </c>
    </row>
    <row r="220" s="2" customFormat="1" ht="33" customHeight="1">
      <c r="A220" s="41"/>
      <c r="B220" s="42"/>
      <c r="C220" s="207" t="s">
        <v>334</v>
      </c>
      <c r="D220" s="207" t="s">
        <v>145</v>
      </c>
      <c r="E220" s="208" t="s">
        <v>2340</v>
      </c>
      <c r="F220" s="209" t="s">
        <v>2341</v>
      </c>
      <c r="G220" s="210" t="s">
        <v>414</v>
      </c>
      <c r="H220" s="211">
        <v>41</v>
      </c>
      <c r="I220" s="212"/>
      <c r="J220" s="213">
        <f>ROUND(I220*H220,2)</f>
        <v>0</v>
      </c>
      <c r="K220" s="209" t="s">
        <v>149</v>
      </c>
      <c r="L220" s="47"/>
      <c r="M220" s="214" t="s">
        <v>28</v>
      </c>
      <c r="N220" s="215" t="s">
        <v>44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150</v>
      </c>
      <c r="AT220" s="218" t="s">
        <v>145</v>
      </c>
      <c r="AU220" s="218" t="s">
        <v>83</v>
      </c>
      <c r="AY220" s="20" t="s">
        <v>143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81</v>
      </c>
      <c r="BK220" s="219">
        <f>ROUND(I220*H220,2)</f>
        <v>0</v>
      </c>
      <c r="BL220" s="20" t="s">
        <v>150</v>
      </c>
      <c r="BM220" s="218" t="s">
        <v>2342</v>
      </c>
    </row>
    <row r="221" s="2" customFormat="1">
      <c r="A221" s="41"/>
      <c r="B221" s="42"/>
      <c r="C221" s="43"/>
      <c r="D221" s="220" t="s">
        <v>152</v>
      </c>
      <c r="E221" s="43"/>
      <c r="F221" s="221" t="s">
        <v>2343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152</v>
      </c>
      <c r="AU221" s="20" t="s">
        <v>83</v>
      </c>
    </row>
    <row r="222" s="2" customFormat="1">
      <c r="A222" s="41"/>
      <c r="B222" s="42"/>
      <c r="C222" s="43"/>
      <c r="D222" s="225" t="s">
        <v>154</v>
      </c>
      <c r="E222" s="43"/>
      <c r="F222" s="226" t="s">
        <v>2344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154</v>
      </c>
      <c r="AU222" s="20" t="s">
        <v>83</v>
      </c>
    </row>
    <row r="223" s="13" customFormat="1">
      <c r="A223" s="13"/>
      <c r="B223" s="227"/>
      <c r="C223" s="228"/>
      <c r="D223" s="220" t="s">
        <v>156</v>
      </c>
      <c r="E223" s="229" t="s">
        <v>28</v>
      </c>
      <c r="F223" s="230" t="s">
        <v>2345</v>
      </c>
      <c r="G223" s="228"/>
      <c r="H223" s="231">
        <v>41</v>
      </c>
      <c r="I223" s="232"/>
      <c r="J223" s="228"/>
      <c r="K223" s="228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156</v>
      </c>
      <c r="AU223" s="237" t="s">
        <v>83</v>
      </c>
      <c r="AV223" s="13" t="s">
        <v>83</v>
      </c>
      <c r="AW223" s="13" t="s">
        <v>35</v>
      </c>
      <c r="AX223" s="13" t="s">
        <v>81</v>
      </c>
      <c r="AY223" s="237" t="s">
        <v>143</v>
      </c>
    </row>
    <row r="224" s="2" customFormat="1" ht="16.5" customHeight="1">
      <c r="A224" s="41"/>
      <c r="B224" s="42"/>
      <c r="C224" s="207" t="s">
        <v>341</v>
      </c>
      <c r="D224" s="207" t="s">
        <v>145</v>
      </c>
      <c r="E224" s="208" t="s">
        <v>2346</v>
      </c>
      <c r="F224" s="209" t="s">
        <v>2347</v>
      </c>
      <c r="G224" s="210" t="s">
        <v>414</v>
      </c>
      <c r="H224" s="211">
        <v>1860</v>
      </c>
      <c r="I224" s="212"/>
      <c r="J224" s="213">
        <f>ROUND(I224*H224,2)</f>
        <v>0</v>
      </c>
      <c r="K224" s="209" t="s">
        <v>149</v>
      </c>
      <c r="L224" s="47"/>
      <c r="M224" s="214" t="s">
        <v>28</v>
      </c>
      <c r="N224" s="215" t="s">
        <v>44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150</v>
      </c>
      <c r="AT224" s="218" t="s">
        <v>145</v>
      </c>
      <c r="AU224" s="218" t="s">
        <v>83</v>
      </c>
      <c r="AY224" s="20" t="s">
        <v>143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81</v>
      </c>
      <c r="BK224" s="219">
        <f>ROUND(I224*H224,2)</f>
        <v>0</v>
      </c>
      <c r="BL224" s="20" t="s">
        <v>150</v>
      </c>
      <c r="BM224" s="218" t="s">
        <v>2348</v>
      </c>
    </row>
    <row r="225" s="2" customFormat="1">
      <c r="A225" s="41"/>
      <c r="B225" s="42"/>
      <c r="C225" s="43"/>
      <c r="D225" s="220" t="s">
        <v>152</v>
      </c>
      <c r="E225" s="43"/>
      <c r="F225" s="221" t="s">
        <v>2349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152</v>
      </c>
      <c r="AU225" s="20" t="s">
        <v>83</v>
      </c>
    </row>
    <row r="226" s="2" customFormat="1">
      <c r="A226" s="41"/>
      <c r="B226" s="42"/>
      <c r="C226" s="43"/>
      <c r="D226" s="225" t="s">
        <v>154</v>
      </c>
      <c r="E226" s="43"/>
      <c r="F226" s="226" t="s">
        <v>2350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154</v>
      </c>
      <c r="AU226" s="20" t="s">
        <v>83</v>
      </c>
    </row>
    <row r="227" s="2" customFormat="1">
      <c r="A227" s="41"/>
      <c r="B227" s="42"/>
      <c r="C227" s="43"/>
      <c r="D227" s="220" t="s">
        <v>231</v>
      </c>
      <c r="E227" s="43"/>
      <c r="F227" s="259" t="s">
        <v>2351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231</v>
      </c>
      <c r="AU227" s="20" t="s">
        <v>83</v>
      </c>
    </row>
    <row r="228" s="13" customFormat="1">
      <c r="A228" s="13"/>
      <c r="B228" s="227"/>
      <c r="C228" s="228"/>
      <c r="D228" s="220" t="s">
        <v>156</v>
      </c>
      <c r="E228" s="229" t="s">
        <v>28</v>
      </c>
      <c r="F228" s="230" t="s">
        <v>2333</v>
      </c>
      <c r="G228" s="228"/>
      <c r="H228" s="231">
        <v>1860</v>
      </c>
      <c r="I228" s="232"/>
      <c r="J228" s="228"/>
      <c r="K228" s="228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156</v>
      </c>
      <c r="AU228" s="237" t="s">
        <v>83</v>
      </c>
      <c r="AV228" s="13" t="s">
        <v>83</v>
      </c>
      <c r="AW228" s="13" t="s">
        <v>35</v>
      </c>
      <c r="AX228" s="13" t="s">
        <v>81</v>
      </c>
      <c r="AY228" s="237" t="s">
        <v>143</v>
      </c>
    </row>
    <row r="229" s="2" customFormat="1" ht="16.5" customHeight="1">
      <c r="A229" s="41"/>
      <c r="B229" s="42"/>
      <c r="C229" s="207" t="s">
        <v>347</v>
      </c>
      <c r="D229" s="207" t="s">
        <v>145</v>
      </c>
      <c r="E229" s="208" t="s">
        <v>2352</v>
      </c>
      <c r="F229" s="209" t="s">
        <v>2353</v>
      </c>
      <c r="G229" s="210" t="s">
        <v>414</v>
      </c>
      <c r="H229" s="211">
        <v>1000</v>
      </c>
      <c r="I229" s="212"/>
      <c r="J229" s="213">
        <f>ROUND(I229*H229,2)</f>
        <v>0</v>
      </c>
      <c r="K229" s="209" t="s">
        <v>149</v>
      </c>
      <c r="L229" s="47"/>
      <c r="M229" s="214" t="s">
        <v>28</v>
      </c>
      <c r="N229" s="215" t="s">
        <v>44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150</v>
      </c>
      <c r="AT229" s="218" t="s">
        <v>145</v>
      </c>
      <c r="AU229" s="218" t="s">
        <v>83</v>
      </c>
      <c r="AY229" s="20" t="s">
        <v>143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81</v>
      </c>
      <c r="BK229" s="219">
        <f>ROUND(I229*H229,2)</f>
        <v>0</v>
      </c>
      <c r="BL229" s="20" t="s">
        <v>150</v>
      </c>
      <c r="BM229" s="218" t="s">
        <v>2354</v>
      </c>
    </row>
    <row r="230" s="2" customFormat="1">
      <c r="A230" s="41"/>
      <c r="B230" s="42"/>
      <c r="C230" s="43"/>
      <c r="D230" s="220" t="s">
        <v>152</v>
      </c>
      <c r="E230" s="43"/>
      <c r="F230" s="221" t="s">
        <v>2355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152</v>
      </c>
      <c r="AU230" s="20" t="s">
        <v>83</v>
      </c>
    </row>
    <row r="231" s="2" customFormat="1">
      <c r="A231" s="41"/>
      <c r="B231" s="42"/>
      <c r="C231" s="43"/>
      <c r="D231" s="225" t="s">
        <v>154</v>
      </c>
      <c r="E231" s="43"/>
      <c r="F231" s="226" t="s">
        <v>2356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154</v>
      </c>
      <c r="AU231" s="20" t="s">
        <v>83</v>
      </c>
    </row>
    <row r="232" s="13" customFormat="1">
      <c r="A232" s="13"/>
      <c r="B232" s="227"/>
      <c r="C232" s="228"/>
      <c r="D232" s="220" t="s">
        <v>156</v>
      </c>
      <c r="E232" s="229" t="s">
        <v>28</v>
      </c>
      <c r="F232" s="230" t="s">
        <v>2357</v>
      </c>
      <c r="G232" s="228"/>
      <c r="H232" s="231">
        <v>1000</v>
      </c>
      <c r="I232" s="232"/>
      <c r="J232" s="228"/>
      <c r="K232" s="228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156</v>
      </c>
      <c r="AU232" s="237" t="s">
        <v>83</v>
      </c>
      <c r="AV232" s="13" t="s">
        <v>83</v>
      </c>
      <c r="AW232" s="13" t="s">
        <v>35</v>
      </c>
      <c r="AX232" s="13" t="s">
        <v>81</v>
      </c>
      <c r="AY232" s="237" t="s">
        <v>143</v>
      </c>
    </row>
    <row r="233" s="2" customFormat="1" ht="33" customHeight="1">
      <c r="A233" s="41"/>
      <c r="B233" s="42"/>
      <c r="C233" s="207" t="s">
        <v>353</v>
      </c>
      <c r="D233" s="207" t="s">
        <v>145</v>
      </c>
      <c r="E233" s="208" t="s">
        <v>2358</v>
      </c>
      <c r="F233" s="209" t="s">
        <v>2359</v>
      </c>
      <c r="G233" s="210" t="s">
        <v>312</v>
      </c>
      <c r="H233" s="211">
        <v>442</v>
      </c>
      <c r="I233" s="212"/>
      <c r="J233" s="213">
        <f>ROUND(I233*H233,2)</f>
        <v>0</v>
      </c>
      <c r="K233" s="209" t="s">
        <v>149</v>
      </c>
      <c r="L233" s="47"/>
      <c r="M233" s="214" t="s">
        <v>28</v>
      </c>
      <c r="N233" s="215" t="s">
        <v>44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150</v>
      </c>
      <c r="AT233" s="218" t="s">
        <v>145</v>
      </c>
      <c r="AU233" s="218" t="s">
        <v>83</v>
      </c>
      <c r="AY233" s="20" t="s">
        <v>143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81</v>
      </c>
      <c r="BK233" s="219">
        <f>ROUND(I233*H233,2)</f>
        <v>0</v>
      </c>
      <c r="BL233" s="20" t="s">
        <v>150</v>
      </c>
      <c r="BM233" s="218" t="s">
        <v>2360</v>
      </c>
    </row>
    <row r="234" s="2" customFormat="1">
      <c r="A234" s="41"/>
      <c r="B234" s="42"/>
      <c r="C234" s="43"/>
      <c r="D234" s="220" t="s">
        <v>152</v>
      </c>
      <c r="E234" s="43"/>
      <c r="F234" s="221" t="s">
        <v>2361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152</v>
      </c>
      <c r="AU234" s="20" t="s">
        <v>83</v>
      </c>
    </row>
    <row r="235" s="2" customFormat="1">
      <c r="A235" s="41"/>
      <c r="B235" s="42"/>
      <c r="C235" s="43"/>
      <c r="D235" s="225" t="s">
        <v>154</v>
      </c>
      <c r="E235" s="43"/>
      <c r="F235" s="226" t="s">
        <v>2362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154</v>
      </c>
      <c r="AU235" s="20" t="s">
        <v>83</v>
      </c>
    </row>
    <row r="236" s="13" customFormat="1">
      <c r="A236" s="13"/>
      <c r="B236" s="227"/>
      <c r="C236" s="228"/>
      <c r="D236" s="220" t="s">
        <v>156</v>
      </c>
      <c r="E236" s="229" t="s">
        <v>28</v>
      </c>
      <c r="F236" s="230" t="s">
        <v>2300</v>
      </c>
      <c r="G236" s="228"/>
      <c r="H236" s="231">
        <v>442</v>
      </c>
      <c r="I236" s="232"/>
      <c r="J236" s="228"/>
      <c r="K236" s="228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156</v>
      </c>
      <c r="AU236" s="237" t="s">
        <v>83</v>
      </c>
      <c r="AV236" s="13" t="s">
        <v>83</v>
      </c>
      <c r="AW236" s="13" t="s">
        <v>35</v>
      </c>
      <c r="AX236" s="13" t="s">
        <v>81</v>
      </c>
      <c r="AY236" s="237" t="s">
        <v>143</v>
      </c>
    </row>
    <row r="237" s="2" customFormat="1" ht="24.15" customHeight="1">
      <c r="A237" s="41"/>
      <c r="B237" s="42"/>
      <c r="C237" s="207" t="s">
        <v>362</v>
      </c>
      <c r="D237" s="207" t="s">
        <v>145</v>
      </c>
      <c r="E237" s="208" t="s">
        <v>2363</v>
      </c>
      <c r="F237" s="209" t="s">
        <v>2364</v>
      </c>
      <c r="G237" s="210" t="s">
        <v>414</v>
      </c>
      <c r="H237" s="211">
        <v>41</v>
      </c>
      <c r="I237" s="212"/>
      <c r="J237" s="213">
        <f>ROUND(I237*H237,2)</f>
        <v>0</v>
      </c>
      <c r="K237" s="209" t="s">
        <v>149</v>
      </c>
      <c r="L237" s="47"/>
      <c r="M237" s="214" t="s">
        <v>28</v>
      </c>
      <c r="N237" s="215" t="s">
        <v>44</v>
      </c>
      <c r="O237" s="87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150</v>
      </c>
      <c r="AT237" s="218" t="s">
        <v>145</v>
      </c>
      <c r="AU237" s="218" t="s">
        <v>83</v>
      </c>
      <c r="AY237" s="20" t="s">
        <v>143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81</v>
      </c>
      <c r="BK237" s="219">
        <f>ROUND(I237*H237,2)</f>
        <v>0</v>
      </c>
      <c r="BL237" s="20" t="s">
        <v>150</v>
      </c>
      <c r="BM237" s="218" t="s">
        <v>2365</v>
      </c>
    </row>
    <row r="238" s="2" customFormat="1">
      <c r="A238" s="41"/>
      <c r="B238" s="42"/>
      <c r="C238" s="43"/>
      <c r="D238" s="220" t="s">
        <v>152</v>
      </c>
      <c r="E238" s="43"/>
      <c r="F238" s="221" t="s">
        <v>2366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152</v>
      </c>
      <c r="AU238" s="20" t="s">
        <v>83</v>
      </c>
    </row>
    <row r="239" s="2" customFormat="1">
      <c r="A239" s="41"/>
      <c r="B239" s="42"/>
      <c r="C239" s="43"/>
      <c r="D239" s="225" t="s">
        <v>154</v>
      </c>
      <c r="E239" s="43"/>
      <c r="F239" s="226" t="s">
        <v>2367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154</v>
      </c>
      <c r="AU239" s="20" t="s">
        <v>83</v>
      </c>
    </row>
    <row r="240" s="2" customFormat="1">
      <c r="A240" s="41"/>
      <c r="B240" s="42"/>
      <c r="C240" s="43"/>
      <c r="D240" s="220" t="s">
        <v>231</v>
      </c>
      <c r="E240" s="43"/>
      <c r="F240" s="259" t="s">
        <v>2351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231</v>
      </c>
      <c r="AU240" s="20" t="s">
        <v>83</v>
      </c>
    </row>
    <row r="241" s="13" customFormat="1">
      <c r="A241" s="13"/>
      <c r="B241" s="227"/>
      <c r="C241" s="228"/>
      <c r="D241" s="220" t="s">
        <v>156</v>
      </c>
      <c r="E241" s="229" t="s">
        <v>28</v>
      </c>
      <c r="F241" s="230" t="s">
        <v>2345</v>
      </c>
      <c r="G241" s="228"/>
      <c r="H241" s="231">
        <v>41</v>
      </c>
      <c r="I241" s="232"/>
      <c r="J241" s="228"/>
      <c r="K241" s="228"/>
      <c r="L241" s="233"/>
      <c r="M241" s="234"/>
      <c r="N241" s="235"/>
      <c r="O241" s="235"/>
      <c r="P241" s="235"/>
      <c r="Q241" s="235"/>
      <c r="R241" s="235"/>
      <c r="S241" s="235"/>
      <c r="T241" s="23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7" t="s">
        <v>156</v>
      </c>
      <c r="AU241" s="237" t="s">
        <v>83</v>
      </c>
      <c r="AV241" s="13" t="s">
        <v>83</v>
      </c>
      <c r="AW241" s="13" t="s">
        <v>35</v>
      </c>
      <c r="AX241" s="13" t="s">
        <v>81</v>
      </c>
      <c r="AY241" s="237" t="s">
        <v>143</v>
      </c>
    </row>
    <row r="242" s="2" customFormat="1" ht="24.15" customHeight="1">
      <c r="A242" s="41"/>
      <c r="B242" s="42"/>
      <c r="C242" s="207" t="s">
        <v>373</v>
      </c>
      <c r="D242" s="207" t="s">
        <v>145</v>
      </c>
      <c r="E242" s="208" t="s">
        <v>2368</v>
      </c>
      <c r="F242" s="209" t="s">
        <v>2369</v>
      </c>
      <c r="G242" s="210" t="s">
        <v>414</v>
      </c>
      <c r="H242" s="211">
        <v>537</v>
      </c>
      <c r="I242" s="212"/>
      <c r="J242" s="213">
        <f>ROUND(I242*H242,2)</f>
        <v>0</v>
      </c>
      <c r="K242" s="209" t="s">
        <v>149</v>
      </c>
      <c r="L242" s="47"/>
      <c r="M242" s="214" t="s">
        <v>28</v>
      </c>
      <c r="N242" s="215" t="s">
        <v>44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150</v>
      </c>
      <c r="AT242" s="218" t="s">
        <v>145</v>
      </c>
      <c r="AU242" s="218" t="s">
        <v>83</v>
      </c>
      <c r="AY242" s="20" t="s">
        <v>143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81</v>
      </c>
      <c r="BK242" s="219">
        <f>ROUND(I242*H242,2)</f>
        <v>0</v>
      </c>
      <c r="BL242" s="20" t="s">
        <v>150</v>
      </c>
      <c r="BM242" s="218" t="s">
        <v>2370</v>
      </c>
    </row>
    <row r="243" s="2" customFormat="1">
      <c r="A243" s="41"/>
      <c r="B243" s="42"/>
      <c r="C243" s="43"/>
      <c r="D243" s="220" t="s">
        <v>152</v>
      </c>
      <c r="E243" s="43"/>
      <c r="F243" s="221" t="s">
        <v>2371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152</v>
      </c>
      <c r="AU243" s="20" t="s">
        <v>83</v>
      </c>
    </row>
    <row r="244" s="2" customFormat="1">
      <c r="A244" s="41"/>
      <c r="B244" s="42"/>
      <c r="C244" s="43"/>
      <c r="D244" s="225" t="s">
        <v>154</v>
      </c>
      <c r="E244" s="43"/>
      <c r="F244" s="226" t="s">
        <v>2372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154</v>
      </c>
      <c r="AU244" s="20" t="s">
        <v>83</v>
      </c>
    </row>
    <row r="245" s="2" customFormat="1">
      <c r="A245" s="41"/>
      <c r="B245" s="42"/>
      <c r="C245" s="43"/>
      <c r="D245" s="220" t="s">
        <v>231</v>
      </c>
      <c r="E245" s="43"/>
      <c r="F245" s="259" t="s">
        <v>2351</v>
      </c>
      <c r="G245" s="43"/>
      <c r="H245" s="43"/>
      <c r="I245" s="222"/>
      <c r="J245" s="43"/>
      <c r="K245" s="43"/>
      <c r="L245" s="47"/>
      <c r="M245" s="223"/>
      <c r="N245" s="22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231</v>
      </c>
      <c r="AU245" s="20" t="s">
        <v>83</v>
      </c>
    </row>
    <row r="246" s="13" customFormat="1">
      <c r="A246" s="13"/>
      <c r="B246" s="227"/>
      <c r="C246" s="228"/>
      <c r="D246" s="220" t="s">
        <v>156</v>
      </c>
      <c r="E246" s="229" t="s">
        <v>28</v>
      </c>
      <c r="F246" s="230" t="s">
        <v>2373</v>
      </c>
      <c r="G246" s="228"/>
      <c r="H246" s="231">
        <v>537</v>
      </c>
      <c r="I246" s="232"/>
      <c r="J246" s="228"/>
      <c r="K246" s="228"/>
      <c r="L246" s="233"/>
      <c r="M246" s="234"/>
      <c r="N246" s="235"/>
      <c r="O246" s="235"/>
      <c r="P246" s="235"/>
      <c r="Q246" s="235"/>
      <c r="R246" s="235"/>
      <c r="S246" s="235"/>
      <c r="T246" s="23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156</v>
      </c>
      <c r="AU246" s="237" t="s">
        <v>83</v>
      </c>
      <c r="AV246" s="13" t="s">
        <v>83</v>
      </c>
      <c r="AW246" s="13" t="s">
        <v>35</v>
      </c>
      <c r="AX246" s="13" t="s">
        <v>81</v>
      </c>
      <c r="AY246" s="237" t="s">
        <v>143</v>
      </c>
    </row>
    <row r="247" s="2" customFormat="1" ht="24.15" customHeight="1">
      <c r="A247" s="41"/>
      <c r="B247" s="42"/>
      <c r="C247" s="207" t="s">
        <v>383</v>
      </c>
      <c r="D247" s="207" t="s">
        <v>145</v>
      </c>
      <c r="E247" s="208" t="s">
        <v>2374</v>
      </c>
      <c r="F247" s="209" t="s">
        <v>2375</v>
      </c>
      <c r="G247" s="210" t="s">
        <v>414</v>
      </c>
      <c r="H247" s="211">
        <v>7</v>
      </c>
      <c r="I247" s="212"/>
      <c r="J247" s="213">
        <f>ROUND(I247*H247,2)</f>
        <v>0</v>
      </c>
      <c r="K247" s="209" t="s">
        <v>149</v>
      </c>
      <c r="L247" s="47"/>
      <c r="M247" s="214" t="s">
        <v>28</v>
      </c>
      <c r="N247" s="215" t="s">
        <v>44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150</v>
      </c>
      <c r="AT247" s="218" t="s">
        <v>145</v>
      </c>
      <c r="AU247" s="218" t="s">
        <v>83</v>
      </c>
      <c r="AY247" s="20" t="s">
        <v>143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81</v>
      </c>
      <c r="BK247" s="219">
        <f>ROUND(I247*H247,2)</f>
        <v>0</v>
      </c>
      <c r="BL247" s="20" t="s">
        <v>150</v>
      </c>
      <c r="BM247" s="218" t="s">
        <v>2376</v>
      </c>
    </row>
    <row r="248" s="2" customFormat="1">
      <c r="A248" s="41"/>
      <c r="B248" s="42"/>
      <c r="C248" s="43"/>
      <c r="D248" s="220" t="s">
        <v>152</v>
      </c>
      <c r="E248" s="43"/>
      <c r="F248" s="221" t="s">
        <v>2377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152</v>
      </c>
      <c r="AU248" s="20" t="s">
        <v>83</v>
      </c>
    </row>
    <row r="249" s="2" customFormat="1">
      <c r="A249" s="41"/>
      <c r="B249" s="42"/>
      <c r="C249" s="43"/>
      <c r="D249" s="225" t="s">
        <v>154</v>
      </c>
      <c r="E249" s="43"/>
      <c r="F249" s="226" t="s">
        <v>2378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154</v>
      </c>
      <c r="AU249" s="20" t="s">
        <v>83</v>
      </c>
    </row>
    <row r="250" s="13" customFormat="1">
      <c r="A250" s="13"/>
      <c r="B250" s="227"/>
      <c r="C250" s="228"/>
      <c r="D250" s="220" t="s">
        <v>156</v>
      </c>
      <c r="E250" s="229" t="s">
        <v>28</v>
      </c>
      <c r="F250" s="230" t="s">
        <v>210</v>
      </c>
      <c r="G250" s="228"/>
      <c r="H250" s="231">
        <v>7</v>
      </c>
      <c r="I250" s="232"/>
      <c r="J250" s="228"/>
      <c r="K250" s="228"/>
      <c r="L250" s="233"/>
      <c r="M250" s="234"/>
      <c r="N250" s="235"/>
      <c r="O250" s="235"/>
      <c r="P250" s="235"/>
      <c r="Q250" s="235"/>
      <c r="R250" s="235"/>
      <c r="S250" s="235"/>
      <c r="T250" s="23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7" t="s">
        <v>156</v>
      </c>
      <c r="AU250" s="237" t="s">
        <v>83</v>
      </c>
      <c r="AV250" s="13" t="s">
        <v>83</v>
      </c>
      <c r="AW250" s="13" t="s">
        <v>35</v>
      </c>
      <c r="AX250" s="13" t="s">
        <v>81</v>
      </c>
      <c r="AY250" s="237" t="s">
        <v>143</v>
      </c>
    </row>
    <row r="251" s="2" customFormat="1" ht="33" customHeight="1">
      <c r="A251" s="41"/>
      <c r="B251" s="42"/>
      <c r="C251" s="207" t="s">
        <v>389</v>
      </c>
      <c r="D251" s="207" t="s">
        <v>145</v>
      </c>
      <c r="E251" s="208" t="s">
        <v>2379</v>
      </c>
      <c r="F251" s="209" t="s">
        <v>2380</v>
      </c>
      <c r="G251" s="210" t="s">
        <v>414</v>
      </c>
      <c r="H251" s="211">
        <v>41</v>
      </c>
      <c r="I251" s="212"/>
      <c r="J251" s="213">
        <f>ROUND(I251*H251,2)</f>
        <v>0</v>
      </c>
      <c r="K251" s="209" t="s">
        <v>149</v>
      </c>
      <c r="L251" s="47"/>
      <c r="M251" s="214" t="s">
        <v>28</v>
      </c>
      <c r="N251" s="215" t="s">
        <v>44</v>
      </c>
      <c r="O251" s="87"/>
      <c r="P251" s="216">
        <f>O251*H251</f>
        <v>0</v>
      </c>
      <c r="Q251" s="216">
        <v>6.0000000000000002E-05</v>
      </c>
      <c r="R251" s="216">
        <f>Q251*H251</f>
        <v>0.0024599999999999999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150</v>
      </c>
      <c r="AT251" s="218" t="s">
        <v>145</v>
      </c>
      <c r="AU251" s="218" t="s">
        <v>83</v>
      </c>
      <c r="AY251" s="20" t="s">
        <v>143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81</v>
      </c>
      <c r="BK251" s="219">
        <f>ROUND(I251*H251,2)</f>
        <v>0</v>
      </c>
      <c r="BL251" s="20" t="s">
        <v>150</v>
      </c>
      <c r="BM251" s="218" t="s">
        <v>2381</v>
      </c>
    </row>
    <row r="252" s="2" customFormat="1">
      <c r="A252" s="41"/>
      <c r="B252" s="42"/>
      <c r="C252" s="43"/>
      <c r="D252" s="220" t="s">
        <v>152</v>
      </c>
      <c r="E252" s="43"/>
      <c r="F252" s="221" t="s">
        <v>2382</v>
      </c>
      <c r="G252" s="43"/>
      <c r="H252" s="43"/>
      <c r="I252" s="222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152</v>
      </c>
      <c r="AU252" s="20" t="s">
        <v>83</v>
      </c>
    </row>
    <row r="253" s="2" customFormat="1">
      <c r="A253" s="41"/>
      <c r="B253" s="42"/>
      <c r="C253" s="43"/>
      <c r="D253" s="225" t="s">
        <v>154</v>
      </c>
      <c r="E253" s="43"/>
      <c r="F253" s="226" t="s">
        <v>2383</v>
      </c>
      <c r="G253" s="43"/>
      <c r="H253" s="43"/>
      <c r="I253" s="222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154</v>
      </c>
      <c r="AU253" s="20" t="s">
        <v>83</v>
      </c>
    </row>
    <row r="254" s="13" customFormat="1">
      <c r="A254" s="13"/>
      <c r="B254" s="227"/>
      <c r="C254" s="228"/>
      <c r="D254" s="220" t="s">
        <v>156</v>
      </c>
      <c r="E254" s="229" t="s">
        <v>28</v>
      </c>
      <c r="F254" s="230" t="s">
        <v>2345</v>
      </c>
      <c r="G254" s="228"/>
      <c r="H254" s="231">
        <v>41</v>
      </c>
      <c r="I254" s="232"/>
      <c r="J254" s="228"/>
      <c r="K254" s="228"/>
      <c r="L254" s="233"/>
      <c r="M254" s="234"/>
      <c r="N254" s="235"/>
      <c r="O254" s="235"/>
      <c r="P254" s="235"/>
      <c r="Q254" s="235"/>
      <c r="R254" s="235"/>
      <c r="S254" s="235"/>
      <c r="T254" s="23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7" t="s">
        <v>156</v>
      </c>
      <c r="AU254" s="237" t="s">
        <v>83</v>
      </c>
      <c r="AV254" s="13" t="s">
        <v>83</v>
      </c>
      <c r="AW254" s="13" t="s">
        <v>35</v>
      </c>
      <c r="AX254" s="13" t="s">
        <v>81</v>
      </c>
      <c r="AY254" s="237" t="s">
        <v>143</v>
      </c>
    </row>
    <row r="255" s="2" customFormat="1" ht="44.25" customHeight="1">
      <c r="A255" s="41"/>
      <c r="B255" s="42"/>
      <c r="C255" s="260" t="s">
        <v>397</v>
      </c>
      <c r="D255" s="260" t="s">
        <v>257</v>
      </c>
      <c r="E255" s="261" t="s">
        <v>2384</v>
      </c>
      <c r="F255" s="262" t="s">
        <v>2385</v>
      </c>
      <c r="G255" s="263" t="s">
        <v>2386</v>
      </c>
      <c r="H255" s="264">
        <v>41</v>
      </c>
      <c r="I255" s="265"/>
      <c r="J255" s="266">
        <f>ROUND(I255*H255,2)</f>
        <v>0</v>
      </c>
      <c r="K255" s="262" t="s">
        <v>28</v>
      </c>
      <c r="L255" s="267"/>
      <c r="M255" s="268" t="s">
        <v>28</v>
      </c>
      <c r="N255" s="269" t="s">
        <v>44</v>
      </c>
      <c r="O255" s="87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217</v>
      </c>
      <c r="AT255" s="218" t="s">
        <v>257</v>
      </c>
      <c r="AU255" s="218" t="s">
        <v>83</v>
      </c>
      <c r="AY255" s="20" t="s">
        <v>143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81</v>
      </c>
      <c r="BK255" s="219">
        <f>ROUND(I255*H255,2)</f>
        <v>0</v>
      </c>
      <c r="BL255" s="20" t="s">
        <v>150</v>
      </c>
      <c r="BM255" s="218" t="s">
        <v>2387</v>
      </c>
    </row>
    <row r="256" s="2" customFormat="1">
      <c r="A256" s="41"/>
      <c r="B256" s="42"/>
      <c r="C256" s="43"/>
      <c r="D256" s="220" t="s">
        <v>152</v>
      </c>
      <c r="E256" s="43"/>
      <c r="F256" s="221" t="s">
        <v>2385</v>
      </c>
      <c r="G256" s="43"/>
      <c r="H256" s="43"/>
      <c r="I256" s="222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152</v>
      </c>
      <c r="AU256" s="20" t="s">
        <v>83</v>
      </c>
    </row>
    <row r="257" s="13" customFormat="1">
      <c r="A257" s="13"/>
      <c r="B257" s="227"/>
      <c r="C257" s="228"/>
      <c r="D257" s="220" t="s">
        <v>156</v>
      </c>
      <c r="E257" s="229" t="s">
        <v>28</v>
      </c>
      <c r="F257" s="230" t="s">
        <v>2345</v>
      </c>
      <c r="G257" s="228"/>
      <c r="H257" s="231">
        <v>41</v>
      </c>
      <c r="I257" s="232"/>
      <c r="J257" s="228"/>
      <c r="K257" s="228"/>
      <c r="L257" s="233"/>
      <c r="M257" s="234"/>
      <c r="N257" s="235"/>
      <c r="O257" s="235"/>
      <c r="P257" s="235"/>
      <c r="Q257" s="235"/>
      <c r="R257" s="235"/>
      <c r="S257" s="235"/>
      <c r="T257" s="23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7" t="s">
        <v>156</v>
      </c>
      <c r="AU257" s="237" t="s">
        <v>83</v>
      </c>
      <c r="AV257" s="13" t="s">
        <v>83</v>
      </c>
      <c r="AW257" s="13" t="s">
        <v>35</v>
      </c>
      <c r="AX257" s="13" t="s">
        <v>81</v>
      </c>
      <c r="AY257" s="237" t="s">
        <v>143</v>
      </c>
    </row>
    <row r="258" s="2" customFormat="1" ht="24.15" customHeight="1">
      <c r="A258" s="41"/>
      <c r="B258" s="42"/>
      <c r="C258" s="207" t="s">
        <v>403</v>
      </c>
      <c r="D258" s="207" t="s">
        <v>145</v>
      </c>
      <c r="E258" s="208" t="s">
        <v>2388</v>
      </c>
      <c r="F258" s="209" t="s">
        <v>2389</v>
      </c>
      <c r="G258" s="210" t="s">
        <v>312</v>
      </c>
      <c r="H258" s="211">
        <v>110</v>
      </c>
      <c r="I258" s="212"/>
      <c r="J258" s="213">
        <f>ROUND(I258*H258,2)</f>
        <v>0</v>
      </c>
      <c r="K258" s="209" t="s">
        <v>28</v>
      </c>
      <c r="L258" s="47"/>
      <c r="M258" s="214" t="s">
        <v>28</v>
      </c>
      <c r="N258" s="215" t="s">
        <v>44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150</v>
      </c>
      <c r="AT258" s="218" t="s">
        <v>145</v>
      </c>
      <c r="AU258" s="218" t="s">
        <v>83</v>
      </c>
      <c r="AY258" s="20" t="s">
        <v>143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81</v>
      </c>
      <c r="BK258" s="219">
        <f>ROUND(I258*H258,2)</f>
        <v>0</v>
      </c>
      <c r="BL258" s="20" t="s">
        <v>150</v>
      </c>
      <c r="BM258" s="218" t="s">
        <v>2390</v>
      </c>
    </row>
    <row r="259" s="2" customFormat="1">
      <c r="A259" s="41"/>
      <c r="B259" s="42"/>
      <c r="C259" s="43"/>
      <c r="D259" s="220" t="s">
        <v>152</v>
      </c>
      <c r="E259" s="43"/>
      <c r="F259" s="221" t="s">
        <v>2389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152</v>
      </c>
      <c r="AU259" s="20" t="s">
        <v>83</v>
      </c>
    </row>
    <row r="260" s="13" customFormat="1">
      <c r="A260" s="13"/>
      <c r="B260" s="227"/>
      <c r="C260" s="228"/>
      <c r="D260" s="220" t="s">
        <v>156</v>
      </c>
      <c r="E260" s="229" t="s">
        <v>28</v>
      </c>
      <c r="F260" s="230" t="s">
        <v>935</v>
      </c>
      <c r="G260" s="228"/>
      <c r="H260" s="231">
        <v>110</v>
      </c>
      <c r="I260" s="232"/>
      <c r="J260" s="228"/>
      <c r="K260" s="228"/>
      <c r="L260" s="233"/>
      <c r="M260" s="234"/>
      <c r="N260" s="235"/>
      <c r="O260" s="235"/>
      <c r="P260" s="235"/>
      <c r="Q260" s="235"/>
      <c r="R260" s="235"/>
      <c r="S260" s="235"/>
      <c r="T260" s="23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7" t="s">
        <v>156</v>
      </c>
      <c r="AU260" s="237" t="s">
        <v>83</v>
      </c>
      <c r="AV260" s="13" t="s">
        <v>83</v>
      </c>
      <c r="AW260" s="13" t="s">
        <v>35</v>
      </c>
      <c r="AX260" s="13" t="s">
        <v>81</v>
      </c>
      <c r="AY260" s="237" t="s">
        <v>143</v>
      </c>
    </row>
    <row r="261" s="2" customFormat="1" ht="33" customHeight="1">
      <c r="A261" s="41"/>
      <c r="B261" s="42"/>
      <c r="C261" s="207" t="s">
        <v>411</v>
      </c>
      <c r="D261" s="207" t="s">
        <v>145</v>
      </c>
      <c r="E261" s="208" t="s">
        <v>348</v>
      </c>
      <c r="F261" s="209" t="s">
        <v>349</v>
      </c>
      <c r="G261" s="210" t="s">
        <v>312</v>
      </c>
      <c r="H261" s="211">
        <v>920</v>
      </c>
      <c r="I261" s="212"/>
      <c r="J261" s="213">
        <f>ROUND(I261*H261,2)</f>
        <v>0</v>
      </c>
      <c r="K261" s="209" t="s">
        <v>149</v>
      </c>
      <c r="L261" s="47"/>
      <c r="M261" s="214" t="s">
        <v>28</v>
      </c>
      <c r="N261" s="215" t="s">
        <v>44</v>
      </c>
      <c r="O261" s="87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150</v>
      </c>
      <c r="AT261" s="218" t="s">
        <v>145</v>
      </c>
      <c r="AU261" s="218" t="s">
        <v>83</v>
      </c>
      <c r="AY261" s="20" t="s">
        <v>143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81</v>
      </c>
      <c r="BK261" s="219">
        <f>ROUND(I261*H261,2)</f>
        <v>0</v>
      </c>
      <c r="BL261" s="20" t="s">
        <v>150</v>
      </c>
      <c r="BM261" s="218" t="s">
        <v>2391</v>
      </c>
    </row>
    <row r="262" s="2" customFormat="1">
      <c r="A262" s="41"/>
      <c r="B262" s="42"/>
      <c r="C262" s="43"/>
      <c r="D262" s="220" t="s">
        <v>152</v>
      </c>
      <c r="E262" s="43"/>
      <c r="F262" s="221" t="s">
        <v>351</v>
      </c>
      <c r="G262" s="43"/>
      <c r="H262" s="43"/>
      <c r="I262" s="222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152</v>
      </c>
      <c r="AU262" s="20" t="s">
        <v>83</v>
      </c>
    </row>
    <row r="263" s="2" customFormat="1">
      <c r="A263" s="41"/>
      <c r="B263" s="42"/>
      <c r="C263" s="43"/>
      <c r="D263" s="225" t="s">
        <v>154</v>
      </c>
      <c r="E263" s="43"/>
      <c r="F263" s="226" t="s">
        <v>352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154</v>
      </c>
      <c r="AU263" s="20" t="s">
        <v>83</v>
      </c>
    </row>
    <row r="264" s="2" customFormat="1">
      <c r="A264" s="41"/>
      <c r="B264" s="42"/>
      <c r="C264" s="43"/>
      <c r="D264" s="220" t="s">
        <v>231</v>
      </c>
      <c r="E264" s="43"/>
      <c r="F264" s="259" t="s">
        <v>2392</v>
      </c>
      <c r="G264" s="43"/>
      <c r="H264" s="43"/>
      <c r="I264" s="222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231</v>
      </c>
      <c r="AU264" s="20" t="s">
        <v>83</v>
      </c>
    </row>
    <row r="265" s="13" customFormat="1">
      <c r="A265" s="13"/>
      <c r="B265" s="227"/>
      <c r="C265" s="228"/>
      <c r="D265" s="220" t="s">
        <v>156</v>
      </c>
      <c r="E265" s="229" t="s">
        <v>28</v>
      </c>
      <c r="F265" s="230" t="s">
        <v>2393</v>
      </c>
      <c r="G265" s="228"/>
      <c r="H265" s="231">
        <v>920</v>
      </c>
      <c r="I265" s="232"/>
      <c r="J265" s="228"/>
      <c r="K265" s="228"/>
      <c r="L265" s="233"/>
      <c r="M265" s="234"/>
      <c r="N265" s="235"/>
      <c r="O265" s="235"/>
      <c r="P265" s="235"/>
      <c r="Q265" s="235"/>
      <c r="R265" s="235"/>
      <c r="S265" s="235"/>
      <c r="T265" s="23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156</v>
      </c>
      <c r="AU265" s="237" t="s">
        <v>83</v>
      </c>
      <c r="AV265" s="13" t="s">
        <v>83</v>
      </c>
      <c r="AW265" s="13" t="s">
        <v>35</v>
      </c>
      <c r="AX265" s="13" t="s">
        <v>81</v>
      </c>
      <c r="AY265" s="237" t="s">
        <v>143</v>
      </c>
    </row>
    <row r="266" s="2" customFormat="1" ht="24.15" customHeight="1">
      <c r="A266" s="41"/>
      <c r="B266" s="42"/>
      <c r="C266" s="207" t="s">
        <v>416</v>
      </c>
      <c r="D266" s="207" t="s">
        <v>145</v>
      </c>
      <c r="E266" s="208" t="s">
        <v>2394</v>
      </c>
      <c r="F266" s="209" t="s">
        <v>2395</v>
      </c>
      <c r="G266" s="210" t="s">
        <v>414</v>
      </c>
      <c r="H266" s="211">
        <v>41</v>
      </c>
      <c r="I266" s="212"/>
      <c r="J266" s="213">
        <f>ROUND(I266*H266,2)</f>
        <v>0</v>
      </c>
      <c r="K266" s="209" t="s">
        <v>149</v>
      </c>
      <c r="L266" s="47"/>
      <c r="M266" s="214" t="s">
        <v>28</v>
      </c>
      <c r="N266" s="215" t="s">
        <v>44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150</v>
      </c>
      <c r="AT266" s="218" t="s">
        <v>145</v>
      </c>
      <c r="AU266" s="218" t="s">
        <v>83</v>
      </c>
      <c r="AY266" s="20" t="s">
        <v>143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81</v>
      </c>
      <c r="BK266" s="219">
        <f>ROUND(I266*H266,2)</f>
        <v>0</v>
      </c>
      <c r="BL266" s="20" t="s">
        <v>150</v>
      </c>
      <c r="BM266" s="218" t="s">
        <v>2396</v>
      </c>
    </row>
    <row r="267" s="2" customFormat="1">
      <c r="A267" s="41"/>
      <c r="B267" s="42"/>
      <c r="C267" s="43"/>
      <c r="D267" s="220" t="s">
        <v>152</v>
      </c>
      <c r="E267" s="43"/>
      <c r="F267" s="221" t="s">
        <v>2397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152</v>
      </c>
      <c r="AU267" s="20" t="s">
        <v>83</v>
      </c>
    </row>
    <row r="268" s="2" customFormat="1">
      <c r="A268" s="41"/>
      <c r="B268" s="42"/>
      <c r="C268" s="43"/>
      <c r="D268" s="225" t="s">
        <v>154</v>
      </c>
      <c r="E268" s="43"/>
      <c r="F268" s="226" t="s">
        <v>2398</v>
      </c>
      <c r="G268" s="43"/>
      <c r="H268" s="43"/>
      <c r="I268" s="222"/>
      <c r="J268" s="43"/>
      <c r="K268" s="43"/>
      <c r="L268" s="47"/>
      <c r="M268" s="223"/>
      <c r="N268" s="22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154</v>
      </c>
      <c r="AU268" s="20" t="s">
        <v>83</v>
      </c>
    </row>
    <row r="269" s="13" customFormat="1">
      <c r="A269" s="13"/>
      <c r="B269" s="227"/>
      <c r="C269" s="228"/>
      <c r="D269" s="220" t="s">
        <v>156</v>
      </c>
      <c r="E269" s="229" t="s">
        <v>28</v>
      </c>
      <c r="F269" s="230" t="s">
        <v>2345</v>
      </c>
      <c r="G269" s="228"/>
      <c r="H269" s="231">
        <v>41</v>
      </c>
      <c r="I269" s="232"/>
      <c r="J269" s="228"/>
      <c r="K269" s="228"/>
      <c r="L269" s="233"/>
      <c r="M269" s="234"/>
      <c r="N269" s="235"/>
      <c r="O269" s="235"/>
      <c r="P269" s="235"/>
      <c r="Q269" s="235"/>
      <c r="R269" s="235"/>
      <c r="S269" s="235"/>
      <c r="T269" s="23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7" t="s">
        <v>156</v>
      </c>
      <c r="AU269" s="237" t="s">
        <v>83</v>
      </c>
      <c r="AV269" s="13" t="s">
        <v>83</v>
      </c>
      <c r="AW269" s="13" t="s">
        <v>35</v>
      </c>
      <c r="AX269" s="13" t="s">
        <v>81</v>
      </c>
      <c r="AY269" s="237" t="s">
        <v>143</v>
      </c>
    </row>
    <row r="270" s="2" customFormat="1" ht="24.15" customHeight="1">
      <c r="A270" s="41"/>
      <c r="B270" s="42"/>
      <c r="C270" s="207" t="s">
        <v>421</v>
      </c>
      <c r="D270" s="207" t="s">
        <v>145</v>
      </c>
      <c r="E270" s="208" t="s">
        <v>2399</v>
      </c>
      <c r="F270" s="209" t="s">
        <v>2400</v>
      </c>
      <c r="G270" s="210" t="s">
        <v>414</v>
      </c>
      <c r="H270" s="211">
        <v>144</v>
      </c>
      <c r="I270" s="212"/>
      <c r="J270" s="213">
        <f>ROUND(I270*H270,2)</f>
        <v>0</v>
      </c>
      <c r="K270" s="209" t="s">
        <v>28</v>
      </c>
      <c r="L270" s="47"/>
      <c r="M270" s="214" t="s">
        <v>28</v>
      </c>
      <c r="N270" s="215" t="s">
        <v>44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150</v>
      </c>
      <c r="AT270" s="218" t="s">
        <v>145</v>
      </c>
      <c r="AU270" s="218" t="s">
        <v>83</v>
      </c>
      <c r="AY270" s="20" t="s">
        <v>143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81</v>
      </c>
      <c r="BK270" s="219">
        <f>ROUND(I270*H270,2)</f>
        <v>0</v>
      </c>
      <c r="BL270" s="20" t="s">
        <v>150</v>
      </c>
      <c r="BM270" s="218" t="s">
        <v>2401</v>
      </c>
    </row>
    <row r="271" s="2" customFormat="1">
      <c r="A271" s="41"/>
      <c r="B271" s="42"/>
      <c r="C271" s="43"/>
      <c r="D271" s="220" t="s">
        <v>152</v>
      </c>
      <c r="E271" s="43"/>
      <c r="F271" s="221" t="s">
        <v>2402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152</v>
      </c>
      <c r="AU271" s="20" t="s">
        <v>83</v>
      </c>
    </row>
    <row r="272" s="2" customFormat="1">
      <c r="A272" s="41"/>
      <c r="B272" s="42"/>
      <c r="C272" s="43"/>
      <c r="D272" s="220" t="s">
        <v>231</v>
      </c>
      <c r="E272" s="43"/>
      <c r="F272" s="259" t="s">
        <v>2403</v>
      </c>
      <c r="G272" s="43"/>
      <c r="H272" s="43"/>
      <c r="I272" s="222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231</v>
      </c>
      <c r="AU272" s="20" t="s">
        <v>83</v>
      </c>
    </row>
    <row r="273" s="13" customFormat="1">
      <c r="A273" s="13"/>
      <c r="B273" s="227"/>
      <c r="C273" s="228"/>
      <c r="D273" s="220" t="s">
        <v>156</v>
      </c>
      <c r="E273" s="229" t="s">
        <v>28</v>
      </c>
      <c r="F273" s="230" t="s">
        <v>2404</v>
      </c>
      <c r="G273" s="228"/>
      <c r="H273" s="231">
        <v>144</v>
      </c>
      <c r="I273" s="232"/>
      <c r="J273" s="228"/>
      <c r="K273" s="228"/>
      <c r="L273" s="233"/>
      <c r="M273" s="234"/>
      <c r="N273" s="235"/>
      <c r="O273" s="235"/>
      <c r="P273" s="235"/>
      <c r="Q273" s="235"/>
      <c r="R273" s="235"/>
      <c r="S273" s="235"/>
      <c r="T273" s="23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7" t="s">
        <v>156</v>
      </c>
      <c r="AU273" s="237" t="s">
        <v>83</v>
      </c>
      <c r="AV273" s="13" t="s">
        <v>83</v>
      </c>
      <c r="AW273" s="13" t="s">
        <v>35</v>
      </c>
      <c r="AX273" s="13" t="s">
        <v>81</v>
      </c>
      <c r="AY273" s="237" t="s">
        <v>143</v>
      </c>
    </row>
    <row r="274" s="2" customFormat="1" ht="24.15" customHeight="1">
      <c r="A274" s="41"/>
      <c r="B274" s="42"/>
      <c r="C274" s="207" t="s">
        <v>425</v>
      </c>
      <c r="D274" s="207" t="s">
        <v>145</v>
      </c>
      <c r="E274" s="208" t="s">
        <v>2405</v>
      </c>
      <c r="F274" s="209" t="s">
        <v>2406</v>
      </c>
      <c r="G274" s="210" t="s">
        <v>148</v>
      </c>
      <c r="H274" s="211">
        <v>89.775000000000006</v>
      </c>
      <c r="I274" s="212"/>
      <c r="J274" s="213">
        <f>ROUND(I274*H274,2)</f>
        <v>0</v>
      </c>
      <c r="K274" s="209" t="s">
        <v>149</v>
      </c>
      <c r="L274" s="47"/>
      <c r="M274" s="214" t="s">
        <v>28</v>
      </c>
      <c r="N274" s="215" t="s">
        <v>44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150</v>
      </c>
      <c r="AT274" s="218" t="s">
        <v>145</v>
      </c>
      <c r="AU274" s="218" t="s">
        <v>83</v>
      </c>
      <c r="AY274" s="20" t="s">
        <v>143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81</v>
      </c>
      <c r="BK274" s="219">
        <f>ROUND(I274*H274,2)</f>
        <v>0</v>
      </c>
      <c r="BL274" s="20" t="s">
        <v>150</v>
      </c>
      <c r="BM274" s="218" t="s">
        <v>2407</v>
      </c>
    </row>
    <row r="275" s="2" customFormat="1">
      <c r="A275" s="41"/>
      <c r="B275" s="42"/>
      <c r="C275" s="43"/>
      <c r="D275" s="220" t="s">
        <v>152</v>
      </c>
      <c r="E275" s="43"/>
      <c r="F275" s="221" t="s">
        <v>2408</v>
      </c>
      <c r="G275" s="43"/>
      <c r="H275" s="43"/>
      <c r="I275" s="222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152</v>
      </c>
      <c r="AU275" s="20" t="s">
        <v>83</v>
      </c>
    </row>
    <row r="276" s="2" customFormat="1">
      <c r="A276" s="41"/>
      <c r="B276" s="42"/>
      <c r="C276" s="43"/>
      <c r="D276" s="225" t="s">
        <v>154</v>
      </c>
      <c r="E276" s="43"/>
      <c r="F276" s="226" t="s">
        <v>2409</v>
      </c>
      <c r="G276" s="43"/>
      <c r="H276" s="43"/>
      <c r="I276" s="222"/>
      <c r="J276" s="43"/>
      <c r="K276" s="43"/>
      <c r="L276" s="47"/>
      <c r="M276" s="223"/>
      <c r="N276" s="22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154</v>
      </c>
      <c r="AU276" s="20" t="s">
        <v>83</v>
      </c>
    </row>
    <row r="277" s="14" customFormat="1">
      <c r="A277" s="14"/>
      <c r="B277" s="238"/>
      <c r="C277" s="239"/>
      <c r="D277" s="220" t="s">
        <v>156</v>
      </c>
      <c r="E277" s="240" t="s">
        <v>28</v>
      </c>
      <c r="F277" s="241" t="s">
        <v>2274</v>
      </c>
      <c r="G277" s="239"/>
      <c r="H277" s="240" t="s">
        <v>28</v>
      </c>
      <c r="I277" s="242"/>
      <c r="J277" s="239"/>
      <c r="K277" s="239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156</v>
      </c>
      <c r="AU277" s="247" t="s">
        <v>83</v>
      </c>
      <c r="AV277" s="14" t="s">
        <v>81</v>
      </c>
      <c r="AW277" s="14" t="s">
        <v>35</v>
      </c>
      <c r="AX277" s="14" t="s">
        <v>73</v>
      </c>
      <c r="AY277" s="247" t="s">
        <v>143</v>
      </c>
    </row>
    <row r="278" s="13" customFormat="1">
      <c r="A278" s="13"/>
      <c r="B278" s="227"/>
      <c r="C278" s="228"/>
      <c r="D278" s="220" t="s">
        <v>156</v>
      </c>
      <c r="E278" s="229" t="s">
        <v>28</v>
      </c>
      <c r="F278" s="230" t="s">
        <v>2276</v>
      </c>
      <c r="G278" s="228"/>
      <c r="H278" s="231">
        <v>5.4000000000000004</v>
      </c>
      <c r="I278" s="232"/>
      <c r="J278" s="228"/>
      <c r="K278" s="228"/>
      <c r="L278" s="233"/>
      <c r="M278" s="234"/>
      <c r="N278" s="235"/>
      <c r="O278" s="235"/>
      <c r="P278" s="235"/>
      <c r="Q278" s="235"/>
      <c r="R278" s="235"/>
      <c r="S278" s="235"/>
      <c r="T278" s="23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7" t="s">
        <v>156</v>
      </c>
      <c r="AU278" s="237" t="s">
        <v>83</v>
      </c>
      <c r="AV278" s="13" t="s">
        <v>83</v>
      </c>
      <c r="AW278" s="13" t="s">
        <v>35</v>
      </c>
      <c r="AX278" s="13" t="s">
        <v>73</v>
      </c>
      <c r="AY278" s="237" t="s">
        <v>143</v>
      </c>
    </row>
    <row r="279" s="14" customFormat="1">
      <c r="A279" s="14"/>
      <c r="B279" s="238"/>
      <c r="C279" s="239"/>
      <c r="D279" s="220" t="s">
        <v>156</v>
      </c>
      <c r="E279" s="240" t="s">
        <v>28</v>
      </c>
      <c r="F279" s="241" t="s">
        <v>2277</v>
      </c>
      <c r="G279" s="239"/>
      <c r="H279" s="240" t="s">
        <v>28</v>
      </c>
      <c r="I279" s="242"/>
      <c r="J279" s="239"/>
      <c r="K279" s="239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156</v>
      </c>
      <c r="AU279" s="247" t="s">
        <v>83</v>
      </c>
      <c r="AV279" s="14" t="s">
        <v>81</v>
      </c>
      <c r="AW279" s="14" t="s">
        <v>35</v>
      </c>
      <c r="AX279" s="14" t="s">
        <v>73</v>
      </c>
      <c r="AY279" s="247" t="s">
        <v>143</v>
      </c>
    </row>
    <row r="280" s="13" customFormat="1">
      <c r="A280" s="13"/>
      <c r="B280" s="227"/>
      <c r="C280" s="228"/>
      <c r="D280" s="220" t="s">
        <v>156</v>
      </c>
      <c r="E280" s="229" t="s">
        <v>28</v>
      </c>
      <c r="F280" s="230" t="s">
        <v>2278</v>
      </c>
      <c r="G280" s="228"/>
      <c r="H280" s="231">
        <v>50.875</v>
      </c>
      <c r="I280" s="232"/>
      <c r="J280" s="228"/>
      <c r="K280" s="228"/>
      <c r="L280" s="233"/>
      <c r="M280" s="234"/>
      <c r="N280" s="235"/>
      <c r="O280" s="235"/>
      <c r="P280" s="235"/>
      <c r="Q280" s="235"/>
      <c r="R280" s="235"/>
      <c r="S280" s="235"/>
      <c r="T280" s="23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7" t="s">
        <v>156</v>
      </c>
      <c r="AU280" s="237" t="s">
        <v>83</v>
      </c>
      <c r="AV280" s="13" t="s">
        <v>83</v>
      </c>
      <c r="AW280" s="13" t="s">
        <v>35</v>
      </c>
      <c r="AX280" s="13" t="s">
        <v>73</v>
      </c>
      <c r="AY280" s="237" t="s">
        <v>143</v>
      </c>
    </row>
    <row r="281" s="13" customFormat="1">
      <c r="A281" s="13"/>
      <c r="B281" s="227"/>
      <c r="C281" s="228"/>
      <c r="D281" s="220" t="s">
        <v>156</v>
      </c>
      <c r="E281" s="229" t="s">
        <v>28</v>
      </c>
      <c r="F281" s="230" t="s">
        <v>2279</v>
      </c>
      <c r="G281" s="228"/>
      <c r="H281" s="231">
        <v>6</v>
      </c>
      <c r="I281" s="232"/>
      <c r="J281" s="228"/>
      <c r="K281" s="228"/>
      <c r="L281" s="233"/>
      <c r="M281" s="234"/>
      <c r="N281" s="235"/>
      <c r="O281" s="235"/>
      <c r="P281" s="235"/>
      <c r="Q281" s="235"/>
      <c r="R281" s="235"/>
      <c r="S281" s="235"/>
      <c r="T281" s="23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7" t="s">
        <v>156</v>
      </c>
      <c r="AU281" s="237" t="s">
        <v>83</v>
      </c>
      <c r="AV281" s="13" t="s">
        <v>83</v>
      </c>
      <c r="AW281" s="13" t="s">
        <v>35</v>
      </c>
      <c r="AX281" s="13" t="s">
        <v>73</v>
      </c>
      <c r="AY281" s="237" t="s">
        <v>143</v>
      </c>
    </row>
    <row r="282" s="14" customFormat="1">
      <c r="A282" s="14"/>
      <c r="B282" s="238"/>
      <c r="C282" s="239"/>
      <c r="D282" s="220" t="s">
        <v>156</v>
      </c>
      <c r="E282" s="240" t="s">
        <v>28</v>
      </c>
      <c r="F282" s="241" t="s">
        <v>2280</v>
      </c>
      <c r="G282" s="239"/>
      <c r="H282" s="240" t="s">
        <v>28</v>
      </c>
      <c r="I282" s="242"/>
      <c r="J282" s="239"/>
      <c r="K282" s="239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156</v>
      </c>
      <c r="AU282" s="247" t="s">
        <v>83</v>
      </c>
      <c r="AV282" s="14" t="s">
        <v>81</v>
      </c>
      <c r="AW282" s="14" t="s">
        <v>35</v>
      </c>
      <c r="AX282" s="14" t="s">
        <v>73</v>
      </c>
      <c r="AY282" s="247" t="s">
        <v>143</v>
      </c>
    </row>
    <row r="283" s="13" customFormat="1">
      <c r="A283" s="13"/>
      <c r="B283" s="227"/>
      <c r="C283" s="228"/>
      <c r="D283" s="220" t="s">
        <v>156</v>
      </c>
      <c r="E283" s="229" t="s">
        <v>28</v>
      </c>
      <c r="F283" s="230" t="s">
        <v>2281</v>
      </c>
      <c r="G283" s="228"/>
      <c r="H283" s="231">
        <v>27.5</v>
      </c>
      <c r="I283" s="232"/>
      <c r="J283" s="228"/>
      <c r="K283" s="228"/>
      <c r="L283" s="233"/>
      <c r="M283" s="234"/>
      <c r="N283" s="235"/>
      <c r="O283" s="235"/>
      <c r="P283" s="235"/>
      <c r="Q283" s="235"/>
      <c r="R283" s="235"/>
      <c r="S283" s="235"/>
      <c r="T283" s="23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7" t="s">
        <v>156</v>
      </c>
      <c r="AU283" s="237" t="s">
        <v>83</v>
      </c>
      <c r="AV283" s="13" t="s">
        <v>83</v>
      </c>
      <c r="AW283" s="13" t="s">
        <v>35</v>
      </c>
      <c r="AX283" s="13" t="s">
        <v>73</v>
      </c>
      <c r="AY283" s="237" t="s">
        <v>143</v>
      </c>
    </row>
    <row r="284" s="15" customFormat="1">
      <c r="A284" s="15"/>
      <c r="B284" s="248"/>
      <c r="C284" s="249"/>
      <c r="D284" s="220" t="s">
        <v>156</v>
      </c>
      <c r="E284" s="250" t="s">
        <v>28</v>
      </c>
      <c r="F284" s="251" t="s">
        <v>180</v>
      </c>
      <c r="G284" s="249"/>
      <c r="H284" s="252">
        <v>89.775000000000006</v>
      </c>
      <c r="I284" s="253"/>
      <c r="J284" s="249"/>
      <c r="K284" s="249"/>
      <c r="L284" s="254"/>
      <c r="M284" s="255"/>
      <c r="N284" s="256"/>
      <c r="O284" s="256"/>
      <c r="P284" s="256"/>
      <c r="Q284" s="256"/>
      <c r="R284" s="256"/>
      <c r="S284" s="256"/>
      <c r="T284" s="25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8" t="s">
        <v>156</v>
      </c>
      <c r="AU284" s="258" t="s">
        <v>83</v>
      </c>
      <c r="AV284" s="15" t="s">
        <v>150</v>
      </c>
      <c r="AW284" s="15" t="s">
        <v>35</v>
      </c>
      <c r="AX284" s="15" t="s">
        <v>81</v>
      </c>
      <c r="AY284" s="258" t="s">
        <v>143</v>
      </c>
    </row>
    <row r="285" s="2" customFormat="1" ht="24.15" customHeight="1">
      <c r="A285" s="41"/>
      <c r="B285" s="42"/>
      <c r="C285" s="207" t="s">
        <v>432</v>
      </c>
      <c r="D285" s="207" t="s">
        <v>145</v>
      </c>
      <c r="E285" s="208" t="s">
        <v>2410</v>
      </c>
      <c r="F285" s="209" t="s">
        <v>2411</v>
      </c>
      <c r="G285" s="210" t="s">
        <v>148</v>
      </c>
      <c r="H285" s="211">
        <v>138</v>
      </c>
      <c r="I285" s="212"/>
      <c r="J285" s="213">
        <f>ROUND(I285*H285,2)</f>
        <v>0</v>
      </c>
      <c r="K285" s="209" t="s">
        <v>149</v>
      </c>
      <c r="L285" s="47"/>
      <c r="M285" s="214" t="s">
        <v>28</v>
      </c>
      <c r="N285" s="215" t="s">
        <v>44</v>
      </c>
      <c r="O285" s="87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150</v>
      </c>
      <c r="AT285" s="218" t="s">
        <v>145</v>
      </c>
      <c r="AU285" s="218" t="s">
        <v>83</v>
      </c>
      <c r="AY285" s="20" t="s">
        <v>143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81</v>
      </c>
      <c r="BK285" s="219">
        <f>ROUND(I285*H285,2)</f>
        <v>0</v>
      </c>
      <c r="BL285" s="20" t="s">
        <v>150</v>
      </c>
      <c r="BM285" s="218" t="s">
        <v>2412</v>
      </c>
    </row>
    <row r="286" s="2" customFormat="1">
      <c r="A286" s="41"/>
      <c r="B286" s="42"/>
      <c r="C286" s="43"/>
      <c r="D286" s="220" t="s">
        <v>152</v>
      </c>
      <c r="E286" s="43"/>
      <c r="F286" s="221" t="s">
        <v>2413</v>
      </c>
      <c r="G286" s="43"/>
      <c r="H286" s="43"/>
      <c r="I286" s="222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152</v>
      </c>
      <c r="AU286" s="20" t="s">
        <v>83</v>
      </c>
    </row>
    <row r="287" s="2" customFormat="1">
      <c r="A287" s="41"/>
      <c r="B287" s="42"/>
      <c r="C287" s="43"/>
      <c r="D287" s="225" t="s">
        <v>154</v>
      </c>
      <c r="E287" s="43"/>
      <c r="F287" s="226" t="s">
        <v>2414</v>
      </c>
      <c r="G287" s="43"/>
      <c r="H287" s="43"/>
      <c r="I287" s="222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154</v>
      </c>
      <c r="AU287" s="20" t="s">
        <v>83</v>
      </c>
    </row>
    <row r="288" s="14" customFormat="1">
      <c r="A288" s="14"/>
      <c r="B288" s="238"/>
      <c r="C288" s="239"/>
      <c r="D288" s="220" t="s">
        <v>156</v>
      </c>
      <c r="E288" s="240" t="s">
        <v>28</v>
      </c>
      <c r="F288" s="241" t="s">
        <v>2271</v>
      </c>
      <c r="G288" s="239"/>
      <c r="H288" s="240" t="s">
        <v>28</v>
      </c>
      <c r="I288" s="242"/>
      <c r="J288" s="239"/>
      <c r="K288" s="239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156</v>
      </c>
      <c r="AU288" s="247" t="s">
        <v>83</v>
      </c>
      <c r="AV288" s="14" t="s">
        <v>81</v>
      </c>
      <c r="AW288" s="14" t="s">
        <v>35</v>
      </c>
      <c r="AX288" s="14" t="s">
        <v>73</v>
      </c>
      <c r="AY288" s="247" t="s">
        <v>143</v>
      </c>
    </row>
    <row r="289" s="13" customFormat="1">
      <c r="A289" s="13"/>
      <c r="B289" s="227"/>
      <c r="C289" s="228"/>
      <c r="D289" s="220" t="s">
        <v>156</v>
      </c>
      <c r="E289" s="229" t="s">
        <v>28</v>
      </c>
      <c r="F289" s="230" t="s">
        <v>2273</v>
      </c>
      <c r="G289" s="228"/>
      <c r="H289" s="231">
        <v>138</v>
      </c>
      <c r="I289" s="232"/>
      <c r="J289" s="228"/>
      <c r="K289" s="228"/>
      <c r="L289" s="233"/>
      <c r="M289" s="234"/>
      <c r="N289" s="235"/>
      <c r="O289" s="235"/>
      <c r="P289" s="235"/>
      <c r="Q289" s="235"/>
      <c r="R289" s="235"/>
      <c r="S289" s="235"/>
      <c r="T289" s="23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7" t="s">
        <v>156</v>
      </c>
      <c r="AU289" s="237" t="s">
        <v>83</v>
      </c>
      <c r="AV289" s="13" t="s">
        <v>83</v>
      </c>
      <c r="AW289" s="13" t="s">
        <v>35</v>
      </c>
      <c r="AX289" s="13" t="s">
        <v>73</v>
      </c>
      <c r="AY289" s="237" t="s">
        <v>143</v>
      </c>
    </row>
    <row r="290" s="15" customFormat="1">
      <c r="A290" s="15"/>
      <c r="B290" s="248"/>
      <c r="C290" s="249"/>
      <c r="D290" s="220" t="s">
        <v>156</v>
      </c>
      <c r="E290" s="250" t="s">
        <v>28</v>
      </c>
      <c r="F290" s="251" t="s">
        <v>180</v>
      </c>
      <c r="G290" s="249"/>
      <c r="H290" s="252">
        <v>138</v>
      </c>
      <c r="I290" s="253"/>
      <c r="J290" s="249"/>
      <c r="K290" s="249"/>
      <c r="L290" s="254"/>
      <c r="M290" s="255"/>
      <c r="N290" s="256"/>
      <c r="O290" s="256"/>
      <c r="P290" s="256"/>
      <c r="Q290" s="256"/>
      <c r="R290" s="256"/>
      <c r="S290" s="256"/>
      <c r="T290" s="25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8" t="s">
        <v>156</v>
      </c>
      <c r="AU290" s="258" t="s">
        <v>83</v>
      </c>
      <c r="AV290" s="15" t="s">
        <v>150</v>
      </c>
      <c r="AW290" s="15" t="s">
        <v>35</v>
      </c>
      <c r="AX290" s="15" t="s">
        <v>81</v>
      </c>
      <c r="AY290" s="258" t="s">
        <v>143</v>
      </c>
    </row>
    <row r="291" s="2" customFormat="1" ht="16.5" customHeight="1">
      <c r="A291" s="41"/>
      <c r="B291" s="42"/>
      <c r="C291" s="260" t="s">
        <v>442</v>
      </c>
      <c r="D291" s="260" t="s">
        <v>257</v>
      </c>
      <c r="E291" s="261" t="s">
        <v>2415</v>
      </c>
      <c r="F291" s="262" t="s">
        <v>2416</v>
      </c>
      <c r="G291" s="263" t="s">
        <v>148</v>
      </c>
      <c r="H291" s="264">
        <v>5.8380000000000001</v>
      </c>
      <c r="I291" s="265"/>
      <c r="J291" s="266">
        <f>ROUND(I291*H291,2)</f>
        <v>0</v>
      </c>
      <c r="K291" s="262" t="s">
        <v>28</v>
      </c>
      <c r="L291" s="267"/>
      <c r="M291" s="268" t="s">
        <v>28</v>
      </c>
      <c r="N291" s="269" t="s">
        <v>44</v>
      </c>
      <c r="O291" s="87"/>
      <c r="P291" s="216">
        <f>O291*H291</f>
        <v>0</v>
      </c>
      <c r="Q291" s="216">
        <v>0.16</v>
      </c>
      <c r="R291" s="216">
        <f>Q291*H291</f>
        <v>0.93408000000000002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217</v>
      </c>
      <c r="AT291" s="218" t="s">
        <v>257</v>
      </c>
      <c r="AU291" s="218" t="s">
        <v>83</v>
      </c>
      <c r="AY291" s="20" t="s">
        <v>143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81</v>
      </c>
      <c r="BK291" s="219">
        <f>ROUND(I291*H291,2)</f>
        <v>0</v>
      </c>
      <c r="BL291" s="20" t="s">
        <v>150</v>
      </c>
      <c r="BM291" s="218" t="s">
        <v>2417</v>
      </c>
    </row>
    <row r="292" s="2" customFormat="1">
      <c r="A292" s="41"/>
      <c r="B292" s="42"/>
      <c r="C292" s="43"/>
      <c r="D292" s="220" t="s">
        <v>152</v>
      </c>
      <c r="E292" s="43"/>
      <c r="F292" s="221" t="s">
        <v>2416</v>
      </c>
      <c r="G292" s="43"/>
      <c r="H292" s="43"/>
      <c r="I292" s="222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152</v>
      </c>
      <c r="AU292" s="20" t="s">
        <v>83</v>
      </c>
    </row>
    <row r="293" s="14" customFormat="1">
      <c r="A293" s="14"/>
      <c r="B293" s="238"/>
      <c r="C293" s="239"/>
      <c r="D293" s="220" t="s">
        <v>156</v>
      </c>
      <c r="E293" s="240" t="s">
        <v>28</v>
      </c>
      <c r="F293" s="241" t="s">
        <v>2277</v>
      </c>
      <c r="G293" s="239"/>
      <c r="H293" s="240" t="s">
        <v>28</v>
      </c>
      <c r="I293" s="242"/>
      <c r="J293" s="239"/>
      <c r="K293" s="239"/>
      <c r="L293" s="243"/>
      <c r="M293" s="244"/>
      <c r="N293" s="245"/>
      <c r="O293" s="245"/>
      <c r="P293" s="245"/>
      <c r="Q293" s="245"/>
      <c r="R293" s="245"/>
      <c r="S293" s="245"/>
      <c r="T293" s="24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7" t="s">
        <v>156</v>
      </c>
      <c r="AU293" s="247" t="s">
        <v>83</v>
      </c>
      <c r="AV293" s="14" t="s">
        <v>81</v>
      </c>
      <c r="AW293" s="14" t="s">
        <v>35</v>
      </c>
      <c r="AX293" s="14" t="s">
        <v>73</v>
      </c>
      <c r="AY293" s="247" t="s">
        <v>143</v>
      </c>
    </row>
    <row r="294" s="13" customFormat="1">
      <c r="A294" s="13"/>
      <c r="B294" s="227"/>
      <c r="C294" s="228"/>
      <c r="D294" s="220" t="s">
        <v>156</v>
      </c>
      <c r="E294" s="229" t="s">
        <v>28</v>
      </c>
      <c r="F294" s="230" t="s">
        <v>2418</v>
      </c>
      <c r="G294" s="228"/>
      <c r="H294" s="231">
        <v>5.0880000000000001</v>
      </c>
      <c r="I294" s="232"/>
      <c r="J294" s="228"/>
      <c r="K294" s="228"/>
      <c r="L294" s="233"/>
      <c r="M294" s="234"/>
      <c r="N294" s="235"/>
      <c r="O294" s="235"/>
      <c r="P294" s="235"/>
      <c r="Q294" s="235"/>
      <c r="R294" s="235"/>
      <c r="S294" s="235"/>
      <c r="T294" s="23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7" t="s">
        <v>156</v>
      </c>
      <c r="AU294" s="237" t="s">
        <v>83</v>
      </c>
      <c r="AV294" s="13" t="s">
        <v>83</v>
      </c>
      <c r="AW294" s="13" t="s">
        <v>35</v>
      </c>
      <c r="AX294" s="13" t="s">
        <v>73</v>
      </c>
      <c r="AY294" s="237" t="s">
        <v>143</v>
      </c>
    </row>
    <row r="295" s="13" customFormat="1">
      <c r="A295" s="13"/>
      <c r="B295" s="227"/>
      <c r="C295" s="228"/>
      <c r="D295" s="220" t="s">
        <v>156</v>
      </c>
      <c r="E295" s="229" t="s">
        <v>28</v>
      </c>
      <c r="F295" s="230" t="s">
        <v>2419</v>
      </c>
      <c r="G295" s="228"/>
      <c r="H295" s="231">
        <v>0.75</v>
      </c>
      <c r="I295" s="232"/>
      <c r="J295" s="228"/>
      <c r="K295" s="228"/>
      <c r="L295" s="233"/>
      <c r="M295" s="234"/>
      <c r="N295" s="235"/>
      <c r="O295" s="235"/>
      <c r="P295" s="235"/>
      <c r="Q295" s="235"/>
      <c r="R295" s="235"/>
      <c r="S295" s="235"/>
      <c r="T295" s="23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7" t="s">
        <v>156</v>
      </c>
      <c r="AU295" s="237" t="s">
        <v>83</v>
      </c>
      <c r="AV295" s="13" t="s">
        <v>83</v>
      </c>
      <c r="AW295" s="13" t="s">
        <v>35</v>
      </c>
      <c r="AX295" s="13" t="s">
        <v>73</v>
      </c>
      <c r="AY295" s="237" t="s">
        <v>143</v>
      </c>
    </row>
    <row r="296" s="15" customFormat="1">
      <c r="A296" s="15"/>
      <c r="B296" s="248"/>
      <c r="C296" s="249"/>
      <c r="D296" s="220" t="s">
        <v>156</v>
      </c>
      <c r="E296" s="250" t="s">
        <v>28</v>
      </c>
      <c r="F296" s="251" t="s">
        <v>180</v>
      </c>
      <c r="G296" s="249"/>
      <c r="H296" s="252">
        <v>5.8380000000000001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8" t="s">
        <v>156</v>
      </c>
      <c r="AU296" s="258" t="s">
        <v>83</v>
      </c>
      <c r="AV296" s="15" t="s">
        <v>150</v>
      </c>
      <c r="AW296" s="15" t="s">
        <v>35</v>
      </c>
      <c r="AX296" s="15" t="s">
        <v>81</v>
      </c>
      <c r="AY296" s="258" t="s">
        <v>143</v>
      </c>
    </row>
    <row r="297" s="2" customFormat="1" ht="16.5" customHeight="1">
      <c r="A297" s="41"/>
      <c r="B297" s="42"/>
      <c r="C297" s="260" t="s">
        <v>451</v>
      </c>
      <c r="D297" s="260" t="s">
        <v>257</v>
      </c>
      <c r="E297" s="261" t="s">
        <v>2420</v>
      </c>
      <c r="F297" s="262" t="s">
        <v>2421</v>
      </c>
      <c r="G297" s="263" t="s">
        <v>260</v>
      </c>
      <c r="H297" s="264">
        <v>57.899999999999999</v>
      </c>
      <c r="I297" s="265"/>
      <c r="J297" s="266">
        <f>ROUND(I297*H297,2)</f>
        <v>0</v>
      </c>
      <c r="K297" s="262" t="s">
        <v>149</v>
      </c>
      <c r="L297" s="267"/>
      <c r="M297" s="268" t="s">
        <v>28</v>
      </c>
      <c r="N297" s="269" t="s">
        <v>44</v>
      </c>
      <c r="O297" s="87"/>
      <c r="P297" s="216">
        <f>O297*H297</f>
        <v>0</v>
      </c>
      <c r="Q297" s="216">
        <v>1</v>
      </c>
      <c r="R297" s="216">
        <f>Q297*H297</f>
        <v>57.899999999999999</v>
      </c>
      <c r="S297" s="216">
        <v>0</v>
      </c>
      <c r="T297" s="21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8" t="s">
        <v>217</v>
      </c>
      <c r="AT297" s="218" t="s">
        <v>257</v>
      </c>
      <c r="AU297" s="218" t="s">
        <v>83</v>
      </c>
      <c r="AY297" s="20" t="s">
        <v>143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20" t="s">
        <v>81</v>
      </c>
      <c r="BK297" s="219">
        <f>ROUND(I297*H297,2)</f>
        <v>0</v>
      </c>
      <c r="BL297" s="20" t="s">
        <v>150</v>
      </c>
      <c r="BM297" s="218" t="s">
        <v>2422</v>
      </c>
    </row>
    <row r="298" s="2" customFormat="1">
      <c r="A298" s="41"/>
      <c r="B298" s="42"/>
      <c r="C298" s="43"/>
      <c r="D298" s="220" t="s">
        <v>152</v>
      </c>
      <c r="E298" s="43"/>
      <c r="F298" s="221" t="s">
        <v>2421</v>
      </c>
      <c r="G298" s="43"/>
      <c r="H298" s="43"/>
      <c r="I298" s="222"/>
      <c r="J298" s="43"/>
      <c r="K298" s="43"/>
      <c r="L298" s="47"/>
      <c r="M298" s="223"/>
      <c r="N298" s="224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152</v>
      </c>
      <c r="AU298" s="20" t="s">
        <v>83</v>
      </c>
    </row>
    <row r="299" s="14" customFormat="1">
      <c r="A299" s="14"/>
      <c r="B299" s="238"/>
      <c r="C299" s="239"/>
      <c r="D299" s="220" t="s">
        <v>156</v>
      </c>
      <c r="E299" s="240" t="s">
        <v>28</v>
      </c>
      <c r="F299" s="241" t="s">
        <v>2274</v>
      </c>
      <c r="G299" s="239"/>
      <c r="H299" s="240" t="s">
        <v>28</v>
      </c>
      <c r="I299" s="242"/>
      <c r="J299" s="239"/>
      <c r="K299" s="239"/>
      <c r="L299" s="243"/>
      <c r="M299" s="244"/>
      <c r="N299" s="245"/>
      <c r="O299" s="245"/>
      <c r="P299" s="245"/>
      <c r="Q299" s="245"/>
      <c r="R299" s="245"/>
      <c r="S299" s="245"/>
      <c r="T299" s="24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7" t="s">
        <v>156</v>
      </c>
      <c r="AU299" s="247" t="s">
        <v>83</v>
      </c>
      <c r="AV299" s="14" t="s">
        <v>81</v>
      </c>
      <c r="AW299" s="14" t="s">
        <v>35</v>
      </c>
      <c r="AX299" s="14" t="s">
        <v>73</v>
      </c>
      <c r="AY299" s="247" t="s">
        <v>143</v>
      </c>
    </row>
    <row r="300" s="13" customFormat="1">
      <c r="A300" s="13"/>
      <c r="B300" s="227"/>
      <c r="C300" s="228"/>
      <c r="D300" s="220" t="s">
        <v>156</v>
      </c>
      <c r="E300" s="229" t="s">
        <v>28</v>
      </c>
      <c r="F300" s="230" t="s">
        <v>2423</v>
      </c>
      <c r="G300" s="228"/>
      <c r="H300" s="231">
        <v>1.3500000000000001</v>
      </c>
      <c r="I300" s="232"/>
      <c r="J300" s="228"/>
      <c r="K300" s="228"/>
      <c r="L300" s="233"/>
      <c r="M300" s="234"/>
      <c r="N300" s="235"/>
      <c r="O300" s="235"/>
      <c r="P300" s="235"/>
      <c r="Q300" s="235"/>
      <c r="R300" s="235"/>
      <c r="S300" s="235"/>
      <c r="T300" s="23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7" t="s">
        <v>156</v>
      </c>
      <c r="AU300" s="237" t="s">
        <v>83</v>
      </c>
      <c r="AV300" s="13" t="s">
        <v>83</v>
      </c>
      <c r="AW300" s="13" t="s">
        <v>35</v>
      </c>
      <c r="AX300" s="13" t="s">
        <v>73</v>
      </c>
      <c r="AY300" s="237" t="s">
        <v>143</v>
      </c>
    </row>
    <row r="301" s="14" customFormat="1">
      <c r="A301" s="14"/>
      <c r="B301" s="238"/>
      <c r="C301" s="239"/>
      <c r="D301" s="220" t="s">
        <v>156</v>
      </c>
      <c r="E301" s="240" t="s">
        <v>28</v>
      </c>
      <c r="F301" s="241" t="s">
        <v>2271</v>
      </c>
      <c r="G301" s="239"/>
      <c r="H301" s="240" t="s">
        <v>28</v>
      </c>
      <c r="I301" s="242"/>
      <c r="J301" s="239"/>
      <c r="K301" s="239"/>
      <c r="L301" s="243"/>
      <c r="M301" s="244"/>
      <c r="N301" s="245"/>
      <c r="O301" s="245"/>
      <c r="P301" s="245"/>
      <c r="Q301" s="245"/>
      <c r="R301" s="245"/>
      <c r="S301" s="245"/>
      <c r="T301" s="24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7" t="s">
        <v>156</v>
      </c>
      <c r="AU301" s="247" t="s">
        <v>83</v>
      </c>
      <c r="AV301" s="14" t="s">
        <v>81</v>
      </c>
      <c r="AW301" s="14" t="s">
        <v>35</v>
      </c>
      <c r="AX301" s="14" t="s">
        <v>73</v>
      </c>
      <c r="AY301" s="247" t="s">
        <v>143</v>
      </c>
    </row>
    <row r="302" s="13" customFormat="1">
      <c r="A302" s="13"/>
      <c r="B302" s="227"/>
      <c r="C302" s="228"/>
      <c r="D302" s="220" t="s">
        <v>156</v>
      </c>
      <c r="E302" s="229" t="s">
        <v>28</v>
      </c>
      <c r="F302" s="230" t="s">
        <v>2424</v>
      </c>
      <c r="G302" s="228"/>
      <c r="H302" s="231">
        <v>27.600000000000001</v>
      </c>
      <c r="I302" s="232"/>
      <c r="J302" s="228"/>
      <c r="K302" s="228"/>
      <c r="L302" s="233"/>
      <c r="M302" s="234"/>
      <c r="N302" s="235"/>
      <c r="O302" s="235"/>
      <c r="P302" s="235"/>
      <c r="Q302" s="235"/>
      <c r="R302" s="235"/>
      <c r="S302" s="235"/>
      <c r="T302" s="23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156</v>
      </c>
      <c r="AU302" s="237" t="s">
        <v>83</v>
      </c>
      <c r="AV302" s="13" t="s">
        <v>83</v>
      </c>
      <c r="AW302" s="13" t="s">
        <v>35</v>
      </c>
      <c r="AX302" s="13" t="s">
        <v>73</v>
      </c>
      <c r="AY302" s="237" t="s">
        <v>143</v>
      </c>
    </row>
    <row r="303" s="15" customFormat="1">
      <c r="A303" s="15"/>
      <c r="B303" s="248"/>
      <c r="C303" s="249"/>
      <c r="D303" s="220" t="s">
        <v>156</v>
      </c>
      <c r="E303" s="250" t="s">
        <v>28</v>
      </c>
      <c r="F303" s="251" t="s">
        <v>180</v>
      </c>
      <c r="G303" s="249"/>
      <c r="H303" s="252">
        <v>28.950000000000003</v>
      </c>
      <c r="I303" s="253"/>
      <c r="J303" s="249"/>
      <c r="K303" s="249"/>
      <c r="L303" s="254"/>
      <c r="M303" s="255"/>
      <c r="N303" s="256"/>
      <c r="O303" s="256"/>
      <c r="P303" s="256"/>
      <c r="Q303" s="256"/>
      <c r="R303" s="256"/>
      <c r="S303" s="256"/>
      <c r="T303" s="257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8" t="s">
        <v>156</v>
      </c>
      <c r="AU303" s="258" t="s">
        <v>83</v>
      </c>
      <c r="AV303" s="15" t="s">
        <v>150</v>
      </c>
      <c r="AW303" s="15" t="s">
        <v>35</v>
      </c>
      <c r="AX303" s="15" t="s">
        <v>81</v>
      </c>
      <c r="AY303" s="258" t="s">
        <v>143</v>
      </c>
    </row>
    <row r="304" s="13" customFormat="1">
      <c r="A304" s="13"/>
      <c r="B304" s="227"/>
      <c r="C304" s="228"/>
      <c r="D304" s="220" t="s">
        <v>156</v>
      </c>
      <c r="E304" s="228"/>
      <c r="F304" s="230" t="s">
        <v>2425</v>
      </c>
      <c r="G304" s="228"/>
      <c r="H304" s="231">
        <v>57.899999999999999</v>
      </c>
      <c r="I304" s="232"/>
      <c r="J304" s="228"/>
      <c r="K304" s="228"/>
      <c r="L304" s="233"/>
      <c r="M304" s="234"/>
      <c r="N304" s="235"/>
      <c r="O304" s="235"/>
      <c r="P304" s="235"/>
      <c r="Q304" s="235"/>
      <c r="R304" s="235"/>
      <c r="S304" s="235"/>
      <c r="T304" s="23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7" t="s">
        <v>156</v>
      </c>
      <c r="AU304" s="237" t="s">
        <v>83</v>
      </c>
      <c r="AV304" s="13" t="s">
        <v>83</v>
      </c>
      <c r="AW304" s="13" t="s">
        <v>4</v>
      </c>
      <c r="AX304" s="13" t="s">
        <v>81</v>
      </c>
      <c r="AY304" s="237" t="s">
        <v>143</v>
      </c>
    </row>
    <row r="305" s="2" customFormat="1" ht="16.5" customHeight="1">
      <c r="A305" s="41"/>
      <c r="B305" s="42"/>
      <c r="C305" s="260" t="s">
        <v>459</v>
      </c>
      <c r="D305" s="260" t="s">
        <v>257</v>
      </c>
      <c r="E305" s="261" t="s">
        <v>2426</v>
      </c>
      <c r="F305" s="262" t="s">
        <v>2427</v>
      </c>
      <c r="G305" s="263" t="s">
        <v>148</v>
      </c>
      <c r="H305" s="264">
        <v>2.75</v>
      </c>
      <c r="I305" s="265"/>
      <c r="J305" s="266">
        <f>ROUND(I305*H305,2)</f>
        <v>0</v>
      </c>
      <c r="K305" s="262" t="s">
        <v>149</v>
      </c>
      <c r="L305" s="267"/>
      <c r="M305" s="268" t="s">
        <v>28</v>
      </c>
      <c r="N305" s="269" t="s">
        <v>44</v>
      </c>
      <c r="O305" s="87"/>
      <c r="P305" s="216">
        <f>O305*H305</f>
        <v>0</v>
      </c>
      <c r="Q305" s="216">
        <v>0.22</v>
      </c>
      <c r="R305" s="216">
        <f>Q305*H305</f>
        <v>0.60499999999999998</v>
      </c>
      <c r="S305" s="216">
        <v>0</v>
      </c>
      <c r="T305" s="21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8" t="s">
        <v>217</v>
      </c>
      <c r="AT305" s="218" t="s">
        <v>257</v>
      </c>
      <c r="AU305" s="218" t="s">
        <v>83</v>
      </c>
      <c r="AY305" s="20" t="s">
        <v>143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20" t="s">
        <v>81</v>
      </c>
      <c r="BK305" s="219">
        <f>ROUND(I305*H305,2)</f>
        <v>0</v>
      </c>
      <c r="BL305" s="20" t="s">
        <v>150</v>
      </c>
      <c r="BM305" s="218" t="s">
        <v>2428</v>
      </c>
    </row>
    <row r="306" s="2" customFormat="1">
      <c r="A306" s="41"/>
      <c r="B306" s="42"/>
      <c r="C306" s="43"/>
      <c r="D306" s="220" t="s">
        <v>152</v>
      </c>
      <c r="E306" s="43"/>
      <c r="F306" s="221" t="s">
        <v>2427</v>
      </c>
      <c r="G306" s="43"/>
      <c r="H306" s="43"/>
      <c r="I306" s="222"/>
      <c r="J306" s="43"/>
      <c r="K306" s="43"/>
      <c r="L306" s="47"/>
      <c r="M306" s="223"/>
      <c r="N306" s="224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152</v>
      </c>
      <c r="AU306" s="20" t="s">
        <v>83</v>
      </c>
    </row>
    <row r="307" s="14" customFormat="1">
      <c r="A307" s="14"/>
      <c r="B307" s="238"/>
      <c r="C307" s="239"/>
      <c r="D307" s="220" t="s">
        <v>156</v>
      </c>
      <c r="E307" s="240" t="s">
        <v>28</v>
      </c>
      <c r="F307" s="241" t="s">
        <v>2280</v>
      </c>
      <c r="G307" s="239"/>
      <c r="H307" s="240" t="s">
        <v>28</v>
      </c>
      <c r="I307" s="242"/>
      <c r="J307" s="239"/>
      <c r="K307" s="239"/>
      <c r="L307" s="243"/>
      <c r="M307" s="244"/>
      <c r="N307" s="245"/>
      <c r="O307" s="245"/>
      <c r="P307" s="245"/>
      <c r="Q307" s="245"/>
      <c r="R307" s="245"/>
      <c r="S307" s="245"/>
      <c r="T307" s="24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7" t="s">
        <v>156</v>
      </c>
      <c r="AU307" s="247" t="s">
        <v>83</v>
      </c>
      <c r="AV307" s="14" t="s">
        <v>81</v>
      </c>
      <c r="AW307" s="14" t="s">
        <v>35</v>
      </c>
      <c r="AX307" s="14" t="s">
        <v>73</v>
      </c>
      <c r="AY307" s="247" t="s">
        <v>143</v>
      </c>
    </row>
    <row r="308" s="13" customFormat="1">
      <c r="A308" s="13"/>
      <c r="B308" s="227"/>
      <c r="C308" s="228"/>
      <c r="D308" s="220" t="s">
        <v>156</v>
      </c>
      <c r="E308" s="229" t="s">
        <v>28</v>
      </c>
      <c r="F308" s="230" t="s">
        <v>2429</v>
      </c>
      <c r="G308" s="228"/>
      <c r="H308" s="231">
        <v>2.75</v>
      </c>
      <c r="I308" s="232"/>
      <c r="J308" s="228"/>
      <c r="K308" s="228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156</v>
      </c>
      <c r="AU308" s="237" t="s">
        <v>83</v>
      </c>
      <c r="AV308" s="13" t="s">
        <v>83</v>
      </c>
      <c r="AW308" s="13" t="s">
        <v>35</v>
      </c>
      <c r="AX308" s="13" t="s">
        <v>81</v>
      </c>
      <c r="AY308" s="237" t="s">
        <v>143</v>
      </c>
    </row>
    <row r="309" s="2" customFormat="1" ht="16.5" customHeight="1">
      <c r="A309" s="41"/>
      <c r="B309" s="42"/>
      <c r="C309" s="260" t="s">
        <v>466</v>
      </c>
      <c r="D309" s="260" t="s">
        <v>257</v>
      </c>
      <c r="E309" s="261" t="s">
        <v>2430</v>
      </c>
      <c r="F309" s="262" t="s">
        <v>2431</v>
      </c>
      <c r="G309" s="263" t="s">
        <v>148</v>
      </c>
      <c r="H309" s="264">
        <v>1.5600000000000001</v>
      </c>
      <c r="I309" s="265"/>
      <c r="J309" s="266">
        <f>ROUND(I309*H309,2)</f>
        <v>0</v>
      </c>
      <c r="K309" s="262" t="s">
        <v>28</v>
      </c>
      <c r="L309" s="267"/>
      <c r="M309" s="268" t="s">
        <v>28</v>
      </c>
      <c r="N309" s="269" t="s">
        <v>44</v>
      </c>
      <c r="O309" s="87"/>
      <c r="P309" s="216">
        <f>O309*H309</f>
        <v>0</v>
      </c>
      <c r="Q309" s="216">
        <v>0.20999999999999999</v>
      </c>
      <c r="R309" s="216">
        <f>Q309*H309</f>
        <v>0.3276</v>
      </c>
      <c r="S309" s="216">
        <v>0</v>
      </c>
      <c r="T309" s="21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8" t="s">
        <v>217</v>
      </c>
      <c r="AT309" s="218" t="s">
        <v>257</v>
      </c>
      <c r="AU309" s="218" t="s">
        <v>83</v>
      </c>
      <c r="AY309" s="20" t="s">
        <v>143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20" t="s">
        <v>81</v>
      </c>
      <c r="BK309" s="219">
        <f>ROUND(I309*H309,2)</f>
        <v>0</v>
      </c>
      <c r="BL309" s="20" t="s">
        <v>150</v>
      </c>
      <c r="BM309" s="218" t="s">
        <v>2432</v>
      </c>
    </row>
    <row r="310" s="2" customFormat="1">
      <c r="A310" s="41"/>
      <c r="B310" s="42"/>
      <c r="C310" s="43"/>
      <c r="D310" s="220" t="s">
        <v>152</v>
      </c>
      <c r="E310" s="43"/>
      <c r="F310" s="221" t="s">
        <v>2431</v>
      </c>
      <c r="G310" s="43"/>
      <c r="H310" s="43"/>
      <c r="I310" s="222"/>
      <c r="J310" s="43"/>
      <c r="K310" s="43"/>
      <c r="L310" s="47"/>
      <c r="M310" s="223"/>
      <c r="N310" s="22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152</v>
      </c>
      <c r="AU310" s="20" t="s">
        <v>83</v>
      </c>
    </row>
    <row r="311" s="14" customFormat="1">
      <c r="A311" s="14"/>
      <c r="B311" s="238"/>
      <c r="C311" s="239"/>
      <c r="D311" s="220" t="s">
        <v>156</v>
      </c>
      <c r="E311" s="240" t="s">
        <v>28</v>
      </c>
      <c r="F311" s="241" t="s">
        <v>2274</v>
      </c>
      <c r="G311" s="239"/>
      <c r="H311" s="240" t="s">
        <v>28</v>
      </c>
      <c r="I311" s="242"/>
      <c r="J311" s="239"/>
      <c r="K311" s="239"/>
      <c r="L311" s="243"/>
      <c r="M311" s="244"/>
      <c r="N311" s="245"/>
      <c r="O311" s="245"/>
      <c r="P311" s="245"/>
      <c r="Q311" s="245"/>
      <c r="R311" s="245"/>
      <c r="S311" s="245"/>
      <c r="T311" s="24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7" t="s">
        <v>156</v>
      </c>
      <c r="AU311" s="247" t="s">
        <v>83</v>
      </c>
      <c r="AV311" s="14" t="s">
        <v>81</v>
      </c>
      <c r="AW311" s="14" t="s">
        <v>35</v>
      </c>
      <c r="AX311" s="14" t="s">
        <v>73</v>
      </c>
      <c r="AY311" s="247" t="s">
        <v>143</v>
      </c>
    </row>
    <row r="312" s="13" customFormat="1">
      <c r="A312" s="13"/>
      <c r="B312" s="227"/>
      <c r="C312" s="228"/>
      <c r="D312" s="220" t="s">
        <v>156</v>
      </c>
      <c r="E312" s="229" t="s">
        <v>28</v>
      </c>
      <c r="F312" s="230" t="s">
        <v>2433</v>
      </c>
      <c r="G312" s="228"/>
      <c r="H312" s="231">
        <v>0.81000000000000005</v>
      </c>
      <c r="I312" s="232"/>
      <c r="J312" s="228"/>
      <c r="K312" s="228"/>
      <c r="L312" s="233"/>
      <c r="M312" s="234"/>
      <c r="N312" s="235"/>
      <c r="O312" s="235"/>
      <c r="P312" s="235"/>
      <c r="Q312" s="235"/>
      <c r="R312" s="235"/>
      <c r="S312" s="235"/>
      <c r="T312" s="23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7" t="s">
        <v>156</v>
      </c>
      <c r="AU312" s="237" t="s">
        <v>83</v>
      </c>
      <c r="AV312" s="13" t="s">
        <v>83</v>
      </c>
      <c r="AW312" s="13" t="s">
        <v>35</v>
      </c>
      <c r="AX312" s="13" t="s">
        <v>73</v>
      </c>
      <c r="AY312" s="237" t="s">
        <v>143</v>
      </c>
    </row>
    <row r="313" s="14" customFormat="1">
      <c r="A313" s="14"/>
      <c r="B313" s="238"/>
      <c r="C313" s="239"/>
      <c r="D313" s="220" t="s">
        <v>156</v>
      </c>
      <c r="E313" s="240" t="s">
        <v>28</v>
      </c>
      <c r="F313" s="241" t="s">
        <v>2277</v>
      </c>
      <c r="G313" s="239"/>
      <c r="H313" s="240" t="s">
        <v>28</v>
      </c>
      <c r="I313" s="242"/>
      <c r="J313" s="239"/>
      <c r="K313" s="239"/>
      <c r="L313" s="243"/>
      <c r="M313" s="244"/>
      <c r="N313" s="245"/>
      <c r="O313" s="245"/>
      <c r="P313" s="245"/>
      <c r="Q313" s="245"/>
      <c r="R313" s="245"/>
      <c r="S313" s="245"/>
      <c r="T313" s="24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7" t="s">
        <v>156</v>
      </c>
      <c r="AU313" s="247" t="s">
        <v>83</v>
      </c>
      <c r="AV313" s="14" t="s">
        <v>81</v>
      </c>
      <c r="AW313" s="14" t="s">
        <v>35</v>
      </c>
      <c r="AX313" s="14" t="s">
        <v>73</v>
      </c>
      <c r="AY313" s="247" t="s">
        <v>143</v>
      </c>
    </row>
    <row r="314" s="13" customFormat="1">
      <c r="A314" s="13"/>
      <c r="B314" s="227"/>
      <c r="C314" s="228"/>
      <c r="D314" s="220" t="s">
        <v>156</v>
      </c>
      <c r="E314" s="229" t="s">
        <v>28</v>
      </c>
      <c r="F314" s="230" t="s">
        <v>2434</v>
      </c>
      <c r="G314" s="228"/>
      <c r="H314" s="231">
        <v>0.75</v>
      </c>
      <c r="I314" s="232"/>
      <c r="J314" s="228"/>
      <c r="K314" s="228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156</v>
      </c>
      <c r="AU314" s="237" t="s">
        <v>83</v>
      </c>
      <c r="AV314" s="13" t="s">
        <v>83</v>
      </c>
      <c r="AW314" s="13" t="s">
        <v>35</v>
      </c>
      <c r="AX314" s="13" t="s">
        <v>73</v>
      </c>
      <c r="AY314" s="237" t="s">
        <v>143</v>
      </c>
    </row>
    <row r="315" s="15" customFormat="1">
      <c r="A315" s="15"/>
      <c r="B315" s="248"/>
      <c r="C315" s="249"/>
      <c r="D315" s="220" t="s">
        <v>156</v>
      </c>
      <c r="E315" s="250" t="s">
        <v>28</v>
      </c>
      <c r="F315" s="251" t="s">
        <v>180</v>
      </c>
      <c r="G315" s="249"/>
      <c r="H315" s="252">
        <v>1.5600000000000001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8" t="s">
        <v>156</v>
      </c>
      <c r="AU315" s="258" t="s">
        <v>83</v>
      </c>
      <c r="AV315" s="15" t="s">
        <v>150</v>
      </c>
      <c r="AW315" s="15" t="s">
        <v>35</v>
      </c>
      <c r="AX315" s="15" t="s">
        <v>81</v>
      </c>
      <c r="AY315" s="258" t="s">
        <v>143</v>
      </c>
    </row>
    <row r="316" s="2" customFormat="1" ht="16.5" customHeight="1">
      <c r="A316" s="41"/>
      <c r="B316" s="42"/>
      <c r="C316" s="260" t="s">
        <v>472</v>
      </c>
      <c r="D316" s="260" t="s">
        <v>257</v>
      </c>
      <c r="E316" s="261" t="s">
        <v>2307</v>
      </c>
      <c r="F316" s="262" t="s">
        <v>2308</v>
      </c>
      <c r="G316" s="263" t="s">
        <v>260</v>
      </c>
      <c r="H316" s="264">
        <v>171.93199999999999</v>
      </c>
      <c r="I316" s="265"/>
      <c r="J316" s="266">
        <f>ROUND(I316*H316,2)</f>
        <v>0</v>
      </c>
      <c r="K316" s="262" t="s">
        <v>149</v>
      </c>
      <c r="L316" s="267"/>
      <c r="M316" s="268" t="s">
        <v>28</v>
      </c>
      <c r="N316" s="269" t="s">
        <v>44</v>
      </c>
      <c r="O316" s="87"/>
      <c r="P316" s="216">
        <f>O316*H316</f>
        <v>0</v>
      </c>
      <c r="Q316" s="216">
        <v>1</v>
      </c>
      <c r="R316" s="216">
        <f>Q316*H316</f>
        <v>171.93199999999999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217</v>
      </c>
      <c r="AT316" s="218" t="s">
        <v>257</v>
      </c>
      <c r="AU316" s="218" t="s">
        <v>83</v>
      </c>
      <c r="AY316" s="20" t="s">
        <v>143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81</v>
      </c>
      <c r="BK316" s="219">
        <f>ROUND(I316*H316,2)</f>
        <v>0</v>
      </c>
      <c r="BL316" s="20" t="s">
        <v>150</v>
      </c>
      <c r="BM316" s="218" t="s">
        <v>2435</v>
      </c>
    </row>
    <row r="317" s="2" customFormat="1">
      <c r="A317" s="41"/>
      <c r="B317" s="42"/>
      <c r="C317" s="43"/>
      <c r="D317" s="220" t="s">
        <v>152</v>
      </c>
      <c r="E317" s="43"/>
      <c r="F317" s="221" t="s">
        <v>2308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152</v>
      </c>
      <c r="AU317" s="20" t="s">
        <v>83</v>
      </c>
    </row>
    <row r="318" s="14" customFormat="1">
      <c r="A318" s="14"/>
      <c r="B318" s="238"/>
      <c r="C318" s="239"/>
      <c r="D318" s="220" t="s">
        <v>156</v>
      </c>
      <c r="E318" s="240" t="s">
        <v>28</v>
      </c>
      <c r="F318" s="241" t="s">
        <v>2274</v>
      </c>
      <c r="G318" s="239"/>
      <c r="H318" s="240" t="s">
        <v>28</v>
      </c>
      <c r="I318" s="242"/>
      <c r="J318" s="239"/>
      <c r="K318" s="239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156</v>
      </c>
      <c r="AU318" s="247" t="s">
        <v>83</v>
      </c>
      <c r="AV318" s="14" t="s">
        <v>81</v>
      </c>
      <c r="AW318" s="14" t="s">
        <v>35</v>
      </c>
      <c r="AX318" s="14" t="s">
        <v>73</v>
      </c>
      <c r="AY318" s="247" t="s">
        <v>143</v>
      </c>
    </row>
    <row r="319" s="13" customFormat="1">
      <c r="A319" s="13"/>
      <c r="B319" s="227"/>
      <c r="C319" s="228"/>
      <c r="D319" s="220" t="s">
        <v>156</v>
      </c>
      <c r="E319" s="229" t="s">
        <v>28</v>
      </c>
      <c r="F319" s="230" t="s">
        <v>2436</v>
      </c>
      <c r="G319" s="228"/>
      <c r="H319" s="231">
        <v>1.0800000000000001</v>
      </c>
      <c r="I319" s="232"/>
      <c r="J319" s="228"/>
      <c r="K319" s="228"/>
      <c r="L319" s="233"/>
      <c r="M319" s="234"/>
      <c r="N319" s="235"/>
      <c r="O319" s="235"/>
      <c r="P319" s="235"/>
      <c r="Q319" s="235"/>
      <c r="R319" s="235"/>
      <c r="S319" s="235"/>
      <c r="T319" s="23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7" t="s">
        <v>156</v>
      </c>
      <c r="AU319" s="237" t="s">
        <v>83</v>
      </c>
      <c r="AV319" s="13" t="s">
        <v>83</v>
      </c>
      <c r="AW319" s="13" t="s">
        <v>35</v>
      </c>
      <c r="AX319" s="13" t="s">
        <v>73</v>
      </c>
      <c r="AY319" s="237" t="s">
        <v>143</v>
      </c>
    </row>
    <row r="320" s="14" customFormat="1">
      <c r="A320" s="14"/>
      <c r="B320" s="238"/>
      <c r="C320" s="239"/>
      <c r="D320" s="220" t="s">
        <v>156</v>
      </c>
      <c r="E320" s="240" t="s">
        <v>28</v>
      </c>
      <c r="F320" s="241" t="s">
        <v>2271</v>
      </c>
      <c r="G320" s="239"/>
      <c r="H320" s="240" t="s">
        <v>28</v>
      </c>
      <c r="I320" s="242"/>
      <c r="J320" s="239"/>
      <c r="K320" s="239"/>
      <c r="L320" s="243"/>
      <c r="M320" s="244"/>
      <c r="N320" s="245"/>
      <c r="O320" s="245"/>
      <c r="P320" s="245"/>
      <c r="Q320" s="245"/>
      <c r="R320" s="245"/>
      <c r="S320" s="245"/>
      <c r="T320" s="24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7" t="s">
        <v>156</v>
      </c>
      <c r="AU320" s="247" t="s">
        <v>83</v>
      </c>
      <c r="AV320" s="14" t="s">
        <v>81</v>
      </c>
      <c r="AW320" s="14" t="s">
        <v>35</v>
      </c>
      <c r="AX320" s="14" t="s">
        <v>73</v>
      </c>
      <c r="AY320" s="247" t="s">
        <v>143</v>
      </c>
    </row>
    <row r="321" s="13" customFormat="1">
      <c r="A321" s="13"/>
      <c r="B321" s="227"/>
      <c r="C321" s="228"/>
      <c r="D321" s="220" t="s">
        <v>156</v>
      </c>
      <c r="E321" s="229" t="s">
        <v>28</v>
      </c>
      <c r="F321" s="230" t="s">
        <v>2437</v>
      </c>
      <c r="G321" s="228"/>
      <c r="H321" s="231">
        <v>69</v>
      </c>
      <c r="I321" s="232"/>
      <c r="J321" s="228"/>
      <c r="K321" s="228"/>
      <c r="L321" s="233"/>
      <c r="M321" s="234"/>
      <c r="N321" s="235"/>
      <c r="O321" s="235"/>
      <c r="P321" s="235"/>
      <c r="Q321" s="235"/>
      <c r="R321" s="235"/>
      <c r="S321" s="235"/>
      <c r="T321" s="23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7" t="s">
        <v>156</v>
      </c>
      <c r="AU321" s="237" t="s">
        <v>83</v>
      </c>
      <c r="AV321" s="13" t="s">
        <v>83</v>
      </c>
      <c r="AW321" s="13" t="s">
        <v>35</v>
      </c>
      <c r="AX321" s="13" t="s">
        <v>73</v>
      </c>
      <c r="AY321" s="237" t="s">
        <v>143</v>
      </c>
    </row>
    <row r="322" s="14" customFormat="1">
      <c r="A322" s="14"/>
      <c r="B322" s="238"/>
      <c r="C322" s="239"/>
      <c r="D322" s="220" t="s">
        <v>156</v>
      </c>
      <c r="E322" s="240" t="s">
        <v>28</v>
      </c>
      <c r="F322" s="241" t="s">
        <v>2277</v>
      </c>
      <c r="G322" s="239"/>
      <c r="H322" s="240" t="s">
        <v>28</v>
      </c>
      <c r="I322" s="242"/>
      <c r="J322" s="239"/>
      <c r="K322" s="239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156</v>
      </c>
      <c r="AU322" s="247" t="s">
        <v>83</v>
      </c>
      <c r="AV322" s="14" t="s">
        <v>81</v>
      </c>
      <c r="AW322" s="14" t="s">
        <v>35</v>
      </c>
      <c r="AX322" s="14" t="s">
        <v>73</v>
      </c>
      <c r="AY322" s="247" t="s">
        <v>143</v>
      </c>
    </row>
    <row r="323" s="13" customFormat="1">
      <c r="A323" s="13"/>
      <c r="B323" s="227"/>
      <c r="C323" s="228"/>
      <c r="D323" s="220" t="s">
        <v>156</v>
      </c>
      <c r="E323" s="229" t="s">
        <v>28</v>
      </c>
      <c r="F323" s="230" t="s">
        <v>2438</v>
      </c>
      <c r="G323" s="228"/>
      <c r="H323" s="231">
        <v>25.437999999999999</v>
      </c>
      <c r="I323" s="232"/>
      <c r="J323" s="228"/>
      <c r="K323" s="228"/>
      <c r="L323" s="233"/>
      <c r="M323" s="234"/>
      <c r="N323" s="235"/>
      <c r="O323" s="235"/>
      <c r="P323" s="235"/>
      <c r="Q323" s="235"/>
      <c r="R323" s="235"/>
      <c r="S323" s="235"/>
      <c r="T323" s="23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7" t="s">
        <v>156</v>
      </c>
      <c r="AU323" s="237" t="s">
        <v>83</v>
      </c>
      <c r="AV323" s="13" t="s">
        <v>83</v>
      </c>
      <c r="AW323" s="13" t="s">
        <v>35</v>
      </c>
      <c r="AX323" s="13" t="s">
        <v>73</v>
      </c>
      <c r="AY323" s="237" t="s">
        <v>143</v>
      </c>
    </row>
    <row r="324" s="15" customFormat="1">
      <c r="A324" s="15"/>
      <c r="B324" s="248"/>
      <c r="C324" s="249"/>
      <c r="D324" s="220" t="s">
        <v>156</v>
      </c>
      <c r="E324" s="250" t="s">
        <v>28</v>
      </c>
      <c r="F324" s="251" t="s">
        <v>180</v>
      </c>
      <c r="G324" s="249"/>
      <c r="H324" s="252">
        <v>95.518000000000001</v>
      </c>
      <c r="I324" s="253"/>
      <c r="J324" s="249"/>
      <c r="K324" s="249"/>
      <c r="L324" s="254"/>
      <c r="M324" s="255"/>
      <c r="N324" s="256"/>
      <c r="O324" s="256"/>
      <c r="P324" s="256"/>
      <c r="Q324" s="256"/>
      <c r="R324" s="256"/>
      <c r="S324" s="256"/>
      <c r="T324" s="257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8" t="s">
        <v>156</v>
      </c>
      <c r="AU324" s="258" t="s">
        <v>83</v>
      </c>
      <c r="AV324" s="15" t="s">
        <v>150</v>
      </c>
      <c r="AW324" s="15" t="s">
        <v>35</v>
      </c>
      <c r="AX324" s="15" t="s">
        <v>81</v>
      </c>
      <c r="AY324" s="258" t="s">
        <v>143</v>
      </c>
    </row>
    <row r="325" s="13" customFormat="1">
      <c r="A325" s="13"/>
      <c r="B325" s="227"/>
      <c r="C325" s="228"/>
      <c r="D325" s="220" t="s">
        <v>156</v>
      </c>
      <c r="E325" s="228"/>
      <c r="F325" s="230" t="s">
        <v>2439</v>
      </c>
      <c r="G325" s="228"/>
      <c r="H325" s="231">
        <v>171.93199999999999</v>
      </c>
      <c r="I325" s="232"/>
      <c r="J325" s="228"/>
      <c r="K325" s="228"/>
      <c r="L325" s="233"/>
      <c r="M325" s="234"/>
      <c r="N325" s="235"/>
      <c r="O325" s="235"/>
      <c r="P325" s="235"/>
      <c r="Q325" s="235"/>
      <c r="R325" s="235"/>
      <c r="S325" s="235"/>
      <c r="T325" s="23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7" t="s">
        <v>156</v>
      </c>
      <c r="AU325" s="237" t="s">
        <v>83</v>
      </c>
      <c r="AV325" s="13" t="s">
        <v>83</v>
      </c>
      <c r="AW325" s="13" t="s">
        <v>4</v>
      </c>
      <c r="AX325" s="13" t="s">
        <v>81</v>
      </c>
      <c r="AY325" s="237" t="s">
        <v>143</v>
      </c>
    </row>
    <row r="326" s="2" customFormat="1" ht="16.5" customHeight="1">
      <c r="A326" s="41"/>
      <c r="B326" s="42"/>
      <c r="C326" s="260" t="s">
        <v>478</v>
      </c>
      <c r="D326" s="260" t="s">
        <v>257</v>
      </c>
      <c r="E326" s="261" t="s">
        <v>880</v>
      </c>
      <c r="F326" s="262" t="s">
        <v>881</v>
      </c>
      <c r="G326" s="263" t="s">
        <v>260</v>
      </c>
      <c r="H326" s="264">
        <v>57.200000000000003</v>
      </c>
      <c r="I326" s="265"/>
      <c r="J326" s="266">
        <f>ROUND(I326*H326,2)</f>
        <v>0</v>
      </c>
      <c r="K326" s="262" t="s">
        <v>149</v>
      </c>
      <c r="L326" s="267"/>
      <c r="M326" s="268" t="s">
        <v>28</v>
      </c>
      <c r="N326" s="269" t="s">
        <v>44</v>
      </c>
      <c r="O326" s="87"/>
      <c r="P326" s="216">
        <f>O326*H326</f>
        <v>0</v>
      </c>
      <c r="Q326" s="216">
        <v>1</v>
      </c>
      <c r="R326" s="216">
        <f>Q326*H326</f>
        <v>57.200000000000003</v>
      </c>
      <c r="S326" s="216">
        <v>0</v>
      </c>
      <c r="T326" s="21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8" t="s">
        <v>217</v>
      </c>
      <c r="AT326" s="218" t="s">
        <v>257</v>
      </c>
      <c r="AU326" s="218" t="s">
        <v>83</v>
      </c>
      <c r="AY326" s="20" t="s">
        <v>143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20" t="s">
        <v>81</v>
      </c>
      <c r="BK326" s="219">
        <f>ROUND(I326*H326,2)</f>
        <v>0</v>
      </c>
      <c r="BL326" s="20" t="s">
        <v>150</v>
      </c>
      <c r="BM326" s="218" t="s">
        <v>2440</v>
      </c>
    </row>
    <row r="327" s="2" customFormat="1">
      <c r="A327" s="41"/>
      <c r="B327" s="42"/>
      <c r="C327" s="43"/>
      <c r="D327" s="220" t="s">
        <v>152</v>
      </c>
      <c r="E327" s="43"/>
      <c r="F327" s="221" t="s">
        <v>881</v>
      </c>
      <c r="G327" s="43"/>
      <c r="H327" s="43"/>
      <c r="I327" s="222"/>
      <c r="J327" s="43"/>
      <c r="K327" s="43"/>
      <c r="L327" s="47"/>
      <c r="M327" s="223"/>
      <c r="N327" s="224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152</v>
      </c>
      <c r="AU327" s="20" t="s">
        <v>83</v>
      </c>
    </row>
    <row r="328" s="14" customFormat="1">
      <c r="A328" s="14"/>
      <c r="B328" s="238"/>
      <c r="C328" s="239"/>
      <c r="D328" s="220" t="s">
        <v>156</v>
      </c>
      <c r="E328" s="240" t="s">
        <v>28</v>
      </c>
      <c r="F328" s="241" t="s">
        <v>2277</v>
      </c>
      <c r="G328" s="239"/>
      <c r="H328" s="240" t="s">
        <v>28</v>
      </c>
      <c r="I328" s="242"/>
      <c r="J328" s="239"/>
      <c r="K328" s="239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156</v>
      </c>
      <c r="AU328" s="247" t="s">
        <v>83</v>
      </c>
      <c r="AV328" s="14" t="s">
        <v>81</v>
      </c>
      <c r="AW328" s="14" t="s">
        <v>35</v>
      </c>
      <c r="AX328" s="14" t="s">
        <v>73</v>
      </c>
      <c r="AY328" s="247" t="s">
        <v>143</v>
      </c>
    </row>
    <row r="329" s="13" customFormat="1">
      <c r="A329" s="13"/>
      <c r="B329" s="227"/>
      <c r="C329" s="228"/>
      <c r="D329" s="220" t="s">
        <v>156</v>
      </c>
      <c r="E329" s="229" t="s">
        <v>28</v>
      </c>
      <c r="F329" s="230" t="s">
        <v>2441</v>
      </c>
      <c r="G329" s="228"/>
      <c r="H329" s="231">
        <v>20.350000000000001</v>
      </c>
      <c r="I329" s="232"/>
      <c r="J329" s="228"/>
      <c r="K329" s="228"/>
      <c r="L329" s="233"/>
      <c r="M329" s="234"/>
      <c r="N329" s="235"/>
      <c r="O329" s="235"/>
      <c r="P329" s="235"/>
      <c r="Q329" s="235"/>
      <c r="R329" s="235"/>
      <c r="S329" s="235"/>
      <c r="T329" s="23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7" t="s">
        <v>156</v>
      </c>
      <c r="AU329" s="237" t="s">
        <v>83</v>
      </c>
      <c r="AV329" s="13" t="s">
        <v>83</v>
      </c>
      <c r="AW329" s="13" t="s">
        <v>35</v>
      </c>
      <c r="AX329" s="13" t="s">
        <v>73</v>
      </c>
      <c r="AY329" s="237" t="s">
        <v>143</v>
      </c>
    </row>
    <row r="330" s="14" customFormat="1">
      <c r="A330" s="14"/>
      <c r="B330" s="238"/>
      <c r="C330" s="239"/>
      <c r="D330" s="220" t="s">
        <v>156</v>
      </c>
      <c r="E330" s="240" t="s">
        <v>28</v>
      </c>
      <c r="F330" s="241" t="s">
        <v>2280</v>
      </c>
      <c r="G330" s="239"/>
      <c r="H330" s="240" t="s">
        <v>28</v>
      </c>
      <c r="I330" s="242"/>
      <c r="J330" s="239"/>
      <c r="K330" s="239"/>
      <c r="L330" s="243"/>
      <c r="M330" s="244"/>
      <c r="N330" s="245"/>
      <c r="O330" s="245"/>
      <c r="P330" s="245"/>
      <c r="Q330" s="245"/>
      <c r="R330" s="245"/>
      <c r="S330" s="245"/>
      <c r="T330" s="24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7" t="s">
        <v>156</v>
      </c>
      <c r="AU330" s="247" t="s">
        <v>83</v>
      </c>
      <c r="AV330" s="14" t="s">
        <v>81</v>
      </c>
      <c r="AW330" s="14" t="s">
        <v>35</v>
      </c>
      <c r="AX330" s="14" t="s">
        <v>73</v>
      </c>
      <c r="AY330" s="247" t="s">
        <v>143</v>
      </c>
    </row>
    <row r="331" s="13" customFormat="1">
      <c r="A331" s="13"/>
      <c r="B331" s="227"/>
      <c r="C331" s="228"/>
      <c r="D331" s="220" t="s">
        <v>156</v>
      </c>
      <c r="E331" s="229" t="s">
        <v>28</v>
      </c>
      <c r="F331" s="230" t="s">
        <v>2442</v>
      </c>
      <c r="G331" s="228"/>
      <c r="H331" s="231">
        <v>8.25</v>
      </c>
      <c r="I331" s="232"/>
      <c r="J331" s="228"/>
      <c r="K331" s="228"/>
      <c r="L331" s="233"/>
      <c r="M331" s="234"/>
      <c r="N331" s="235"/>
      <c r="O331" s="235"/>
      <c r="P331" s="235"/>
      <c r="Q331" s="235"/>
      <c r="R331" s="235"/>
      <c r="S331" s="235"/>
      <c r="T331" s="23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7" t="s">
        <v>156</v>
      </c>
      <c r="AU331" s="237" t="s">
        <v>83</v>
      </c>
      <c r="AV331" s="13" t="s">
        <v>83</v>
      </c>
      <c r="AW331" s="13" t="s">
        <v>35</v>
      </c>
      <c r="AX331" s="13" t="s">
        <v>73</v>
      </c>
      <c r="AY331" s="237" t="s">
        <v>143</v>
      </c>
    </row>
    <row r="332" s="15" customFormat="1">
      <c r="A332" s="15"/>
      <c r="B332" s="248"/>
      <c r="C332" s="249"/>
      <c r="D332" s="220" t="s">
        <v>156</v>
      </c>
      <c r="E332" s="250" t="s">
        <v>28</v>
      </c>
      <c r="F332" s="251" t="s">
        <v>180</v>
      </c>
      <c r="G332" s="249"/>
      <c r="H332" s="252">
        <v>28.600000000000001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8" t="s">
        <v>156</v>
      </c>
      <c r="AU332" s="258" t="s">
        <v>83</v>
      </c>
      <c r="AV332" s="15" t="s">
        <v>150</v>
      </c>
      <c r="AW332" s="15" t="s">
        <v>35</v>
      </c>
      <c r="AX332" s="15" t="s">
        <v>81</v>
      </c>
      <c r="AY332" s="258" t="s">
        <v>143</v>
      </c>
    </row>
    <row r="333" s="13" customFormat="1">
      <c r="A333" s="13"/>
      <c r="B333" s="227"/>
      <c r="C333" s="228"/>
      <c r="D333" s="220" t="s">
        <v>156</v>
      </c>
      <c r="E333" s="228"/>
      <c r="F333" s="230" t="s">
        <v>2443</v>
      </c>
      <c r="G333" s="228"/>
      <c r="H333" s="231">
        <v>57.200000000000003</v>
      </c>
      <c r="I333" s="232"/>
      <c r="J333" s="228"/>
      <c r="K333" s="228"/>
      <c r="L333" s="233"/>
      <c r="M333" s="234"/>
      <c r="N333" s="235"/>
      <c r="O333" s="235"/>
      <c r="P333" s="235"/>
      <c r="Q333" s="235"/>
      <c r="R333" s="235"/>
      <c r="S333" s="235"/>
      <c r="T333" s="23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7" t="s">
        <v>156</v>
      </c>
      <c r="AU333" s="237" t="s">
        <v>83</v>
      </c>
      <c r="AV333" s="13" t="s">
        <v>83</v>
      </c>
      <c r="AW333" s="13" t="s">
        <v>4</v>
      </c>
      <c r="AX333" s="13" t="s">
        <v>81</v>
      </c>
      <c r="AY333" s="237" t="s">
        <v>143</v>
      </c>
    </row>
    <row r="334" s="2" customFormat="1" ht="16.5" customHeight="1">
      <c r="A334" s="41"/>
      <c r="B334" s="42"/>
      <c r="C334" s="260" t="s">
        <v>484</v>
      </c>
      <c r="D334" s="260" t="s">
        <v>257</v>
      </c>
      <c r="E334" s="261" t="s">
        <v>2282</v>
      </c>
      <c r="F334" s="262" t="s">
        <v>2283</v>
      </c>
      <c r="G334" s="263" t="s">
        <v>260</v>
      </c>
      <c r="H334" s="264">
        <v>20.82</v>
      </c>
      <c r="I334" s="265"/>
      <c r="J334" s="266">
        <f>ROUND(I334*H334,2)</f>
        <v>0</v>
      </c>
      <c r="K334" s="262" t="s">
        <v>149</v>
      </c>
      <c r="L334" s="267"/>
      <c r="M334" s="268" t="s">
        <v>28</v>
      </c>
      <c r="N334" s="269" t="s">
        <v>44</v>
      </c>
      <c r="O334" s="87"/>
      <c r="P334" s="216">
        <f>O334*H334</f>
        <v>0</v>
      </c>
      <c r="Q334" s="216">
        <v>1</v>
      </c>
      <c r="R334" s="216">
        <f>Q334*H334</f>
        <v>20.82</v>
      </c>
      <c r="S334" s="216">
        <v>0</v>
      </c>
      <c r="T334" s="21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8" t="s">
        <v>217</v>
      </c>
      <c r="AT334" s="218" t="s">
        <v>257</v>
      </c>
      <c r="AU334" s="218" t="s">
        <v>83</v>
      </c>
      <c r="AY334" s="20" t="s">
        <v>143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20" t="s">
        <v>81</v>
      </c>
      <c r="BK334" s="219">
        <f>ROUND(I334*H334,2)</f>
        <v>0</v>
      </c>
      <c r="BL334" s="20" t="s">
        <v>150</v>
      </c>
      <c r="BM334" s="218" t="s">
        <v>2444</v>
      </c>
    </row>
    <row r="335" s="2" customFormat="1">
      <c r="A335" s="41"/>
      <c r="B335" s="42"/>
      <c r="C335" s="43"/>
      <c r="D335" s="220" t="s">
        <v>152</v>
      </c>
      <c r="E335" s="43"/>
      <c r="F335" s="221" t="s">
        <v>2283</v>
      </c>
      <c r="G335" s="43"/>
      <c r="H335" s="43"/>
      <c r="I335" s="222"/>
      <c r="J335" s="43"/>
      <c r="K335" s="43"/>
      <c r="L335" s="47"/>
      <c r="M335" s="223"/>
      <c r="N335" s="224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152</v>
      </c>
      <c r="AU335" s="20" t="s">
        <v>83</v>
      </c>
    </row>
    <row r="336" s="14" customFormat="1">
      <c r="A336" s="14"/>
      <c r="B336" s="238"/>
      <c r="C336" s="239"/>
      <c r="D336" s="220" t="s">
        <v>156</v>
      </c>
      <c r="E336" s="240" t="s">
        <v>28</v>
      </c>
      <c r="F336" s="241" t="s">
        <v>2274</v>
      </c>
      <c r="G336" s="239"/>
      <c r="H336" s="240" t="s">
        <v>28</v>
      </c>
      <c r="I336" s="242"/>
      <c r="J336" s="239"/>
      <c r="K336" s="239"/>
      <c r="L336" s="243"/>
      <c r="M336" s="244"/>
      <c r="N336" s="245"/>
      <c r="O336" s="245"/>
      <c r="P336" s="245"/>
      <c r="Q336" s="245"/>
      <c r="R336" s="245"/>
      <c r="S336" s="245"/>
      <c r="T336" s="24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7" t="s">
        <v>156</v>
      </c>
      <c r="AU336" s="247" t="s">
        <v>83</v>
      </c>
      <c r="AV336" s="14" t="s">
        <v>81</v>
      </c>
      <c r="AW336" s="14" t="s">
        <v>35</v>
      </c>
      <c r="AX336" s="14" t="s">
        <v>73</v>
      </c>
      <c r="AY336" s="247" t="s">
        <v>143</v>
      </c>
    </row>
    <row r="337" s="13" customFormat="1">
      <c r="A337" s="13"/>
      <c r="B337" s="227"/>
      <c r="C337" s="228"/>
      <c r="D337" s="220" t="s">
        <v>156</v>
      </c>
      <c r="E337" s="229" t="s">
        <v>28</v>
      </c>
      <c r="F337" s="230" t="s">
        <v>2445</v>
      </c>
      <c r="G337" s="228"/>
      <c r="H337" s="231">
        <v>2.1600000000000001</v>
      </c>
      <c r="I337" s="232"/>
      <c r="J337" s="228"/>
      <c r="K337" s="228"/>
      <c r="L337" s="233"/>
      <c r="M337" s="234"/>
      <c r="N337" s="235"/>
      <c r="O337" s="235"/>
      <c r="P337" s="235"/>
      <c r="Q337" s="235"/>
      <c r="R337" s="235"/>
      <c r="S337" s="235"/>
      <c r="T337" s="23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7" t="s">
        <v>156</v>
      </c>
      <c r="AU337" s="237" t="s">
        <v>83</v>
      </c>
      <c r="AV337" s="13" t="s">
        <v>83</v>
      </c>
      <c r="AW337" s="13" t="s">
        <v>35</v>
      </c>
      <c r="AX337" s="13" t="s">
        <v>73</v>
      </c>
      <c r="AY337" s="237" t="s">
        <v>143</v>
      </c>
    </row>
    <row r="338" s="14" customFormat="1">
      <c r="A338" s="14"/>
      <c r="B338" s="238"/>
      <c r="C338" s="239"/>
      <c r="D338" s="220" t="s">
        <v>156</v>
      </c>
      <c r="E338" s="240" t="s">
        <v>28</v>
      </c>
      <c r="F338" s="241" t="s">
        <v>2280</v>
      </c>
      <c r="G338" s="239"/>
      <c r="H338" s="240" t="s">
        <v>28</v>
      </c>
      <c r="I338" s="242"/>
      <c r="J338" s="239"/>
      <c r="K338" s="239"/>
      <c r="L338" s="243"/>
      <c r="M338" s="244"/>
      <c r="N338" s="245"/>
      <c r="O338" s="245"/>
      <c r="P338" s="245"/>
      <c r="Q338" s="245"/>
      <c r="R338" s="245"/>
      <c r="S338" s="245"/>
      <c r="T338" s="24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7" t="s">
        <v>156</v>
      </c>
      <c r="AU338" s="247" t="s">
        <v>83</v>
      </c>
      <c r="AV338" s="14" t="s">
        <v>81</v>
      </c>
      <c r="AW338" s="14" t="s">
        <v>35</v>
      </c>
      <c r="AX338" s="14" t="s">
        <v>73</v>
      </c>
      <c r="AY338" s="247" t="s">
        <v>143</v>
      </c>
    </row>
    <row r="339" s="13" customFormat="1">
      <c r="A339" s="13"/>
      <c r="B339" s="227"/>
      <c r="C339" s="228"/>
      <c r="D339" s="220" t="s">
        <v>156</v>
      </c>
      <c r="E339" s="229" t="s">
        <v>28</v>
      </c>
      <c r="F339" s="230" t="s">
        <v>2446</v>
      </c>
      <c r="G339" s="228"/>
      <c r="H339" s="231">
        <v>8.25</v>
      </c>
      <c r="I339" s="232"/>
      <c r="J339" s="228"/>
      <c r="K339" s="228"/>
      <c r="L339" s="233"/>
      <c r="M339" s="234"/>
      <c r="N339" s="235"/>
      <c r="O339" s="235"/>
      <c r="P339" s="235"/>
      <c r="Q339" s="235"/>
      <c r="R339" s="235"/>
      <c r="S339" s="235"/>
      <c r="T339" s="23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7" t="s">
        <v>156</v>
      </c>
      <c r="AU339" s="237" t="s">
        <v>83</v>
      </c>
      <c r="AV339" s="13" t="s">
        <v>83</v>
      </c>
      <c r="AW339" s="13" t="s">
        <v>35</v>
      </c>
      <c r="AX339" s="13" t="s">
        <v>73</v>
      </c>
      <c r="AY339" s="237" t="s">
        <v>143</v>
      </c>
    </row>
    <row r="340" s="15" customFormat="1">
      <c r="A340" s="15"/>
      <c r="B340" s="248"/>
      <c r="C340" s="249"/>
      <c r="D340" s="220" t="s">
        <v>156</v>
      </c>
      <c r="E340" s="250" t="s">
        <v>28</v>
      </c>
      <c r="F340" s="251" t="s">
        <v>180</v>
      </c>
      <c r="G340" s="249"/>
      <c r="H340" s="252">
        <v>10.41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8" t="s">
        <v>156</v>
      </c>
      <c r="AU340" s="258" t="s">
        <v>83</v>
      </c>
      <c r="AV340" s="15" t="s">
        <v>150</v>
      </c>
      <c r="AW340" s="15" t="s">
        <v>35</v>
      </c>
      <c r="AX340" s="15" t="s">
        <v>81</v>
      </c>
      <c r="AY340" s="258" t="s">
        <v>143</v>
      </c>
    </row>
    <row r="341" s="13" customFormat="1">
      <c r="A341" s="13"/>
      <c r="B341" s="227"/>
      <c r="C341" s="228"/>
      <c r="D341" s="220" t="s">
        <v>156</v>
      </c>
      <c r="E341" s="228"/>
      <c r="F341" s="230" t="s">
        <v>2447</v>
      </c>
      <c r="G341" s="228"/>
      <c r="H341" s="231">
        <v>20.82</v>
      </c>
      <c r="I341" s="232"/>
      <c r="J341" s="228"/>
      <c r="K341" s="228"/>
      <c r="L341" s="233"/>
      <c r="M341" s="234"/>
      <c r="N341" s="235"/>
      <c r="O341" s="235"/>
      <c r="P341" s="235"/>
      <c r="Q341" s="235"/>
      <c r="R341" s="235"/>
      <c r="S341" s="235"/>
      <c r="T341" s="23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7" t="s">
        <v>156</v>
      </c>
      <c r="AU341" s="237" t="s">
        <v>83</v>
      </c>
      <c r="AV341" s="13" t="s">
        <v>83</v>
      </c>
      <c r="AW341" s="13" t="s">
        <v>4</v>
      </c>
      <c r="AX341" s="13" t="s">
        <v>81</v>
      </c>
      <c r="AY341" s="237" t="s">
        <v>143</v>
      </c>
    </row>
    <row r="342" s="2" customFormat="1" ht="16.5" customHeight="1">
      <c r="A342" s="41"/>
      <c r="B342" s="42"/>
      <c r="C342" s="260" t="s">
        <v>492</v>
      </c>
      <c r="D342" s="260" t="s">
        <v>257</v>
      </c>
      <c r="E342" s="261" t="s">
        <v>2448</v>
      </c>
      <c r="F342" s="262" t="s">
        <v>2449</v>
      </c>
      <c r="G342" s="263" t="s">
        <v>260</v>
      </c>
      <c r="H342" s="264">
        <v>82.799999999999997</v>
      </c>
      <c r="I342" s="265"/>
      <c r="J342" s="266">
        <f>ROUND(I342*H342,2)</f>
        <v>0</v>
      </c>
      <c r="K342" s="262" t="s">
        <v>28</v>
      </c>
      <c r="L342" s="267"/>
      <c r="M342" s="268" t="s">
        <v>28</v>
      </c>
      <c r="N342" s="269" t="s">
        <v>44</v>
      </c>
      <c r="O342" s="87"/>
      <c r="P342" s="216">
        <f>O342*H342</f>
        <v>0</v>
      </c>
      <c r="Q342" s="216">
        <v>1</v>
      </c>
      <c r="R342" s="216">
        <f>Q342*H342</f>
        <v>82.799999999999997</v>
      </c>
      <c r="S342" s="216">
        <v>0</v>
      </c>
      <c r="T342" s="217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8" t="s">
        <v>217</v>
      </c>
      <c r="AT342" s="218" t="s">
        <v>257</v>
      </c>
      <c r="AU342" s="218" t="s">
        <v>83</v>
      </c>
      <c r="AY342" s="20" t="s">
        <v>143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20" t="s">
        <v>81</v>
      </c>
      <c r="BK342" s="219">
        <f>ROUND(I342*H342,2)</f>
        <v>0</v>
      </c>
      <c r="BL342" s="20" t="s">
        <v>150</v>
      </c>
      <c r="BM342" s="218" t="s">
        <v>2450</v>
      </c>
    </row>
    <row r="343" s="2" customFormat="1">
      <c r="A343" s="41"/>
      <c r="B343" s="42"/>
      <c r="C343" s="43"/>
      <c r="D343" s="220" t="s">
        <v>152</v>
      </c>
      <c r="E343" s="43"/>
      <c r="F343" s="221" t="s">
        <v>2449</v>
      </c>
      <c r="G343" s="43"/>
      <c r="H343" s="43"/>
      <c r="I343" s="222"/>
      <c r="J343" s="43"/>
      <c r="K343" s="43"/>
      <c r="L343" s="47"/>
      <c r="M343" s="223"/>
      <c r="N343" s="224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152</v>
      </c>
      <c r="AU343" s="20" t="s">
        <v>83</v>
      </c>
    </row>
    <row r="344" s="14" customFormat="1">
      <c r="A344" s="14"/>
      <c r="B344" s="238"/>
      <c r="C344" s="239"/>
      <c r="D344" s="220" t="s">
        <v>156</v>
      </c>
      <c r="E344" s="240" t="s">
        <v>28</v>
      </c>
      <c r="F344" s="241" t="s">
        <v>2271</v>
      </c>
      <c r="G344" s="239"/>
      <c r="H344" s="240" t="s">
        <v>28</v>
      </c>
      <c r="I344" s="242"/>
      <c r="J344" s="239"/>
      <c r="K344" s="239"/>
      <c r="L344" s="243"/>
      <c r="M344" s="244"/>
      <c r="N344" s="245"/>
      <c r="O344" s="245"/>
      <c r="P344" s="245"/>
      <c r="Q344" s="245"/>
      <c r="R344" s="245"/>
      <c r="S344" s="245"/>
      <c r="T344" s="24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7" t="s">
        <v>156</v>
      </c>
      <c r="AU344" s="247" t="s">
        <v>83</v>
      </c>
      <c r="AV344" s="14" t="s">
        <v>81</v>
      </c>
      <c r="AW344" s="14" t="s">
        <v>35</v>
      </c>
      <c r="AX344" s="14" t="s">
        <v>73</v>
      </c>
      <c r="AY344" s="247" t="s">
        <v>143</v>
      </c>
    </row>
    <row r="345" s="13" customFormat="1">
      <c r="A345" s="13"/>
      <c r="B345" s="227"/>
      <c r="C345" s="228"/>
      <c r="D345" s="220" t="s">
        <v>156</v>
      </c>
      <c r="E345" s="229" t="s">
        <v>28</v>
      </c>
      <c r="F345" s="230" t="s">
        <v>2451</v>
      </c>
      <c r="G345" s="228"/>
      <c r="H345" s="231">
        <v>41.399999999999999</v>
      </c>
      <c r="I345" s="232"/>
      <c r="J345" s="228"/>
      <c r="K345" s="228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156</v>
      </c>
      <c r="AU345" s="237" t="s">
        <v>83</v>
      </c>
      <c r="AV345" s="13" t="s">
        <v>83</v>
      </c>
      <c r="AW345" s="13" t="s">
        <v>35</v>
      </c>
      <c r="AX345" s="13" t="s">
        <v>81</v>
      </c>
      <c r="AY345" s="237" t="s">
        <v>143</v>
      </c>
    </row>
    <row r="346" s="13" customFormat="1">
      <c r="A346" s="13"/>
      <c r="B346" s="227"/>
      <c r="C346" s="228"/>
      <c r="D346" s="220" t="s">
        <v>156</v>
      </c>
      <c r="E346" s="228"/>
      <c r="F346" s="230" t="s">
        <v>2452</v>
      </c>
      <c r="G346" s="228"/>
      <c r="H346" s="231">
        <v>82.799999999999997</v>
      </c>
      <c r="I346" s="232"/>
      <c r="J346" s="228"/>
      <c r="K346" s="228"/>
      <c r="L346" s="233"/>
      <c r="M346" s="234"/>
      <c r="N346" s="235"/>
      <c r="O346" s="235"/>
      <c r="P346" s="235"/>
      <c r="Q346" s="235"/>
      <c r="R346" s="235"/>
      <c r="S346" s="235"/>
      <c r="T346" s="23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7" t="s">
        <v>156</v>
      </c>
      <c r="AU346" s="237" t="s">
        <v>83</v>
      </c>
      <c r="AV346" s="13" t="s">
        <v>83</v>
      </c>
      <c r="AW346" s="13" t="s">
        <v>4</v>
      </c>
      <c r="AX346" s="13" t="s">
        <v>81</v>
      </c>
      <c r="AY346" s="237" t="s">
        <v>143</v>
      </c>
    </row>
    <row r="347" s="2" customFormat="1" ht="16.5" customHeight="1">
      <c r="A347" s="41"/>
      <c r="B347" s="42"/>
      <c r="C347" s="260" t="s">
        <v>500</v>
      </c>
      <c r="D347" s="260" t="s">
        <v>257</v>
      </c>
      <c r="E347" s="261" t="s">
        <v>2287</v>
      </c>
      <c r="F347" s="262" t="s">
        <v>2288</v>
      </c>
      <c r="G347" s="263" t="s">
        <v>260</v>
      </c>
      <c r="H347" s="264">
        <v>16.5</v>
      </c>
      <c r="I347" s="265"/>
      <c r="J347" s="266">
        <f>ROUND(I347*H347,2)</f>
        <v>0</v>
      </c>
      <c r="K347" s="262" t="s">
        <v>149</v>
      </c>
      <c r="L347" s="267"/>
      <c r="M347" s="268" t="s">
        <v>28</v>
      </c>
      <c r="N347" s="269" t="s">
        <v>44</v>
      </c>
      <c r="O347" s="87"/>
      <c r="P347" s="216">
        <f>O347*H347</f>
        <v>0</v>
      </c>
      <c r="Q347" s="216">
        <v>1</v>
      </c>
      <c r="R347" s="216">
        <f>Q347*H347</f>
        <v>16.5</v>
      </c>
      <c r="S347" s="216">
        <v>0</v>
      </c>
      <c r="T347" s="21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217</v>
      </c>
      <c r="AT347" s="218" t="s">
        <v>257</v>
      </c>
      <c r="AU347" s="218" t="s">
        <v>83</v>
      </c>
      <c r="AY347" s="20" t="s">
        <v>143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20" t="s">
        <v>81</v>
      </c>
      <c r="BK347" s="219">
        <f>ROUND(I347*H347,2)</f>
        <v>0</v>
      </c>
      <c r="BL347" s="20" t="s">
        <v>150</v>
      </c>
      <c r="BM347" s="218" t="s">
        <v>2453</v>
      </c>
    </row>
    <row r="348" s="2" customFormat="1">
      <c r="A348" s="41"/>
      <c r="B348" s="42"/>
      <c r="C348" s="43"/>
      <c r="D348" s="220" t="s">
        <v>152</v>
      </c>
      <c r="E348" s="43"/>
      <c r="F348" s="221" t="s">
        <v>2288</v>
      </c>
      <c r="G348" s="43"/>
      <c r="H348" s="43"/>
      <c r="I348" s="222"/>
      <c r="J348" s="43"/>
      <c r="K348" s="43"/>
      <c r="L348" s="47"/>
      <c r="M348" s="223"/>
      <c r="N348" s="22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152</v>
      </c>
      <c r="AU348" s="20" t="s">
        <v>83</v>
      </c>
    </row>
    <row r="349" s="14" customFormat="1">
      <c r="A349" s="14"/>
      <c r="B349" s="238"/>
      <c r="C349" s="239"/>
      <c r="D349" s="220" t="s">
        <v>156</v>
      </c>
      <c r="E349" s="240" t="s">
        <v>28</v>
      </c>
      <c r="F349" s="241" t="s">
        <v>2280</v>
      </c>
      <c r="G349" s="239"/>
      <c r="H349" s="240" t="s">
        <v>28</v>
      </c>
      <c r="I349" s="242"/>
      <c r="J349" s="239"/>
      <c r="K349" s="239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156</v>
      </c>
      <c r="AU349" s="247" t="s">
        <v>83</v>
      </c>
      <c r="AV349" s="14" t="s">
        <v>81</v>
      </c>
      <c r="AW349" s="14" t="s">
        <v>35</v>
      </c>
      <c r="AX349" s="14" t="s">
        <v>73</v>
      </c>
      <c r="AY349" s="247" t="s">
        <v>143</v>
      </c>
    </row>
    <row r="350" s="13" customFormat="1">
      <c r="A350" s="13"/>
      <c r="B350" s="227"/>
      <c r="C350" s="228"/>
      <c r="D350" s="220" t="s">
        <v>156</v>
      </c>
      <c r="E350" s="229" t="s">
        <v>28</v>
      </c>
      <c r="F350" s="230" t="s">
        <v>2454</v>
      </c>
      <c r="G350" s="228"/>
      <c r="H350" s="231">
        <v>8.25</v>
      </c>
      <c r="I350" s="232"/>
      <c r="J350" s="228"/>
      <c r="K350" s="228"/>
      <c r="L350" s="233"/>
      <c r="M350" s="234"/>
      <c r="N350" s="235"/>
      <c r="O350" s="235"/>
      <c r="P350" s="235"/>
      <c r="Q350" s="235"/>
      <c r="R350" s="235"/>
      <c r="S350" s="235"/>
      <c r="T350" s="23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7" t="s">
        <v>156</v>
      </c>
      <c r="AU350" s="237" t="s">
        <v>83</v>
      </c>
      <c r="AV350" s="13" t="s">
        <v>83</v>
      </c>
      <c r="AW350" s="13" t="s">
        <v>35</v>
      </c>
      <c r="AX350" s="13" t="s">
        <v>73</v>
      </c>
      <c r="AY350" s="237" t="s">
        <v>143</v>
      </c>
    </row>
    <row r="351" s="15" customFormat="1">
      <c r="A351" s="15"/>
      <c r="B351" s="248"/>
      <c r="C351" s="249"/>
      <c r="D351" s="220" t="s">
        <v>156</v>
      </c>
      <c r="E351" s="250" t="s">
        <v>28</v>
      </c>
      <c r="F351" s="251" t="s">
        <v>180</v>
      </c>
      <c r="G351" s="249"/>
      <c r="H351" s="252">
        <v>8.25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8" t="s">
        <v>156</v>
      </c>
      <c r="AU351" s="258" t="s">
        <v>83</v>
      </c>
      <c r="AV351" s="15" t="s">
        <v>150</v>
      </c>
      <c r="AW351" s="15" t="s">
        <v>35</v>
      </c>
      <c r="AX351" s="15" t="s">
        <v>81</v>
      </c>
      <c r="AY351" s="258" t="s">
        <v>143</v>
      </c>
    </row>
    <row r="352" s="13" customFormat="1">
      <c r="A352" s="13"/>
      <c r="B352" s="227"/>
      <c r="C352" s="228"/>
      <c r="D352" s="220" t="s">
        <v>156</v>
      </c>
      <c r="E352" s="228"/>
      <c r="F352" s="230" t="s">
        <v>2455</v>
      </c>
      <c r="G352" s="228"/>
      <c r="H352" s="231">
        <v>16.5</v>
      </c>
      <c r="I352" s="232"/>
      <c r="J352" s="228"/>
      <c r="K352" s="228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156</v>
      </c>
      <c r="AU352" s="237" t="s">
        <v>83</v>
      </c>
      <c r="AV352" s="13" t="s">
        <v>83</v>
      </c>
      <c r="AW352" s="13" t="s">
        <v>4</v>
      </c>
      <c r="AX352" s="13" t="s">
        <v>81</v>
      </c>
      <c r="AY352" s="237" t="s">
        <v>143</v>
      </c>
    </row>
    <row r="353" s="2" customFormat="1" ht="16.5" customHeight="1">
      <c r="A353" s="41"/>
      <c r="B353" s="42"/>
      <c r="C353" s="260" t="s">
        <v>508</v>
      </c>
      <c r="D353" s="260" t="s">
        <v>257</v>
      </c>
      <c r="E353" s="261" t="s">
        <v>2456</v>
      </c>
      <c r="F353" s="262" t="s">
        <v>2457</v>
      </c>
      <c r="G353" s="263" t="s">
        <v>260</v>
      </c>
      <c r="H353" s="264">
        <v>9</v>
      </c>
      <c r="I353" s="265"/>
      <c r="J353" s="266">
        <f>ROUND(I353*H353,2)</f>
        <v>0</v>
      </c>
      <c r="K353" s="262" t="s">
        <v>28</v>
      </c>
      <c r="L353" s="267"/>
      <c r="M353" s="268" t="s">
        <v>28</v>
      </c>
      <c r="N353" s="269" t="s">
        <v>44</v>
      </c>
      <c r="O353" s="87"/>
      <c r="P353" s="216">
        <f>O353*H353</f>
        <v>0</v>
      </c>
      <c r="Q353" s="216">
        <v>1</v>
      </c>
      <c r="R353" s="216">
        <f>Q353*H353</f>
        <v>9</v>
      </c>
      <c r="S353" s="216">
        <v>0</v>
      </c>
      <c r="T353" s="21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8" t="s">
        <v>217</v>
      </c>
      <c r="AT353" s="218" t="s">
        <v>257</v>
      </c>
      <c r="AU353" s="218" t="s">
        <v>83</v>
      </c>
      <c r="AY353" s="20" t="s">
        <v>143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20" t="s">
        <v>81</v>
      </c>
      <c r="BK353" s="219">
        <f>ROUND(I353*H353,2)</f>
        <v>0</v>
      </c>
      <c r="BL353" s="20" t="s">
        <v>150</v>
      </c>
      <c r="BM353" s="218" t="s">
        <v>2458</v>
      </c>
    </row>
    <row r="354" s="2" customFormat="1">
      <c r="A354" s="41"/>
      <c r="B354" s="42"/>
      <c r="C354" s="43"/>
      <c r="D354" s="220" t="s">
        <v>152</v>
      </c>
      <c r="E354" s="43"/>
      <c r="F354" s="221" t="s">
        <v>2457</v>
      </c>
      <c r="G354" s="43"/>
      <c r="H354" s="43"/>
      <c r="I354" s="222"/>
      <c r="J354" s="43"/>
      <c r="K354" s="43"/>
      <c r="L354" s="47"/>
      <c r="M354" s="223"/>
      <c r="N354" s="224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152</v>
      </c>
      <c r="AU354" s="20" t="s">
        <v>83</v>
      </c>
    </row>
    <row r="355" s="14" customFormat="1">
      <c r="A355" s="14"/>
      <c r="B355" s="238"/>
      <c r="C355" s="239"/>
      <c r="D355" s="220" t="s">
        <v>156</v>
      </c>
      <c r="E355" s="240" t="s">
        <v>28</v>
      </c>
      <c r="F355" s="241" t="s">
        <v>2277</v>
      </c>
      <c r="G355" s="239"/>
      <c r="H355" s="240" t="s">
        <v>28</v>
      </c>
      <c r="I355" s="242"/>
      <c r="J355" s="239"/>
      <c r="K355" s="239"/>
      <c r="L355" s="243"/>
      <c r="M355" s="244"/>
      <c r="N355" s="245"/>
      <c r="O355" s="245"/>
      <c r="P355" s="245"/>
      <c r="Q355" s="245"/>
      <c r="R355" s="245"/>
      <c r="S355" s="245"/>
      <c r="T355" s="24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7" t="s">
        <v>156</v>
      </c>
      <c r="AU355" s="247" t="s">
        <v>83</v>
      </c>
      <c r="AV355" s="14" t="s">
        <v>81</v>
      </c>
      <c r="AW355" s="14" t="s">
        <v>35</v>
      </c>
      <c r="AX355" s="14" t="s">
        <v>73</v>
      </c>
      <c r="AY355" s="247" t="s">
        <v>143</v>
      </c>
    </row>
    <row r="356" s="13" customFormat="1">
      <c r="A356" s="13"/>
      <c r="B356" s="227"/>
      <c r="C356" s="228"/>
      <c r="D356" s="220" t="s">
        <v>156</v>
      </c>
      <c r="E356" s="229" t="s">
        <v>28</v>
      </c>
      <c r="F356" s="230" t="s">
        <v>2459</v>
      </c>
      <c r="G356" s="228"/>
      <c r="H356" s="231">
        <v>4.5</v>
      </c>
      <c r="I356" s="232"/>
      <c r="J356" s="228"/>
      <c r="K356" s="228"/>
      <c r="L356" s="233"/>
      <c r="M356" s="234"/>
      <c r="N356" s="235"/>
      <c r="O356" s="235"/>
      <c r="P356" s="235"/>
      <c r="Q356" s="235"/>
      <c r="R356" s="235"/>
      <c r="S356" s="235"/>
      <c r="T356" s="23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7" t="s">
        <v>156</v>
      </c>
      <c r="AU356" s="237" t="s">
        <v>83</v>
      </c>
      <c r="AV356" s="13" t="s">
        <v>83</v>
      </c>
      <c r="AW356" s="13" t="s">
        <v>35</v>
      </c>
      <c r="AX356" s="13" t="s">
        <v>81</v>
      </c>
      <c r="AY356" s="237" t="s">
        <v>143</v>
      </c>
    </row>
    <row r="357" s="13" customFormat="1">
      <c r="A357" s="13"/>
      <c r="B357" s="227"/>
      <c r="C357" s="228"/>
      <c r="D357" s="220" t="s">
        <v>156</v>
      </c>
      <c r="E357" s="228"/>
      <c r="F357" s="230" t="s">
        <v>2460</v>
      </c>
      <c r="G357" s="228"/>
      <c r="H357" s="231">
        <v>9</v>
      </c>
      <c r="I357" s="232"/>
      <c r="J357" s="228"/>
      <c r="K357" s="228"/>
      <c r="L357" s="233"/>
      <c r="M357" s="234"/>
      <c r="N357" s="235"/>
      <c r="O357" s="235"/>
      <c r="P357" s="235"/>
      <c r="Q357" s="235"/>
      <c r="R357" s="235"/>
      <c r="S357" s="235"/>
      <c r="T357" s="23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7" t="s">
        <v>156</v>
      </c>
      <c r="AU357" s="237" t="s">
        <v>83</v>
      </c>
      <c r="AV357" s="13" t="s">
        <v>83</v>
      </c>
      <c r="AW357" s="13" t="s">
        <v>4</v>
      </c>
      <c r="AX357" s="13" t="s">
        <v>81</v>
      </c>
      <c r="AY357" s="237" t="s">
        <v>143</v>
      </c>
    </row>
    <row r="358" s="2" customFormat="1" ht="24.15" customHeight="1">
      <c r="A358" s="41"/>
      <c r="B358" s="42"/>
      <c r="C358" s="207" t="s">
        <v>513</v>
      </c>
      <c r="D358" s="207" t="s">
        <v>145</v>
      </c>
      <c r="E358" s="208" t="s">
        <v>2461</v>
      </c>
      <c r="F358" s="209" t="s">
        <v>2462</v>
      </c>
      <c r="G358" s="210" t="s">
        <v>312</v>
      </c>
      <c r="H358" s="211">
        <v>18</v>
      </c>
      <c r="I358" s="212"/>
      <c r="J358" s="213">
        <f>ROUND(I358*H358,2)</f>
        <v>0</v>
      </c>
      <c r="K358" s="209" t="s">
        <v>149</v>
      </c>
      <c r="L358" s="47"/>
      <c r="M358" s="214" t="s">
        <v>28</v>
      </c>
      <c r="N358" s="215" t="s">
        <v>44</v>
      </c>
      <c r="O358" s="87"/>
      <c r="P358" s="216">
        <f>O358*H358</f>
        <v>0</v>
      </c>
      <c r="Q358" s="216">
        <v>0</v>
      </c>
      <c r="R358" s="216">
        <f>Q358*H358</f>
        <v>0</v>
      </c>
      <c r="S358" s="216">
        <v>0</v>
      </c>
      <c r="T358" s="21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8" t="s">
        <v>150</v>
      </c>
      <c r="AT358" s="218" t="s">
        <v>145</v>
      </c>
      <c r="AU358" s="218" t="s">
        <v>83</v>
      </c>
      <c r="AY358" s="20" t="s">
        <v>143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20" t="s">
        <v>81</v>
      </c>
      <c r="BK358" s="219">
        <f>ROUND(I358*H358,2)</f>
        <v>0</v>
      </c>
      <c r="BL358" s="20" t="s">
        <v>150</v>
      </c>
      <c r="BM358" s="218" t="s">
        <v>2463</v>
      </c>
    </row>
    <row r="359" s="2" customFormat="1">
      <c r="A359" s="41"/>
      <c r="B359" s="42"/>
      <c r="C359" s="43"/>
      <c r="D359" s="220" t="s">
        <v>152</v>
      </c>
      <c r="E359" s="43"/>
      <c r="F359" s="221" t="s">
        <v>2464</v>
      </c>
      <c r="G359" s="43"/>
      <c r="H359" s="43"/>
      <c r="I359" s="222"/>
      <c r="J359" s="43"/>
      <c r="K359" s="43"/>
      <c r="L359" s="47"/>
      <c r="M359" s="223"/>
      <c r="N359" s="22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152</v>
      </c>
      <c r="AU359" s="20" t="s">
        <v>83</v>
      </c>
    </row>
    <row r="360" s="2" customFormat="1">
      <c r="A360" s="41"/>
      <c r="B360" s="42"/>
      <c r="C360" s="43"/>
      <c r="D360" s="225" t="s">
        <v>154</v>
      </c>
      <c r="E360" s="43"/>
      <c r="F360" s="226" t="s">
        <v>2465</v>
      </c>
      <c r="G360" s="43"/>
      <c r="H360" s="43"/>
      <c r="I360" s="222"/>
      <c r="J360" s="43"/>
      <c r="K360" s="43"/>
      <c r="L360" s="47"/>
      <c r="M360" s="223"/>
      <c r="N360" s="224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154</v>
      </c>
      <c r="AU360" s="20" t="s">
        <v>83</v>
      </c>
    </row>
    <row r="361" s="14" customFormat="1">
      <c r="A361" s="14"/>
      <c r="B361" s="238"/>
      <c r="C361" s="239"/>
      <c r="D361" s="220" t="s">
        <v>156</v>
      </c>
      <c r="E361" s="240" t="s">
        <v>28</v>
      </c>
      <c r="F361" s="241" t="s">
        <v>2274</v>
      </c>
      <c r="G361" s="239"/>
      <c r="H361" s="240" t="s">
        <v>28</v>
      </c>
      <c r="I361" s="242"/>
      <c r="J361" s="239"/>
      <c r="K361" s="239"/>
      <c r="L361" s="243"/>
      <c r="M361" s="244"/>
      <c r="N361" s="245"/>
      <c r="O361" s="245"/>
      <c r="P361" s="245"/>
      <c r="Q361" s="245"/>
      <c r="R361" s="245"/>
      <c r="S361" s="245"/>
      <c r="T361" s="24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7" t="s">
        <v>156</v>
      </c>
      <c r="AU361" s="247" t="s">
        <v>83</v>
      </c>
      <c r="AV361" s="14" t="s">
        <v>81</v>
      </c>
      <c r="AW361" s="14" t="s">
        <v>35</v>
      </c>
      <c r="AX361" s="14" t="s">
        <v>73</v>
      </c>
      <c r="AY361" s="247" t="s">
        <v>143</v>
      </c>
    </row>
    <row r="362" s="13" customFormat="1">
      <c r="A362" s="13"/>
      <c r="B362" s="227"/>
      <c r="C362" s="228"/>
      <c r="D362" s="220" t="s">
        <v>156</v>
      </c>
      <c r="E362" s="229" t="s">
        <v>28</v>
      </c>
      <c r="F362" s="230" t="s">
        <v>2466</v>
      </c>
      <c r="G362" s="228"/>
      <c r="H362" s="231">
        <v>18</v>
      </c>
      <c r="I362" s="232"/>
      <c r="J362" s="228"/>
      <c r="K362" s="228"/>
      <c r="L362" s="233"/>
      <c r="M362" s="234"/>
      <c r="N362" s="235"/>
      <c r="O362" s="235"/>
      <c r="P362" s="235"/>
      <c r="Q362" s="235"/>
      <c r="R362" s="235"/>
      <c r="S362" s="235"/>
      <c r="T362" s="23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7" t="s">
        <v>156</v>
      </c>
      <c r="AU362" s="237" t="s">
        <v>83</v>
      </c>
      <c r="AV362" s="13" t="s">
        <v>83</v>
      </c>
      <c r="AW362" s="13" t="s">
        <v>35</v>
      </c>
      <c r="AX362" s="13" t="s">
        <v>73</v>
      </c>
      <c r="AY362" s="237" t="s">
        <v>143</v>
      </c>
    </row>
    <row r="363" s="15" customFormat="1">
      <c r="A363" s="15"/>
      <c r="B363" s="248"/>
      <c r="C363" s="249"/>
      <c r="D363" s="220" t="s">
        <v>156</v>
      </c>
      <c r="E363" s="250" t="s">
        <v>28</v>
      </c>
      <c r="F363" s="251" t="s">
        <v>180</v>
      </c>
      <c r="G363" s="249"/>
      <c r="H363" s="252">
        <v>18</v>
      </c>
      <c r="I363" s="253"/>
      <c r="J363" s="249"/>
      <c r="K363" s="249"/>
      <c r="L363" s="254"/>
      <c r="M363" s="255"/>
      <c r="N363" s="256"/>
      <c r="O363" s="256"/>
      <c r="P363" s="256"/>
      <c r="Q363" s="256"/>
      <c r="R363" s="256"/>
      <c r="S363" s="256"/>
      <c r="T363" s="257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8" t="s">
        <v>156</v>
      </c>
      <c r="AU363" s="258" t="s">
        <v>83</v>
      </c>
      <c r="AV363" s="15" t="s">
        <v>150</v>
      </c>
      <c r="AW363" s="15" t="s">
        <v>35</v>
      </c>
      <c r="AX363" s="15" t="s">
        <v>81</v>
      </c>
      <c r="AY363" s="258" t="s">
        <v>143</v>
      </c>
    </row>
    <row r="364" s="2" customFormat="1" ht="24.15" customHeight="1">
      <c r="A364" s="41"/>
      <c r="B364" s="42"/>
      <c r="C364" s="207" t="s">
        <v>518</v>
      </c>
      <c r="D364" s="207" t="s">
        <v>145</v>
      </c>
      <c r="E364" s="208" t="s">
        <v>2467</v>
      </c>
      <c r="F364" s="209" t="s">
        <v>2468</v>
      </c>
      <c r="G364" s="210" t="s">
        <v>312</v>
      </c>
      <c r="H364" s="211">
        <v>405.024</v>
      </c>
      <c r="I364" s="212"/>
      <c r="J364" s="213">
        <f>ROUND(I364*H364,2)</f>
        <v>0</v>
      </c>
      <c r="K364" s="209" t="s">
        <v>149</v>
      </c>
      <c r="L364" s="47"/>
      <c r="M364" s="214" t="s">
        <v>28</v>
      </c>
      <c r="N364" s="215" t="s">
        <v>44</v>
      </c>
      <c r="O364" s="87"/>
      <c r="P364" s="216">
        <f>O364*H364</f>
        <v>0</v>
      </c>
      <c r="Q364" s="216">
        <v>0</v>
      </c>
      <c r="R364" s="216">
        <f>Q364*H364</f>
        <v>0</v>
      </c>
      <c r="S364" s="216">
        <v>0</v>
      </c>
      <c r="T364" s="217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18" t="s">
        <v>150</v>
      </c>
      <c r="AT364" s="218" t="s">
        <v>145</v>
      </c>
      <c r="AU364" s="218" t="s">
        <v>83</v>
      </c>
      <c r="AY364" s="20" t="s">
        <v>143</v>
      </c>
      <c r="BE364" s="219">
        <f>IF(N364="základní",J364,0)</f>
        <v>0</v>
      </c>
      <c r="BF364" s="219">
        <f>IF(N364="snížená",J364,0)</f>
        <v>0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20" t="s">
        <v>81</v>
      </c>
      <c r="BK364" s="219">
        <f>ROUND(I364*H364,2)</f>
        <v>0</v>
      </c>
      <c r="BL364" s="20" t="s">
        <v>150</v>
      </c>
      <c r="BM364" s="218" t="s">
        <v>2469</v>
      </c>
    </row>
    <row r="365" s="2" customFormat="1">
      <c r="A365" s="41"/>
      <c r="B365" s="42"/>
      <c r="C365" s="43"/>
      <c r="D365" s="220" t="s">
        <v>152</v>
      </c>
      <c r="E365" s="43"/>
      <c r="F365" s="221" t="s">
        <v>2470</v>
      </c>
      <c r="G365" s="43"/>
      <c r="H365" s="43"/>
      <c r="I365" s="222"/>
      <c r="J365" s="43"/>
      <c r="K365" s="43"/>
      <c r="L365" s="47"/>
      <c r="M365" s="223"/>
      <c r="N365" s="224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152</v>
      </c>
      <c r="AU365" s="20" t="s">
        <v>83</v>
      </c>
    </row>
    <row r="366" s="2" customFormat="1">
      <c r="A366" s="41"/>
      <c r="B366" s="42"/>
      <c r="C366" s="43"/>
      <c r="D366" s="225" t="s">
        <v>154</v>
      </c>
      <c r="E366" s="43"/>
      <c r="F366" s="226" t="s">
        <v>2471</v>
      </c>
      <c r="G366" s="43"/>
      <c r="H366" s="43"/>
      <c r="I366" s="222"/>
      <c r="J366" s="43"/>
      <c r="K366" s="43"/>
      <c r="L366" s="47"/>
      <c r="M366" s="223"/>
      <c r="N366" s="224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154</v>
      </c>
      <c r="AU366" s="20" t="s">
        <v>83</v>
      </c>
    </row>
    <row r="367" s="13" customFormat="1">
      <c r="A367" s="13"/>
      <c r="B367" s="227"/>
      <c r="C367" s="228"/>
      <c r="D367" s="220" t="s">
        <v>156</v>
      </c>
      <c r="E367" s="229" t="s">
        <v>28</v>
      </c>
      <c r="F367" s="230" t="s">
        <v>2472</v>
      </c>
      <c r="G367" s="228"/>
      <c r="H367" s="231">
        <v>5.024</v>
      </c>
      <c r="I367" s="232"/>
      <c r="J367" s="228"/>
      <c r="K367" s="228"/>
      <c r="L367" s="233"/>
      <c r="M367" s="234"/>
      <c r="N367" s="235"/>
      <c r="O367" s="235"/>
      <c r="P367" s="235"/>
      <c r="Q367" s="235"/>
      <c r="R367" s="235"/>
      <c r="S367" s="235"/>
      <c r="T367" s="23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7" t="s">
        <v>156</v>
      </c>
      <c r="AU367" s="237" t="s">
        <v>83</v>
      </c>
      <c r="AV367" s="13" t="s">
        <v>83</v>
      </c>
      <c r="AW367" s="13" t="s">
        <v>35</v>
      </c>
      <c r="AX367" s="13" t="s">
        <v>73</v>
      </c>
      <c r="AY367" s="237" t="s">
        <v>143</v>
      </c>
    </row>
    <row r="368" s="14" customFormat="1">
      <c r="A368" s="14"/>
      <c r="B368" s="238"/>
      <c r="C368" s="239"/>
      <c r="D368" s="220" t="s">
        <v>156</v>
      </c>
      <c r="E368" s="240" t="s">
        <v>28</v>
      </c>
      <c r="F368" s="241" t="s">
        <v>2271</v>
      </c>
      <c r="G368" s="239"/>
      <c r="H368" s="240" t="s">
        <v>28</v>
      </c>
      <c r="I368" s="242"/>
      <c r="J368" s="239"/>
      <c r="K368" s="239"/>
      <c r="L368" s="243"/>
      <c r="M368" s="244"/>
      <c r="N368" s="245"/>
      <c r="O368" s="245"/>
      <c r="P368" s="245"/>
      <c r="Q368" s="245"/>
      <c r="R368" s="245"/>
      <c r="S368" s="245"/>
      <c r="T368" s="24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7" t="s">
        <v>156</v>
      </c>
      <c r="AU368" s="247" t="s">
        <v>83</v>
      </c>
      <c r="AV368" s="14" t="s">
        <v>81</v>
      </c>
      <c r="AW368" s="14" t="s">
        <v>35</v>
      </c>
      <c r="AX368" s="14" t="s">
        <v>73</v>
      </c>
      <c r="AY368" s="247" t="s">
        <v>143</v>
      </c>
    </row>
    <row r="369" s="13" customFormat="1">
      <c r="A369" s="13"/>
      <c r="B369" s="227"/>
      <c r="C369" s="228"/>
      <c r="D369" s="220" t="s">
        <v>156</v>
      </c>
      <c r="E369" s="229" t="s">
        <v>28</v>
      </c>
      <c r="F369" s="230" t="s">
        <v>2473</v>
      </c>
      <c r="G369" s="228"/>
      <c r="H369" s="231">
        <v>400</v>
      </c>
      <c r="I369" s="232"/>
      <c r="J369" s="228"/>
      <c r="K369" s="228"/>
      <c r="L369" s="233"/>
      <c r="M369" s="234"/>
      <c r="N369" s="235"/>
      <c r="O369" s="235"/>
      <c r="P369" s="235"/>
      <c r="Q369" s="235"/>
      <c r="R369" s="235"/>
      <c r="S369" s="235"/>
      <c r="T369" s="23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7" t="s">
        <v>156</v>
      </c>
      <c r="AU369" s="237" t="s">
        <v>83</v>
      </c>
      <c r="AV369" s="13" t="s">
        <v>83</v>
      </c>
      <c r="AW369" s="13" t="s">
        <v>35</v>
      </c>
      <c r="AX369" s="13" t="s">
        <v>73</v>
      </c>
      <c r="AY369" s="237" t="s">
        <v>143</v>
      </c>
    </row>
    <row r="370" s="15" customFormat="1">
      <c r="A370" s="15"/>
      <c r="B370" s="248"/>
      <c r="C370" s="249"/>
      <c r="D370" s="220" t="s">
        <v>156</v>
      </c>
      <c r="E370" s="250" t="s">
        <v>28</v>
      </c>
      <c r="F370" s="251" t="s">
        <v>180</v>
      </c>
      <c r="G370" s="249"/>
      <c r="H370" s="252">
        <v>405.024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8" t="s">
        <v>156</v>
      </c>
      <c r="AU370" s="258" t="s">
        <v>83</v>
      </c>
      <c r="AV370" s="15" t="s">
        <v>150</v>
      </c>
      <c r="AW370" s="15" t="s">
        <v>35</v>
      </c>
      <c r="AX370" s="15" t="s">
        <v>81</v>
      </c>
      <c r="AY370" s="258" t="s">
        <v>143</v>
      </c>
    </row>
    <row r="371" s="2" customFormat="1" ht="16.5" customHeight="1">
      <c r="A371" s="41"/>
      <c r="B371" s="42"/>
      <c r="C371" s="260" t="s">
        <v>526</v>
      </c>
      <c r="D371" s="260" t="s">
        <v>257</v>
      </c>
      <c r="E371" s="261" t="s">
        <v>2474</v>
      </c>
      <c r="F371" s="262" t="s">
        <v>2475</v>
      </c>
      <c r="G371" s="263" t="s">
        <v>260</v>
      </c>
      <c r="H371" s="264">
        <v>0.70399999999999996</v>
      </c>
      <c r="I371" s="265"/>
      <c r="J371" s="266">
        <f>ROUND(I371*H371,2)</f>
        <v>0</v>
      </c>
      <c r="K371" s="262" t="s">
        <v>149</v>
      </c>
      <c r="L371" s="267"/>
      <c r="M371" s="268" t="s">
        <v>28</v>
      </c>
      <c r="N371" s="269" t="s">
        <v>44</v>
      </c>
      <c r="O371" s="87"/>
      <c r="P371" s="216">
        <f>O371*H371</f>
        <v>0</v>
      </c>
      <c r="Q371" s="216">
        <v>1</v>
      </c>
      <c r="R371" s="216">
        <f>Q371*H371</f>
        <v>0.70399999999999996</v>
      </c>
      <c r="S371" s="216">
        <v>0</v>
      </c>
      <c r="T371" s="217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8" t="s">
        <v>217</v>
      </c>
      <c r="AT371" s="218" t="s">
        <v>257</v>
      </c>
      <c r="AU371" s="218" t="s">
        <v>83</v>
      </c>
      <c r="AY371" s="20" t="s">
        <v>143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20" t="s">
        <v>81</v>
      </c>
      <c r="BK371" s="219">
        <f>ROUND(I371*H371,2)</f>
        <v>0</v>
      </c>
      <c r="BL371" s="20" t="s">
        <v>150</v>
      </c>
      <c r="BM371" s="218" t="s">
        <v>2476</v>
      </c>
    </row>
    <row r="372" s="2" customFormat="1">
      <c r="A372" s="41"/>
      <c r="B372" s="42"/>
      <c r="C372" s="43"/>
      <c r="D372" s="220" t="s">
        <v>152</v>
      </c>
      <c r="E372" s="43"/>
      <c r="F372" s="221" t="s">
        <v>2475</v>
      </c>
      <c r="G372" s="43"/>
      <c r="H372" s="43"/>
      <c r="I372" s="222"/>
      <c r="J372" s="43"/>
      <c r="K372" s="43"/>
      <c r="L372" s="47"/>
      <c r="M372" s="223"/>
      <c r="N372" s="224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152</v>
      </c>
      <c r="AU372" s="20" t="s">
        <v>83</v>
      </c>
    </row>
    <row r="373" s="13" customFormat="1">
      <c r="A373" s="13"/>
      <c r="B373" s="227"/>
      <c r="C373" s="228"/>
      <c r="D373" s="220" t="s">
        <v>156</v>
      </c>
      <c r="E373" s="229" t="s">
        <v>28</v>
      </c>
      <c r="F373" s="230" t="s">
        <v>2477</v>
      </c>
      <c r="G373" s="228"/>
      <c r="H373" s="231">
        <v>0.35199999999999998</v>
      </c>
      <c r="I373" s="232"/>
      <c r="J373" s="228"/>
      <c r="K373" s="228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156</v>
      </c>
      <c r="AU373" s="237" t="s">
        <v>83</v>
      </c>
      <c r="AV373" s="13" t="s">
        <v>83</v>
      </c>
      <c r="AW373" s="13" t="s">
        <v>35</v>
      </c>
      <c r="AX373" s="13" t="s">
        <v>81</v>
      </c>
      <c r="AY373" s="237" t="s">
        <v>143</v>
      </c>
    </row>
    <row r="374" s="13" customFormat="1">
      <c r="A374" s="13"/>
      <c r="B374" s="227"/>
      <c r="C374" s="228"/>
      <c r="D374" s="220" t="s">
        <v>156</v>
      </c>
      <c r="E374" s="228"/>
      <c r="F374" s="230" t="s">
        <v>2478</v>
      </c>
      <c r="G374" s="228"/>
      <c r="H374" s="231">
        <v>0.70399999999999996</v>
      </c>
      <c r="I374" s="232"/>
      <c r="J374" s="228"/>
      <c r="K374" s="228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156</v>
      </c>
      <c r="AU374" s="237" t="s">
        <v>83</v>
      </c>
      <c r="AV374" s="13" t="s">
        <v>83</v>
      </c>
      <c r="AW374" s="13" t="s">
        <v>4</v>
      </c>
      <c r="AX374" s="13" t="s">
        <v>81</v>
      </c>
      <c r="AY374" s="237" t="s">
        <v>143</v>
      </c>
    </row>
    <row r="375" s="2" customFormat="1" ht="16.5" customHeight="1">
      <c r="A375" s="41"/>
      <c r="B375" s="42"/>
      <c r="C375" s="260" t="s">
        <v>530</v>
      </c>
      <c r="D375" s="260" t="s">
        <v>257</v>
      </c>
      <c r="E375" s="261" t="s">
        <v>2479</v>
      </c>
      <c r="F375" s="262" t="s">
        <v>2480</v>
      </c>
      <c r="G375" s="263" t="s">
        <v>260</v>
      </c>
      <c r="H375" s="264">
        <v>57.799999999999997</v>
      </c>
      <c r="I375" s="265"/>
      <c r="J375" s="266">
        <f>ROUND(I375*H375,2)</f>
        <v>0</v>
      </c>
      <c r="K375" s="262" t="s">
        <v>149</v>
      </c>
      <c r="L375" s="267"/>
      <c r="M375" s="268" t="s">
        <v>28</v>
      </c>
      <c r="N375" s="269" t="s">
        <v>44</v>
      </c>
      <c r="O375" s="87"/>
      <c r="P375" s="216">
        <f>O375*H375</f>
        <v>0</v>
      </c>
      <c r="Q375" s="216">
        <v>1</v>
      </c>
      <c r="R375" s="216">
        <f>Q375*H375</f>
        <v>57.799999999999997</v>
      </c>
      <c r="S375" s="216">
        <v>0</v>
      </c>
      <c r="T375" s="21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8" t="s">
        <v>217</v>
      </c>
      <c r="AT375" s="218" t="s">
        <v>257</v>
      </c>
      <c r="AU375" s="218" t="s">
        <v>83</v>
      </c>
      <c r="AY375" s="20" t="s">
        <v>143</v>
      </c>
      <c r="BE375" s="219">
        <f>IF(N375="základní",J375,0)</f>
        <v>0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20" t="s">
        <v>81</v>
      </c>
      <c r="BK375" s="219">
        <f>ROUND(I375*H375,2)</f>
        <v>0</v>
      </c>
      <c r="BL375" s="20" t="s">
        <v>150</v>
      </c>
      <c r="BM375" s="218" t="s">
        <v>2481</v>
      </c>
    </row>
    <row r="376" s="2" customFormat="1">
      <c r="A376" s="41"/>
      <c r="B376" s="42"/>
      <c r="C376" s="43"/>
      <c r="D376" s="220" t="s">
        <v>152</v>
      </c>
      <c r="E376" s="43"/>
      <c r="F376" s="221" t="s">
        <v>2480</v>
      </c>
      <c r="G376" s="43"/>
      <c r="H376" s="43"/>
      <c r="I376" s="222"/>
      <c r="J376" s="43"/>
      <c r="K376" s="43"/>
      <c r="L376" s="47"/>
      <c r="M376" s="223"/>
      <c r="N376" s="224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152</v>
      </c>
      <c r="AU376" s="20" t="s">
        <v>83</v>
      </c>
    </row>
    <row r="377" s="14" customFormat="1">
      <c r="A377" s="14"/>
      <c r="B377" s="238"/>
      <c r="C377" s="239"/>
      <c r="D377" s="220" t="s">
        <v>156</v>
      </c>
      <c r="E377" s="240" t="s">
        <v>28</v>
      </c>
      <c r="F377" s="241" t="s">
        <v>2274</v>
      </c>
      <c r="G377" s="239"/>
      <c r="H377" s="240" t="s">
        <v>28</v>
      </c>
      <c r="I377" s="242"/>
      <c r="J377" s="239"/>
      <c r="K377" s="239"/>
      <c r="L377" s="243"/>
      <c r="M377" s="244"/>
      <c r="N377" s="245"/>
      <c r="O377" s="245"/>
      <c r="P377" s="245"/>
      <c r="Q377" s="245"/>
      <c r="R377" s="245"/>
      <c r="S377" s="245"/>
      <c r="T377" s="24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7" t="s">
        <v>156</v>
      </c>
      <c r="AU377" s="247" t="s">
        <v>83</v>
      </c>
      <c r="AV377" s="14" t="s">
        <v>81</v>
      </c>
      <c r="AW377" s="14" t="s">
        <v>35</v>
      </c>
      <c r="AX377" s="14" t="s">
        <v>73</v>
      </c>
      <c r="AY377" s="247" t="s">
        <v>143</v>
      </c>
    </row>
    <row r="378" s="13" customFormat="1">
      <c r="A378" s="13"/>
      <c r="B378" s="227"/>
      <c r="C378" s="228"/>
      <c r="D378" s="220" t="s">
        <v>156</v>
      </c>
      <c r="E378" s="229" t="s">
        <v>28</v>
      </c>
      <c r="F378" s="230" t="s">
        <v>2482</v>
      </c>
      <c r="G378" s="228"/>
      <c r="H378" s="231">
        <v>0.90000000000000002</v>
      </c>
      <c r="I378" s="232"/>
      <c r="J378" s="228"/>
      <c r="K378" s="228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156</v>
      </c>
      <c r="AU378" s="237" t="s">
        <v>83</v>
      </c>
      <c r="AV378" s="13" t="s">
        <v>83</v>
      </c>
      <c r="AW378" s="13" t="s">
        <v>35</v>
      </c>
      <c r="AX378" s="13" t="s">
        <v>73</v>
      </c>
      <c r="AY378" s="237" t="s">
        <v>143</v>
      </c>
    </row>
    <row r="379" s="14" customFormat="1">
      <c r="A379" s="14"/>
      <c r="B379" s="238"/>
      <c r="C379" s="239"/>
      <c r="D379" s="220" t="s">
        <v>156</v>
      </c>
      <c r="E379" s="240" t="s">
        <v>28</v>
      </c>
      <c r="F379" s="241" t="s">
        <v>2271</v>
      </c>
      <c r="G379" s="239"/>
      <c r="H379" s="240" t="s">
        <v>28</v>
      </c>
      <c r="I379" s="242"/>
      <c r="J379" s="239"/>
      <c r="K379" s="239"/>
      <c r="L379" s="243"/>
      <c r="M379" s="244"/>
      <c r="N379" s="245"/>
      <c r="O379" s="245"/>
      <c r="P379" s="245"/>
      <c r="Q379" s="245"/>
      <c r="R379" s="245"/>
      <c r="S379" s="245"/>
      <c r="T379" s="24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7" t="s">
        <v>156</v>
      </c>
      <c r="AU379" s="247" t="s">
        <v>83</v>
      </c>
      <c r="AV379" s="14" t="s">
        <v>81</v>
      </c>
      <c r="AW379" s="14" t="s">
        <v>35</v>
      </c>
      <c r="AX379" s="14" t="s">
        <v>73</v>
      </c>
      <c r="AY379" s="247" t="s">
        <v>143</v>
      </c>
    </row>
    <row r="380" s="13" customFormat="1">
      <c r="A380" s="13"/>
      <c r="B380" s="227"/>
      <c r="C380" s="228"/>
      <c r="D380" s="220" t="s">
        <v>156</v>
      </c>
      <c r="E380" s="229" t="s">
        <v>28</v>
      </c>
      <c r="F380" s="230" t="s">
        <v>2483</v>
      </c>
      <c r="G380" s="228"/>
      <c r="H380" s="231">
        <v>28</v>
      </c>
      <c r="I380" s="232"/>
      <c r="J380" s="228"/>
      <c r="K380" s="228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156</v>
      </c>
      <c r="AU380" s="237" t="s">
        <v>83</v>
      </c>
      <c r="AV380" s="13" t="s">
        <v>83</v>
      </c>
      <c r="AW380" s="13" t="s">
        <v>35</v>
      </c>
      <c r="AX380" s="13" t="s">
        <v>73</v>
      </c>
      <c r="AY380" s="237" t="s">
        <v>143</v>
      </c>
    </row>
    <row r="381" s="15" customFormat="1">
      <c r="A381" s="15"/>
      <c r="B381" s="248"/>
      <c r="C381" s="249"/>
      <c r="D381" s="220" t="s">
        <v>156</v>
      </c>
      <c r="E381" s="250" t="s">
        <v>28</v>
      </c>
      <c r="F381" s="251" t="s">
        <v>180</v>
      </c>
      <c r="G381" s="249"/>
      <c r="H381" s="252">
        <v>28.899999999999999</v>
      </c>
      <c r="I381" s="253"/>
      <c r="J381" s="249"/>
      <c r="K381" s="249"/>
      <c r="L381" s="254"/>
      <c r="M381" s="255"/>
      <c r="N381" s="256"/>
      <c r="O381" s="256"/>
      <c r="P381" s="256"/>
      <c r="Q381" s="256"/>
      <c r="R381" s="256"/>
      <c r="S381" s="256"/>
      <c r="T381" s="257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8" t="s">
        <v>156</v>
      </c>
      <c r="AU381" s="258" t="s">
        <v>83</v>
      </c>
      <c r="AV381" s="15" t="s">
        <v>150</v>
      </c>
      <c r="AW381" s="15" t="s">
        <v>35</v>
      </c>
      <c r="AX381" s="15" t="s">
        <v>81</v>
      </c>
      <c r="AY381" s="258" t="s">
        <v>143</v>
      </c>
    </row>
    <row r="382" s="13" customFormat="1">
      <c r="A382" s="13"/>
      <c r="B382" s="227"/>
      <c r="C382" s="228"/>
      <c r="D382" s="220" t="s">
        <v>156</v>
      </c>
      <c r="E382" s="228"/>
      <c r="F382" s="230" t="s">
        <v>2484</v>
      </c>
      <c r="G382" s="228"/>
      <c r="H382" s="231">
        <v>57.799999999999997</v>
      </c>
      <c r="I382" s="232"/>
      <c r="J382" s="228"/>
      <c r="K382" s="228"/>
      <c r="L382" s="233"/>
      <c r="M382" s="234"/>
      <c r="N382" s="235"/>
      <c r="O382" s="235"/>
      <c r="P382" s="235"/>
      <c r="Q382" s="235"/>
      <c r="R382" s="235"/>
      <c r="S382" s="235"/>
      <c r="T382" s="23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7" t="s">
        <v>156</v>
      </c>
      <c r="AU382" s="237" t="s">
        <v>83</v>
      </c>
      <c r="AV382" s="13" t="s">
        <v>83</v>
      </c>
      <c r="AW382" s="13" t="s">
        <v>4</v>
      </c>
      <c r="AX382" s="13" t="s">
        <v>81</v>
      </c>
      <c r="AY382" s="237" t="s">
        <v>143</v>
      </c>
    </row>
    <row r="383" s="2" customFormat="1" ht="24.15" customHeight="1">
      <c r="A383" s="41"/>
      <c r="B383" s="42"/>
      <c r="C383" s="207" t="s">
        <v>536</v>
      </c>
      <c r="D383" s="207" t="s">
        <v>145</v>
      </c>
      <c r="E383" s="208" t="s">
        <v>2485</v>
      </c>
      <c r="F383" s="209" t="s">
        <v>2486</v>
      </c>
      <c r="G383" s="210" t="s">
        <v>312</v>
      </c>
      <c r="H383" s="211">
        <v>42</v>
      </c>
      <c r="I383" s="212"/>
      <c r="J383" s="213">
        <f>ROUND(I383*H383,2)</f>
        <v>0</v>
      </c>
      <c r="K383" s="209" t="s">
        <v>149</v>
      </c>
      <c r="L383" s="47"/>
      <c r="M383" s="214" t="s">
        <v>28</v>
      </c>
      <c r="N383" s="215" t="s">
        <v>44</v>
      </c>
      <c r="O383" s="87"/>
      <c r="P383" s="216">
        <f>O383*H383</f>
        <v>0</v>
      </c>
      <c r="Q383" s="216">
        <v>0</v>
      </c>
      <c r="R383" s="216">
        <f>Q383*H383</f>
        <v>0</v>
      </c>
      <c r="S383" s="216">
        <v>0</v>
      </c>
      <c r="T383" s="217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18" t="s">
        <v>282</v>
      </c>
      <c r="AT383" s="218" t="s">
        <v>145</v>
      </c>
      <c r="AU383" s="218" t="s">
        <v>83</v>
      </c>
      <c r="AY383" s="20" t="s">
        <v>143</v>
      </c>
      <c r="BE383" s="219">
        <f>IF(N383="základní",J383,0)</f>
        <v>0</v>
      </c>
      <c r="BF383" s="219">
        <f>IF(N383="snížená",J383,0)</f>
        <v>0</v>
      </c>
      <c r="BG383" s="219">
        <f>IF(N383="zákl. přenesená",J383,0)</f>
        <v>0</v>
      </c>
      <c r="BH383" s="219">
        <f>IF(N383="sníž. přenesená",J383,0)</f>
        <v>0</v>
      </c>
      <c r="BI383" s="219">
        <f>IF(N383="nulová",J383,0)</f>
        <v>0</v>
      </c>
      <c r="BJ383" s="20" t="s">
        <v>81</v>
      </c>
      <c r="BK383" s="219">
        <f>ROUND(I383*H383,2)</f>
        <v>0</v>
      </c>
      <c r="BL383" s="20" t="s">
        <v>282</v>
      </c>
      <c r="BM383" s="218" t="s">
        <v>2487</v>
      </c>
    </row>
    <row r="384" s="2" customFormat="1">
      <c r="A384" s="41"/>
      <c r="B384" s="42"/>
      <c r="C384" s="43"/>
      <c r="D384" s="220" t="s">
        <v>152</v>
      </c>
      <c r="E384" s="43"/>
      <c r="F384" s="221" t="s">
        <v>2488</v>
      </c>
      <c r="G384" s="43"/>
      <c r="H384" s="43"/>
      <c r="I384" s="222"/>
      <c r="J384" s="43"/>
      <c r="K384" s="43"/>
      <c r="L384" s="47"/>
      <c r="M384" s="223"/>
      <c r="N384" s="224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152</v>
      </c>
      <c r="AU384" s="20" t="s">
        <v>83</v>
      </c>
    </row>
    <row r="385" s="2" customFormat="1">
      <c r="A385" s="41"/>
      <c r="B385" s="42"/>
      <c r="C385" s="43"/>
      <c r="D385" s="225" t="s">
        <v>154</v>
      </c>
      <c r="E385" s="43"/>
      <c r="F385" s="226" t="s">
        <v>2489</v>
      </c>
      <c r="G385" s="43"/>
      <c r="H385" s="43"/>
      <c r="I385" s="222"/>
      <c r="J385" s="43"/>
      <c r="K385" s="43"/>
      <c r="L385" s="47"/>
      <c r="M385" s="223"/>
      <c r="N385" s="224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154</v>
      </c>
      <c r="AU385" s="20" t="s">
        <v>83</v>
      </c>
    </row>
    <row r="386" s="13" customFormat="1">
      <c r="A386" s="13"/>
      <c r="B386" s="227"/>
      <c r="C386" s="228"/>
      <c r="D386" s="220" t="s">
        <v>156</v>
      </c>
      <c r="E386" s="229" t="s">
        <v>28</v>
      </c>
      <c r="F386" s="230" t="s">
        <v>466</v>
      </c>
      <c r="G386" s="228"/>
      <c r="H386" s="231">
        <v>42</v>
      </c>
      <c r="I386" s="232"/>
      <c r="J386" s="228"/>
      <c r="K386" s="228"/>
      <c r="L386" s="233"/>
      <c r="M386" s="234"/>
      <c r="N386" s="235"/>
      <c r="O386" s="235"/>
      <c r="P386" s="235"/>
      <c r="Q386" s="235"/>
      <c r="R386" s="235"/>
      <c r="S386" s="235"/>
      <c r="T386" s="23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7" t="s">
        <v>156</v>
      </c>
      <c r="AU386" s="237" t="s">
        <v>83</v>
      </c>
      <c r="AV386" s="13" t="s">
        <v>83</v>
      </c>
      <c r="AW386" s="13" t="s">
        <v>35</v>
      </c>
      <c r="AX386" s="13" t="s">
        <v>81</v>
      </c>
      <c r="AY386" s="237" t="s">
        <v>143</v>
      </c>
    </row>
    <row r="387" s="2" customFormat="1" ht="16.5" customHeight="1">
      <c r="A387" s="41"/>
      <c r="B387" s="42"/>
      <c r="C387" s="260" t="s">
        <v>543</v>
      </c>
      <c r="D387" s="260" t="s">
        <v>257</v>
      </c>
      <c r="E387" s="261" t="s">
        <v>2490</v>
      </c>
      <c r="F387" s="262" t="s">
        <v>2491</v>
      </c>
      <c r="G387" s="263" t="s">
        <v>148</v>
      </c>
      <c r="H387" s="264">
        <v>3.3599999999999999</v>
      </c>
      <c r="I387" s="265"/>
      <c r="J387" s="266">
        <f>ROUND(I387*H387,2)</f>
        <v>0</v>
      </c>
      <c r="K387" s="262" t="s">
        <v>149</v>
      </c>
      <c r="L387" s="267"/>
      <c r="M387" s="268" t="s">
        <v>28</v>
      </c>
      <c r="N387" s="269" t="s">
        <v>44</v>
      </c>
      <c r="O387" s="87"/>
      <c r="P387" s="216">
        <f>O387*H387</f>
        <v>0</v>
      </c>
      <c r="Q387" s="216">
        <v>0.20000000000000001</v>
      </c>
      <c r="R387" s="216">
        <f>Q387*H387</f>
        <v>0.67200000000000004</v>
      </c>
      <c r="S387" s="216">
        <v>0</v>
      </c>
      <c r="T387" s="217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18" t="s">
        <v>397</v>
      </c>
      <c r="AT387" s="218" t="s">
        <v>257</v>
      </c>
      <c r="AU387" s="218" t="s">
        <v>83</v>
      </c>
      <c r="AY387" s="20" t="s">
        <v>143</v>
      </c>
      <c r="BE387" s="219">
        <f>IF(N387="základní",J387,0)</f>
        <v>0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20" t="s">
        <v>81</v>
      </c>
      <c r="BK387" s="219">
        <f>ROUND(I387*H387,2)</f>
        <v>0</v>
      </c>
      <c r="BL387" s="20" t="s">
        <v>282</v>
      </c>
      <c r="BM387" s="218" t="s">
        <v>2492</v>
      </c>
    </row>
    <row r="388" s="2" customFormat="1">
      <c r="A388" s="41"/>
      <c r="B388" s="42"/>
      <c r="C388" s="43"/>
      <c r="D388" s="220" t="s">
        <v>152</v>
      </c>
      <c r="E388" s="43"/>
      <c r="F388" s="221" t="s">
        <v>2491</v>
      </c>
      <c r="G388" s="43"/>
      <c r="H388" s="43"/>
      <c r="I388" s="222"/>
      <c r="J388" s="43"/>
      <c r="K388" s="43"/>
      <c r="L388" s="47"/>
      <c r="M388" s="223"/>
      <c r="N388" s="224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152</v>
      </c>
      <c r="AU388" s="20" t="s">
        <v>83</v>
      </c>
    </row>
    <row r="389" s="13" customFormat="1">
      <c r="A389" s="13"/>
      <c r="B389" s="227"/>
      <c r="C389" s="228"/>
      <c r="D389" s="220" t="s">
        <v>156</v>
      </c>
      <c r="E389" s="229" t="s">
        <v>28</v>
      </c>
      <c r="F389" s="230" t="s">
        <v>2493</v>
      </c>
      <c r="G389" s="228"/>
      <c r="H389" s="231">
        <v>3.3599999999999999</v>
      </c>
      <c r="I389" s="232"/>
      <c r="J389" s="228"/>
      <c r="K389" s="228"/>
      <c r="L389" s="233"/>
      <c r="M389" s="234"/>
      <c r="N389" s="235"/>
      <c r="O389" s="235"/>
      <c r="P389" s="235"/>
      <c r="Q389" s="235"/>
      <c r="R389" s="235"/>
      <c r="S389" s="235"/>
      <c r="T389" s="23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7" t="s">
        <v>156</v>
      </c>
      <c r="AU389" s="237" t="s">
        <v>83</v>
      </c>
      <c r="AV389" s="13" t="s">
        <v>83</v>
      </c>
      <c r="AW389" s="13" t="s">
        <v>35</v>
      </c>
      <c r="AX389" s="13" t="s">
        <v>81</v>
      </c>
      <c r="AY389" s="237" t="s">
        <v>143</v>
      </c>
    </row>
    <row r="390" s="2" customFormat="1" ht="24.15" customHeight="1">
      <c r="A390" s="41"/>
      <c r="B390" s="42"/>
      <c r="C390" s="207" t="s">
        <v>554</v>
      </c>
      <c r="D390" s="207" t="s">
        <v>145</v>
      </c>
      <c r="E390" s="208" t="s">
        <v>2494</v>
      </c>
      <c r="F390" s="209" t="s">
        <v>2495</v>
      </c>
      <c r="G390" s="210" t="s">
        <v>312</v>
      </c>
      <c r="H390" s="211">
        <v>1700</v>
      </c>
      <c r="I390" s="212"/>
      <c r="J390" s="213">
        <f>ROUND(I390*H390,2)</f>
        <v>0</v>
      </c>
      <c r="K390" s="209" t="s">
        <v>28</v>
      </c>
      <c r="L390" s="47"/>
      <c r="M390" s="214" t="s">
        <v>28</v>
      </c>
      <c r="N390" s="215" t="s">
        <v>44</v>
      </c>
      <c r="O390" s="87"/>
      <c r="P390" s="216">
        <f>O390*H390</f>
        <v>0</v>
      </c>
      <c r="Q390" s="216">
        <v>0</v>
      </c>
      <c r="R390" s="216">
        <f>Q390*H390</f>
        <v>0</v>
      </c>
      <c r="S390" s="216">
        <v>0</v>
      </c>
      <c r="T390" s="217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8" t="s">
        <v>150</v>
      </c>
      <c r="AT390" s="218" t="s">
        <v>145</v>
      </c>
      <c r="AU390" s="218" t="s">
        <v>83</v>
      </c>
      <c r="AY390" s="20" t="s">
        <v>143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20" t="s">
        <v>81</v>
      </c>
      <c r="BK390" s="219">
        <f>ROUND(I390*H390,2)</f>
        <v>0</v>
      </c>
      <c r="BL390" s="20" t="s">
        <v>150</v>
      </c>
      <c r="BM390" s="218" t="s">
        <v>2496</v>
      </c>
    </row>
    <row r="391" s="2" customFormat="1">
      <c r="A391" s="41"/>
      <c r="B391" s="42"/>
      <c r="C391" s="43"/>
      <c r="D391" s="220" t="s">
        <v>152</v>
      </c>
      <c r="E391" s="43"/>
      <c r="F391" s="221" t="s">
        <v>2497</v>
      </c>
      <c r="G391" s="43"/>
      <c r="H391" s="43"/>
      <c r="I391" s="222"/>
      <c r="J391" s="43"/>
      <c r="K391" s="43"/>
      <c r="L391" s="47"/>
      <c r="M391" s="223"/>
      <c r="N391" s="224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152</v>
      </c>
      <c r="AU391" s="20" t="s">
        <v>83</v>
      </c>
    </row>
    <row r="392" s="13" customFormat="1">
      <c r="A392" s="13"/>
      <c r="B392" s="227"/>
      <c r="C392" s="228"/>
      <c r="D392" s="220" t="s">
        <v>156</v>
      </c>
      <c r="E392" s="229" t="s">
        <v>28</v>
      </c>
      <c r="F392" s="230" t="s">
        <v>2312</v>
      </c>
      <c r="G392" s="228"/>
      <c r="H392" s="231">
        <v>1700</v>
      </c>
      <c r="I392" s="232"/>
      <c r="J392" s="228"/>
      <c r="K392" s="228"/>
      <c r="L392" s="233"/>
      <c r="M392" s="234"/>
      <c r="N392" s="235"/>
      <c r="O392" s="235"/>
      <c r="P392" s="235"/>
      <c r="Q392" s="235"/>
      <c r="R392" s="235"/>
      <c r="S392" s="235"/>
      <c r="T392" s="23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7" t="s">
        <v>156</v>
      </c>
      <c r="AU392" s="237" t="s">
        <v>83</v>
      </c>
      <c r="AV392" s="13" t="s">
        <v>83</v>
      </c>
      <c r="AW392" s="13" t="s">
        <v>35</v>
      </c>
      <c r="AX392" s="13" t="s">
        <v>81</v>
      </c>
      <c r="AY392" s="237" t="s">
        <v>143</v>
      </c>
    </row>
    <row r="393" s="2" customFormat="1" ht="16.5" customHeight="1">
      <c r="A393" s="41"/>
      <c r="B393" s="42"/>
      <c r="C393" s="260" t="s">
        <v>563</v>
      </c>
      <c r="D393" s="260" t="s">
        <v>257</v>
      </c>
      <c r="E393" s="261" t="s">
        <v>2498</v>
      </c>
      <c r="F393" s="262" t="s">
        <v>2499</v>
      </c>
      <c r="G393" s="263" t="s">
        <v>331</v>
      </c>
      <c r="H393" s="264">
        <v>34</v>
      </c>
      <c r="I393" s="265"/>
      <c r="J393" s="266">
        <f>ROUND(I393*H393,2)</f>
        <v>0</v>
      </c>
      <c r="K393" s="262" t="s">
        <v>28</v>
      </c>
      <c r="L393" s="267"/>
      <c r="M393" s="268" t="s">
        <v>28</v>
      </c>
      <c r="N393" s="269" t="s">
        <v>44</v>
      </c>
      <c r="O393" s="87"/>
      <c r="P393" s="216">
        <f>O393*H393</f>
        <v>0</v>
      </c>
      <c r="Q393" s="216">
        <v>0.001</v>
      </c>
      <c r="R393" s="216">
        <f>Q393*H393</f>
        <v>0.034000000000000002</v>
      </c>
      <c r="S393" s="216">
        <v>0</v>
      </c>
      <c r="T393" s="217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18" t="s">
        <v>217</v>
      </c>
      <c r="AT393" s="218" t="s">
        <v>257</v>
      </c>
      <c r="AU393" s="218" t="s">
        <v>83</v>
      </c>
      <c r="AY393" s="20" t="s">
        <v>143</v>
      </c>
      <c r="BE393" s="219">
        <f>IF(N393="základní",J393,0)</f>
        <v>0</v>
      </c>
      <c r="BF393" s="219">
        <f>IF(N393="snížená",J393,0)</f>
        <v>0</v>
      </c>
      <c r="BG393" s="219">
        <f>IF(N393="zákl. přenesená",J393,0)</f>
        <v>0</v>
      </c>
      <c r="BH393" s="219">
        <f>IF(N393="sníž. přenesená",J393,0)</f>
        <v>0</v>
      </c>
      <c r="BI393" s="219">
        <f>IF(N393="nulová",J393,0)</f>
        <v>0</v>
      </c>
      <c r="BJ393" s="20" t="s">
        <v>81</v>
      </c>
      <c r="BK393" s="219">
        <f>ROUND(I393*H393,2)</f>
        <v>0</v>
      </c>
      <c r="BL393" s="20" t="s">
        <v>150</v>
      </c>
      <c r="BM393" s="218" t="s">
        <v>2500</v>
      </c>
    </row>
    <row r="394" s="2" customFormat="1">
      <c r="A394" s="41"/>
      <c r="B394" s="42"/>
      <c r="C394" s="43"/>
      <c r="D394" s="220" t="s">
        <v>152</v>
      </c>
      <c r="E394" s="43"/>
      <c r="F394" s="221" t="s">
        <v>2499</v>
      </c>
      <c r="G394" s="43"/>
      <c r="H394" s="43"/>
      <c r="I394" s="222"/>
      <c r="J394" s="43"/>
      <c r="K394" s="43"/>
      <c r="L394" s="47"/>
      <c r="M394" s="223"/>
      <c r="N394" s="224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152</v>
      </c>
      <c r="AU394" s="20" t="s">
        <v>83</v>
      </c>
    </row>
    <row r="395" s="2" customFormat="1">
      <c r="A395" s="41"/>
      <c r="B395" s="42"/>
      <c r="C395" s="43"/>
      <c r="D395" s="220" t="s">
        <v>231</v>
      </c>
      <c r="E395" s="43"/>
      <c r="F395" s="259" t="s">
        <v>2501</v>
      </c>
      <c r="G395" s="43"/>
      <c r="H395" s="43"/>
      <c r="I395" s="222"/>
      <c r="J395" s="43"/>
      <c r="K395" s="43"/>
      <c r="L395" s="47"/>
      <c r="M395" s="223"/>
      <c r="N395" s="224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231</v>
      </c>
      <c r="AU395" s="20" t="s">
        <v>83</v>
      </c>
    </row>
    <row r="396" s="13" customFormat="1">
      <c r="A396" s="13"/>
      <c r="B396" s="227"/>
      <c r="C396" s="228"/>
      <c r="D396" s="220" t="s">
        <v>156</v>
      </c>
      <c r="E396" s="229" t="s">
        <v>28</v>
      </c>
      <c r="F396" s="230" t="s">
        <v>2502</v>
      </c>
      <c r="G396" s="228"/>
      <c r="H396" s="231">
        <v>34</v>
      </c>
      <c r="I396" s="232"/>
      <c r="J396" s="228"/>
      <c r="K396" s="228"/>
      <c r="L396" s="233"/>
      <c r="M396" s="234"/>
      <c r="N396" s="235"/>
      <c r="O396" s="235"/>
      <c r="P396" s="235"/>
      <c r="Q396" s="235"/>
      <c r="R396" s="235"/>
      <c r="S396" s="235"/>
      <c r="T396" s="23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7" t="s">
        <v>156</v>
      </c>
      <c r="AU396" s="237" t="s">
        <v>83</v>
      </c>
      <c r="AV396" s="13" t="s">
        <v>83</v>
      </c>
      <c r="AW396" s="13" t="s">
        <v>35</v>
      </c>
      <c r="AX396" s="13" t="s">
        <v>81</v>
      </c>
      <c r="AY396" s="237" t="s">
        <v>143</v>
      </c>
    </row>
    <row r="397" s="2" customFormat="1" ht="16.5" customHeight="1">
      <c r="A397" s="41"/>
      <c r="B397" s="42"/>
      <c r="C397" s="207" t="s">
        <v>572</v>
      </c>
      <c r="D397" s="207" t="s">
        <v>145</v>
      </c>
      <c r="E397" s="208" t="s">
        <v>354</v>
      </c>
      <c r="F397" s="209" t="s">
        <v>355</v>
      </c>
      <c r="G397" s="210" t="s">
        <v>148</v>
      </c>
      <c r="H397" s="211">
        <v>28.050000000000001</v>
      </c>
      <c r="I397" s="212"/>
      <c r="J397" s="213">
        <f>ROUND(I397*H397,2)</f>
        <v>0</v>
      </c>
      <c r="K397" s="209" t="s">
        <v>149</v>
      </c>
      <c r="L397" s="47"/>
      <c r="M397" s="214" t="s">
        <v>28</v>
      </c>
      <c r="N397" s="215" t="s">
        <v>44</v>
      </c>
      <c r="O397" s="87"/>
      <c r="P397" s="216">
        <f>O397*H397</f>
        <v>0</v>
      </c>
      <c r="Q397" s="216">
        <v>0</v>
      </c>
      <c r="R397" s="216">
        <f>Q397*H397</f>
        <v>0</v>
      </c>
      <c r="S397" s="216">
        <v>0</v>
      </c>
      <c r="T397" s="217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18" t="s">
        <v>150</v>
      </c>
      <c r="AT397" s="218" t="s">
        <v>145</v>
      </c>
      <c r="AU397" s="218" t="s">
        <v>83</v>
      </c>
      <c r="AY397" s="20" t="s">
        <v>143</v>
      </c>
      <c r="BE397" s="219">
        <f>IF(N397="základní",J397,0)</f>
        <v>0</v>
      </c>
      <c r="BF397" s="219">
        <f>IF(N397="snížená",J397,0)</f>
        <v>0</v>
      </c>
      <c r="BG397" s="219">
        <f>IF(N397="zákl. přenesená",J397,0)</f>
        <v>0</v>
      </c>
      <c r="BH397" s="219">
        <f>IF(N397="sníž. přenesená",J397,0)</f>
        <v>0</v>
      </c>
      <c r="BI397" s="219">
        <f>IF(N397="nulová",J397,0)</f>
        <v>0</v>
      </c>
      <c r="BJ397" s="20" t="s">
        <v>81</v>
      </c>
      <c r="BK397" s="219">
        <f>ROUND(I397*H397,2)</f>
        <v>0</v>
      </c>
      <c r="BL397" s="20" t="s">
        <v>150</v>
      </c>
      <c r="BM397" s="218" t="s">
        <v>2503</v>
      </c>
    </row>
    <row r="398" s="2" customFormat="1">
      <c r="A398" s="41"/>
      <c r="B398" s="42"/>
      <c r="C398" s="43"/>
      <c r="D398" s="220" t="s">
        <v>152</v>
      </c>
      <c r="E398" s="43"/>
      <c r="F398" s="221" t="s">
        <v>357</v>
      </c>
      <c r="G398" s="43"/>
      <c r="H398" s="43"/>
      <c r="I398" s="222"/>
      <c r="J398" s="43"/>
      <c r="K398" s="43"/>
      <c r="L398" s="47"/>
      <c r="M398" s="223"/>
      <c r="N398" s="224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152</v>
      </c>
      <c r="AU398" s="20" t="s">
        <v>83</v>
      </c>
    </row>
    <row r="399" s="2" customFormat="1">
      <c r="A399" s="41"/>
      <c r="B399" s="42"/>
      <c r="C399" s="43"/>
      <c r="D399" s="225" t="s">
        <v>154</v>
      </c>
      <c r="E399" s="43"/>
      <c r="F399" s="226" t="s">
        <v>358</v>
      </c>
      <c r="G399" s="43"/>
      <c r="H399" s="43"/>
      <c r="I399" s="222"/>
      <c r="J399" s="43"/>
      <c r="K399" s="43"/>
      <c r="L399" s="47"/>
      <c r="M399" s="223"/>
      <c r="N399" s="224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154</v>
      </c>
      <c r="AU399" s="20" t="s">
        <v>83</v>
      </c>
    </row>
    <row r="400" s="13" customFormat="1">
      <c r="A400" s="13"/>
      <c r="B400" s="227"/>
      <c r="C400" s="228"/>
      <c r="D400" s="220" t="s">
        <v>156</v>
      </c>
      <c r="E400" s="229" t="s">
        <v>28</v>
      </c>
      <c r="F400" s="230" t="s">
        <v>2504</v>
      </c>
      <c r="G400" s="228"/>
      <c r="H400" s="231">
        <v>17</v>
      </c>
      <c r="I400" s="232"/>
      <c r="J400" s="228"/>
      <c r="K400" s="228"/>
      <c r="L400" s="233"/>
      <c r="M400" s="234"/>
      <c r="N400" s="235"/>
      <c r="O400" s="235"/>
      <c r="P400" s="235"/>
      <c r="Q400" s="235"/>
      <c r="R400" s="235"/>
      <c r="S400" s="235"/>
      <c r="T400" s="23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7" t="s">
        <v>156</v>
      </c>
      <c r="AU400" s="237" t="s">
        <v>83</v>
      </c>
      <c r="AV400" s="13" t="s">
        <v>83</v>
      </c>
      <c r="AW400" s="13" t="s">
        <v>35</v>
      </c>
      <c r="AX400" s="13" t="s">
        <v>73</v>
      </c>
      <c r="AY400" s="237" t="s">
        <v>143</v>
      </c>
    </row>
    <row r="401" s="13" customFormat="1">
      <c r="A401" s="13"/>
      <c r="B401" s="227"/>
      <c r="C401" s="228"/>
      <c r="D401" s="220" t="s">
        <v>156</v>
      </c>
      <c r="E401" s="229" t="s">
        <v>28</v>
      </c>
      <c r="F401" s="230" t="s">
        <v>2505</v>
      </c>
      <c r="G401" s="228"/>
      <c r="H401" s="231">
        <v>11.050000000000001</v>
      </c>
      <c r="I401" s="232"/>
      <c r="J401" s="228"/>
      <c r="K401" s="228"/>
      <c r="L401" s="233"/>
      <c r="M401" s="234"/>
      <c r="N401" s="235"/>
      <c r="O401" s="235"/>
      <c r="P401" s="235"/>
      <c r="Q401" s="235"/>
      <c r="R401" s="235"/>
      <c r="S401" s="235"/>
      <c r="T401" s="23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7" t="s">
        <v>156</v>
      </c>
      <c r="AU401" s="237" t="s">
        <v>83</v>
      </c>
      <c r="AV401" s="13" t="s">
        <v>83</v>
      </c>
      <c r="AW401" s="13" t="s">
        <v>35</v>
      </c>
      <c r="AX401" s="13" t="s">
        <v>73</v>
      </c>
      <c r="AY401" s="237" t="s">
        <v>143</v>
      </c>
    </row>
    <row r="402" s="15" customFormat="1">
      <c r="A402" s="15"/>
      <c r="B402" s="248"/>
      <c r="C402" s="249"/>
      <c r="D402" s="220" t="s">
        <v>156</v>
      </c>
      <c r="E402" s="250" t="s">
        <v>28</v>
      </c>
      <c r="F402" s="251" t="s">
        <v>180</v>
      </c>
      <c r="G402" s="249"/>
      <c r="H402" s="252">
        <v>28.050000000000001</v>
      </c>
      <c r="I402" s="253"/>
      <c r="J402" s="249"/>
      <c r="K402" s="249"/>
      <c r="L402" s="254"/>
      <c r="M402" s="255"/>
      <c r="N402" s="256"/>
      <c r="O402" s="256"/>
      <c r="P402" s="256"/>
      <c r="Q402" s="256"/>
      <c r="R402" s="256"/>
      <c r="S402" s="256"/>
      <c r="T402" s="257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8" t="s">
        <v>156</v>
      </c>
      <c r="AU402" s="258" t="s">
        <v>83</v>
      </c>
      <c r="AV402" s="15" t="s">
        <v>150</v>
      </c>
      <c r="AW402" s="15" t="s">
        <v>35</v>
      </c>
      <c r="AX402" s="15" t="s">
        <v>81</v>
      </c>
      <c r="AY402" s="258" t="s">
        <v>143</v>
      </c>
    </row>
    <row r="403" s="12" customFormat="1" ht="22.8" customHeight="1">
      <c r="A403" s="12"/>
      <c r="B403" s="191"/>
      <c r="C403" s="192"/>
      <c r="D403" s="193" t="s">
        <v>72</v>
      </c>
      <c r="E403" s="205" t="s">
        <v>2506</v>
      </c>
      <c r="F403" s="205" t="s">
        <v>2507</v>
      </c>
      <c r="G403" s="192"/>
      <c r="H403" s="192"/>
      <c r="I403" s="195"/>
      <c r="J403" s="206">
        <f>BK403</f>
        <v>0</v>
      </c>
      <c r="K403" s="192"/>
      <c r="L403" s="197"/>
      <c r="M403" s="198"/>
      <c r="N403" s="199"/>
      <c r="O403" s="199"/>
      <c r="P403" s="200">
        <f>P404+P408+P430+P446+P450+P460</f>
        <v>0</v>
      </c>
      <c r="Q403" s="199"/>
      <c r="R403" s="200">
        <f>R404+R408+R430+R446+R450+R460</f>
        <v>0</v>
      </c>
      <c r="S403" s="199"/>
      <c r="T403" s="201">
        <f>T404+T408+T430+T446+T450+T460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2" t="s">
        <v>81</v>
      </c>
      <c r="AT403" s="203" t="s">
        <v>72</v>
      </c>
      <c r="AU403" s="203" t="s">
        <v>81</v>
      </c>
      <c r="AY403" s="202" t="s">
        <v>143</v>
      </c>
      <c r="BK403" s="204">
        <f>BK404+BK408+BK430+BK446+BK450+BK460</f>
        <v>0</v>
      </c>
    </row>
    <row r="404" s="12" customFormat="1" ht="20.88" customHeight="1">
      <c r="A404" s="12"/>
      <c r="B404" s="191"/>
      <c r="C404" s="192"/>
      <c r="D404" s="193" t="s">
        <v>72</v>
      </c>
      <c r="E404" s="205" t="s">
        <v>2508</v>
      </c>
      <c r="F404" s="205" t="s">
        <v>2508</v>
      </c>
      <c r="G404" s="192"/>
      <c r="H404" s="192"/>
      <c r="I404" s="195"/>
      <c r="J404" s="206">
        <f>BK404</f>
        <v>0</v>
      </c>
      <c r="K404" s="192"/>
      <c r="L404" s="197"/>
      <c r="M404" s="198"/>
      <c r="N404" s="199"/>
      <c r="O404" s="199"/>
      <c r="P404" s="200">
        <f>SUM(P405:P407)</f>
        <v>0</v>
      </c>
      <c r="Q404" s="199"/>
      <c r="R404" s="200">
        <f>SUM(R405:R407)</f>
        <v>0</v>
      </c>
      <c r="S404" s="199"/>
      <c r="T404" s="201">
        <f>SUM(T405:T407)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02" t="s">
        <v>81</v>
      </c>
      <c r="AT404" s="203" t="s">
        <v>72</v>
      </c>
      <c r="AU404" s="203" t="s">
        <v>83</v>
      </c>
      <c r="AY404" s="202" t="s">
        <v>143</v>
      </c>
      <c r="BK404" s="204">
        <f>SUM(BK405:BK407)</f>
        <v>0</v>
      </c>
    </row>
    <row r="405" s="2" customFormat="1" ht="16.5" customHeight="1">
      <c r="A405" s="41"/>
      <c r="B405" s="42"/>
      <c r="C405" s="260" t="s">
        <v>579</v>
      </c>
      <c r="D405" s="260" t="s">
        <v>257</v>
      </c>
      <c r="E405" s="261" t="s">
        <v>2509</v>
      </c>
      <c r="F405" s="262" t="s">
        <v>2510</v>
      </c>
      <c r="G405" s="263" t="s">
        <v>414</v>
      </c>
      <c r="H405" s="264">
        <v>1000</v>
      </c>
      <c r="I405" s="265"/>
      <c r="J405" s="266">
        <f>ROUND(I405*H405,2)</f>
        <v>0</v>
      </c>
      <c r="K405" s="262" t="s">
        <v>28</v>
      </c>
      <c r="L405" s="267"/>
      <c r="M405" s="268" t="s">
        <v>28</v>
      </c>
      <c r="N405" s="269" t="s">
        <v>44</v>
      </c>
      <c r="O405" s="87"/>
      <c r="P405" s="216">
        <f>O405*H405</f>
        <v>0</v>
      </c>
      <c r="Q405" s="216">
        <v>0</v>
      </c>
      <c r="R405" s="216">
        <f>Q405*H405</f>
        <v>0</v>
      </c>
      <c r="S405" s="216">
        <v>0</v>
      </c>
      <c r="T405" s="217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18" t="s">
        <v>217</v>
      </c>
      <c r="AT405" s="218" t="s">
        <v>257</v>
      </c>
      <c r="AU405" s="218" t="s">
        <v>181</v>
      </c>
      <c r="AY405" s="20" t="s">
        <v>143</v>
      </c>
      <c r="BE405" s="219">
        <f>IF(N405="základní",J405,0)</f>
        <v>0</v>
      </c>
      <c r="BF405" s="219">
        <f>IF(N405="snížená",J405,0)</f>
        <v>0</v>
      </c>
      <c r="BG405" s="219">
        <f>IF(N405="zákl. přenesená",J405,0)</f>
        <v>0</v>
      </c>
      <c r="BH405" s="219">
        <f>IF(N405="sníž. přenesená",J405,0)</f>
        <v>0</v>
      </c>
      <c r="BI405" s="219">
        <f>IF(N405="nulová",J405,0)</f>
        <v>0</v>
      </c>
      <c r="BJ405" s="20" t="s">
        <v>81</v>
      </c>
      <c r="BK405" s="219">
        <f>ROUND(I405*H405,2)</f>
        <v>0</v>
      </c>
      <c r="BL405" s="20" t="s">
        <v>150</v>
      </c>
      <c r="BM405" s="218" t="s">
        <v>2511</v>
      </c>
    </row>
    <row r="406" s="2" customFormat="1">
      <c r="A406" s="41"/>
      <c r="B406" s="42"/>
      <c r="C406" s="43"/>
      <c r="D406" s="220" t="s">
        <v>152</v>
      </c>
      <c r="E406" s="43"/>
      <c r="F406" s="221" t="s">
        <v>2510</v>
      </c>
      <c r="G406" s="43"/>
      <c r="H406" s="43"/>
      <c r="I406" s="222"/>
      <c r="J406" s="43"/>
      <c r="K406" s="43"/>
      <c r="L406" s="47"/>
      <c r="M406" s="223"/>
      <c r="N406" s="224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152</v>
      </c>
      <c r="AU406" s="20" t="s">
        <v>181</v>
      </c>
    </row>
    <row r="407" s="13" customFormat="1">
      <c r="A407" s="13"/>
      <c r="B407" s="227"/>
      <c r="C407" s="228"/>
      <c r="D407" s="220" t="s">
        <v>156</v>
      </c>
      <c r="E407" s="229" t="s">
        <v>28</v>
      </c>
      <c r="F407" s="230" t="s">
        <v>2357</v>
      </c>
      <c r="G407" s="228"/>
      <c r="H407" s="231">
        <v>1000</v>
      </c>
      <c r="I407" s="232"/>
      <c r="J407" s="228"/>
      <c r="K407" s="228"/>
      <c r="L407" s="233"/>
      <c r="M407" s="234"/>
      <c r="N407" s="235"/>
      <c r="O407" s="235"/>
      <c r="P407" s="235"/>
      <c r="Q407" s="235"/>
      <c r="R407" s="235"/>
      <c r="S407" s="235"/>
      <c r="T407" s="23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7" t="s">
        <v>156</v>
      </c>
      <c r="AU407" s="237" t="s">
        <v>181</v>
      </c>
      <c r="AV407" s="13" t="s">
        <v>83</v>
      </c>
      <c r="AW407" s="13" t="s">
        <v>35</v>
      </c>
      <c r="AX407" s="13" t="s">
        <v>81</v>
      </c>
      <c r="AY407" s="237" t="s">
        <v>143</v>
      </c>
    </row>
    <row r="408" s="12" customFormat="1" ht="20.88" customHeight="1">
      <c r="A408" s="12"/>
      <c r="B408" s="191"/>
      <c r="C408" s="192"/>
      <c r="D408" s="193" t="s">
        <v>72</v>
      </c>
      <c r="E408" s="205" t="s">
        <v>2512</v>
      </c>
      <c r="F408" s="205" t="s">
        <v>2513</v>
      </c>
      <c r="G408" s="192"/>
      <c r="H408" s="192"/>
      <c r="I408" s="195"/>
      <c r="J408" s="206">
        <f>BK408</f>
        <v>0</v>
      </c>
      <c r="K408" s="192"/>
      <c r="L408" s="197"/>
      <c r="M408" s="198"/>
      <c r="N408" s="199"/>
      <c r="O408" s="199"/>
      <c r="P408" s="200">
        <f>SUM(P409:P429)</f>
        <v>0</v>
      </c>
      <c r="Q408" s="199"/>
      <c r="R408" s="200">
        <f>SUM(R409:R429)</f>
        <v>0</v>
      </c>
      <c r="S408" s="199"/>
      <c r="T408" s="201">
        <f>SUM(T409:T429)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02" t="s">
        <v>81</v>
      </c>
      <c r="AT408" s="203" t="s">
        <v>72</v>
      </c>
      <c r="AU408" s="203" t="s">
        <v>83</v>
      </c>
      <c r="AY408" s="202" t="s">
        <v>143</v>
      </c>
      <c r="BK408" s="204">
        <f>SUM(BK409:BK429)</f>
        <v>0</v>
      </c>
    </row>
    <row r="409" s="2" customFormat="1" ht="16.5" customHeight="1">
      <c r="A409" s="41"/>
      <c r="B409" s="42"/>
      <c r="C409" s="260" t="s">
        <v>585</v>
      </c>
      <c r="D409" s="260" t="s">
        <v>257</v>
      </c>
      <c r="E409" s="261" t="s">
        <v>2514</v>
      </c>
      <c r="F409" s="262" t="s">
        <v>2515</v>
      </c>
      <c r="G409" s="263" t="s">
        <v>414</v>
      </c>
      <c r="H409" s="264">
        <v>4</v>
      </c>
      <c r="I409" s="265"/>
      <c r="J409" s="266">
        <f>ROUND(I409*H409,2)</f>
        <v>0</v>
      </c>
      <c r="K409" s="262" t="s">
        <v>28</v>
      </c>
      <c r="L409" s="267"/>
      <c r="M409" s="268" t="s">
        <v>28</v>
      </c>
      <c r="N409" s="269" t="s">
        <v>44</v>
      </c>
      <c r="O409" s="87"/>
      <c r="P409" s="216">
        <f>O409*H409</f>
        <v>0</v>
      </c>
      <c r="Q409" s="216">
        <v>0</v>
      </c>
      <c r="R409" s="216">
        <f>Q409*H409</f>
        <v>0</v>
      </c>
      <c r="S409" s="216">
        <v>0</v>
      </c>
      <c r="T409" s="217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18" t="s">
        <v>217</v>
      </c>
      <c r="AT409" s="218" t="s">
        <v>257</v>
      </c>
      <c r="AU409" s="218" t="s">
        <v>181</v>
      </c>
      <c r="AY409" s="20" t="s">
        <v>143</v>
      </c>
      <c r="BE409" s="219">
        <f>IF(N409="základní",J409,0)</f>
        <v>0</v>
      </c>
      <c r="BF409" s="219">
        <f>IF(N409="snížená",J409,0)</f>
        <v>0</v>
      </c>
      <c r="BG409" s="219">
        <f>IF(N409="zákl. přenesená",J409,0)</f>
        <v>0</v>
      </c>
      <c r="BH409" s="219">
        <f>IF(N409="sníž. přenesená",J409,0)</f>
        <v>0</v>
      </c>
      <c r="BI409" s="219">
        <f>IF(N409="nulová",J409,0)</f>
        <v>0</v>
      </c>
      <c r="BJ409" s="20" t="s">
        <v>81</v>
      </c>
      <c r="BK409" s="219">
        <f>ROUND(I409*H409,2)</f>
        <v>0</v>
      </c>
      <c r="BL409" s="20" t="s">
        <v>150</v>
      </c>
      <c r="BM409" s="218" t="s">
        <v>2516</v>
      </c>
    </row>
    <row r="410" s="2" customFormat="1">
      <c r="A410" s="41"/>
      <c r="B410" s="42"/>
      <c r="C410" s="43"/>
      <c r="D410" s="220" t="s">
        <v>152</v>
      </c>
      <c r="E410" s="43"/>
      <c r="F410" s="221" t="s">
        <v>2517</v>
      </c>
      <c r="G410" s="43"/>
      <c r="H410" s="43"/>
      <c r="I410" s="222"/>
      <c r="J410" s="43"/>
      <c r="K410" s="43"/>
      <c r="L410" s="47"/>
      <c r="M410" s="223"/>
      <c r="N410" s="224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152</v>
      </c>
      <c r="AU410" s="20" t="s">
        <v>181</v>
      </c>
    </row>
    <row r="411" s="13" customFormat="1">
      <c r="A411" s="13"/>
      <c r="B411" s="227"/>
      <c r="C411" s="228"/>
      <c r="D411" s="220" t="s">
        <v>156</v>
      </c>
      <c r="E411" s="229" t="s">
        <v>28</v>
      </c>
      <c r="F411" s="230" t="s">
        <v>150</v>
      </c>
      <c r="G411" s="228"/>
      <c r="H411" s="231">
        <v>4</v>
      </c>
      <c r="I411" s="232"/>
      <c r="J411" s="228"/>
      <c r="K411" s="228"/>
      <c r="L411" s="233"/>
      <c r="M411" s="234"/>
      <c r="N411" s="235"/>
      <c r="O411" s="235"/>
      <c r="P411" s="235"/>
      <c r="Q411" s="235"/>
      <c r="R411" s="235"/>
      <c r="S411" s="235"/>
      <c r="T411" s="23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7" t="s">
        <v>156</v>
      </c>
      <c r="AU411" s="237" t="s">
        <v>181</v>
      </c>
      <c r="AV411" s="13" t="s">
        <v>83</v>
      </c>
      <c r="AW411" s="13" t="s">
        <v>35</v>
      </c>
      <c r="AX411" s="13" t="s">
        <v>81</v>
      </c>
      <c r="AY411" s="237" t="s">
        <v>143</v>
      </c>
    </row>
    <row r="412" s="2" customFormat="1" ht="16.5" customHeight="1">
      <c r="A412" s="41"/>
      <c r="B412" s="42"/>
      <c r="C412" s="260" t="s">
        <v>591</v>
      </c>
      <c r="D412" s="260" t="s">
        <v>257</v>
      </c>
      <c r="E412" s="261" t="s">
        <v>2518</v>
      </c>
      <c r="F412" s="262" t="s">
        <v>2519</v>
      </c>
      <c r="G412" s="263" t="s">
        <v>414</v>
      </c>
      <c r="H412" s="264">
        <v>9</v>
      </c>
      <c r="I412" s="265"/>
      <c r="J412" s="266">
        <f>ROUND(I412*H412,2)</f>
        <v>0</v>
      </c>
      <c r="K412" s="262" t="s">
        <v>28</v>
      </c>
      <c r="L412" s="267"/>
      <c r="M412" s="268" t="s">
        <v>28</v>
      </c>
      <c r="N412" s="269" t="s">
        <v>44</v>
      </c>
      <c r="O412" s="87"/>
      <c r="P412" s="216">
        <f>O412*H412</f>
        <v>0</v>
      </c>
      <c r="Q412" s="216">
        <v>0</v>
      </c>
      <c r="R412" s="216">
        <f>Q412*H412</f>
        <v>0</v>
      </c>
      <c r="S412" s="216">
        <v>0</v>
      </c>
      <c r="T412" s="217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18" t="s">
        <v>217</v>
      </c>
      <c r="AT412" s="218" t="s">
        <v>257</v>
      </c>
      <c r="AU412" s="218" t="s">
        <v>181</v>
      </c>
      <c r="AY412" s="20" t="s">
        <v>143</v>
      </c>
      <c r="BE412" s="219">
        <f>IF(N412="základní",J412,0)</f>
        <v>0</v>
      </c>
      <c r="BF412" s="219">
        <f>IF(N412="snížená",J412,0)</f>
        <v>0</v>
      </c>
      <c r="BG412" s="219">
        <f>IF(N412="zákl. přenesená",J412,0)</f>
        <v>0</v>
      </c>
      <c r="BH412" s="219">
        <f>IF(N412="sníž. přenesená",J412,0)</f>
        <v>0</v>
      </c>
      <c r="BI412" s="219">
        <f>IF(N412="nulová",J412,0)</f>
        <v>0</v>
      </c>
      <c r="BJ412" s="20" t="s">
        <v>81</v>
      </c>
      <c r="BK412" s="219">
        <f>ROUND(I412*H412,2)</f>
        <v>0</v>
      </c>
      <c r="BL412" s="20" t="s">
        <v>150</v>
      </c>
      <c r="BM412" s="218" t="s">
        <v>2520</v>
      </c>
    </row>
    <row r="413" s="2" customFormat="1">
      <c r="A413" s="41"/>
      <c r="B413" s="42"/>
      <c r="C413" s="43"/>
      <c r="D413" s="220" t="s">
        <v>152</v>
      </c>
      <c r="E413" s="43"/>
      <c r="F413" s="221" t="s">
        <v>2521</v>
      </c>
      <c r="G413" s="43"/>
      <c r="H413" s="43"/>
      <c r="I413" s="222"/>
      <c r="J413" s="43"/>
      <c r="K413" s="43"/>
      <c r="L413" s="47"/>
      <c r="M413" s="223"/>
      <c r="N413" s="224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152</v>
      </c>
      <c r="AU413" s="20" t="s">
        <v>181</v>
      </c>
    </row>
    <row r="414" s="13" customFormat="1">
      <c r="A414" s="13"/>
      <c r="B414" s="227"/>
      <c r="C414" s="228"/>
      <c r="D414" s="220" t="s">
        <v>156</v>
      </c>
      <c r="E414" s="229" t="s">
        <v>28</v>
      </c>
      <c r="F414" s="230" t="s">
        <v>225</v>
      </c>
      <c r="G414" s="228"/>
      <c r="H414" s="231">
        <v>9</v>
      </c>
      <c r="I414" s="232"/>
      <c r="J414" s="228"/>
      <c r="K414" s="228"/>
      <c r="L414" s="233"/>
      <c r="M414" s="234"/>
      <c r="N414" s="235"/>
      <c r="O414" s="235"/>
      <c r="P414" s="235"/>
      <c r="Q414" s="235"/>
      <c r="R414" s="235"/>
      <c r="S414" s="235"/>
      <c r="T414" s="236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7" t="s">
        <v>156</v>
      </c>
      <c r="AU414" s="237" t="s">
        <v>181</v>
      </c>
      <c r="AV414" s="13" t="s">
        <v>83</v>
      </c>
      <c r="AW414" s="13" t="s">
        <v>35</v>
      </c>
      <c r="AX414" s="13" t="s">
        <v>81</v>
      </c>
      <c r="AY414" s="237" t="s">
        <v>143</v>
      </c>
    </row>
    <row r="415" s="2" customFormat="1" ht="16.5" customHeight="1">
      <c r="A415" s="41"/>
      <c r="B415" s="42"/>
      <c r="C415" s="260" t="s">
        <v>597</v>
      </c>
      <c r="D415" s="260" t="s">
        <v>257</v>
      </c>
      <c r="E415" s="261" t="s">
        <v>2522</v>
      </c>
      <c r="F415" s="262" t="s">
        <v>2523</v>
      </c>
      <c r="G415" s="263" t="s">
        <v>414</v>
      </c>
      <c r="H415" s="264">
        <v>3</v>
      </c>
      <c r="I415" s="265"/>
      <c r="J415" s="266">
        <f>ROUND(I415*H415,2)</f>
        <v>0</v>
      </c>
      <c r="K415" s="262" t="s">
        <v>28</v>
      </c>
      <c r="L415" s="267"/>
      <c r="M415" s="268" t="s">
        <v>28</v>
      </c>
      <c r="N415" s="269" t="s">
        <v>44</v>
      </c>
      <c r="O415" s="87"/>
      <c r="P415" s="216">
        <f>O415*H415</f>
        <v>0</v>
      </c>
      <c r="Q415" s="216">
        <v>0</v>
      </c>
      <c r="R415" s="216">
        <f>Q415*H415</f>
        <v>0</v>
      </c>
      <c r="S415" s="216">
        <v>0</v>
      </c>
      <c r="T415" s="217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18" t="s">
        <v>217</v>
      </c>
      <c r="AT415" s="218" t="s">
        <v>257</v>
      </c>
      <c r="AU415" s="218" t="s">
        <v>181</v>
      </c>
      <c r="AY415" s="20" t="s">
        <v>143</v>
      </c>
      <c r="BE415" s="219">
        <f>IF(N415="základní",J415,0)</f>
        <v>0</v>
      </c>
      <c r="BF415" s="219">
        <f>IF(N415="snížená",J415,0)</f>
        <v>0</v>
      </c>
      <c r="BG415" s="219">
        <f>IF(N415="zákl. přenesená",J415,0)</f>
        <v>0</v>
      </c>
      <c r="BH415" s="219">
        <f>IF(N415="sníž. přenesená",J415,0)</f>
        <v>0</v>
      </c>
      <c r="BI415" s="219">
        <f>IF(N415="nulová",J415,0)</f>
        <v>0</v>
      </c>
      <c r="BJ415" s="20" t="s">
        <v>81</v>
      </c>
      <c r="BK415" s="219">
        <f>ROUND(I415*H415,2)</f>
        <v>0</v>
      </c>
      <c r="BL415" s="20" t="s">
        <v>150</v>
      </c>
      <c r="BM415" s="218" t="s">
        <v>2524</v>
      </c>
    </row>
    <row r="416" s="2" customFormat="1">
      <c r="A416" s="41"/>
      <c r="B416" s="42"/>
      <c r="C416" s="43"/>
      <c r="D416" s="220" t="s">
        <v>152</v>
      </c>
      <c r="E416" s="43"/>
      <c r="F416" s="221" t="s">
        <v>2525</v>
      </c>
      <c r="G416" s="43"/>
      <c r="H416" s="43"/>
      <c r="I416" s="222"/>
      <c r="J416" s="43"/>
      <c r="K416" s="43"/>
      <c r="L416" s="47"/>
      <c r="M416" s="223"/>
      <c r="N416" s="224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152</v>
      </c>
      <c r="AU416" s="20" t="s">
        <v>181</v>
      </c>
    </row>
    <row r="417" s="13" customFormat="1">
      <c r="A417" s="13"/>
      <c r="B417" s="227"/>
      <c r="C417" s="228"/>
      <c r="D417" s="220" t="s">
        <v>156</v>
      </c>
      <c r="E417" s="229" t="s">
        <v>28</v>
      </c>
      <c r="F417" s="230" t="s">
        <v>181</v>
      </c>
      <c r="G417" s="228"/>
      <c r="H417" s="231">
        <v>3</v>
      </c>
      <c r="I417" s="232"/>
      <c r="J417" s="228"/>
      <c r="K417" s="228"/>
      <c r="L417" s="233"/>
      <c r="M417" s="234"/>
      <c r="N417" s="235"/>
      <c r="O417" s="235"/>
      <c r="P417" s="235"/>
      <c r="Q417" s="235"/>
      <c r="R417" s="235"/>
      <c r="S417" s="235"/>
      <c r="T417" s="23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7" t="s">
        <v>156</v>
      </c>
      <c r="AU417" s="237" t="s">
        <v>181</v>
      </c>
      <c r="AV417" s="13" t="s">
        <v>83</v>
      </c>
      <c r="AW417" s="13" t="s">
        <v>35</v>
      </c>
      <c r="AX417" s="13" t="s">
        <v>81</v>
      </c>
      <c r="AY417" s="237" t="s">
        <v>143</v>
      </c>
    </row>
    <row r="418" s="2" customFormat="1" ht="21.75" customHeight="1">
      <c r="A418" s="41"/>
      <c r="B418" s="42"/>
      <c r="C418" s="260" t="s">
        <v>605</v>
      </c>
      <c r="D418" s="260" t="s">
        <v>257</v>
      </c>
      <c r="E418" s="261" t="s">
        <v>2526</v>
      </c>
      <c r="F418" s="262" t="s">
        <v>2527</v>
      </c>
      <c r="G418" s="263" t="s">
        <v>414</v>
      </c>
      <c r="H418" s="264">
        <v>5</v>
      </c>
      <c r="I418" s="265"/>
      <c r="J418" s="266">
        <f>ROUND(I418*H418,2)</f>
        <v>0</v>
      </c>
      <c r="K418" s="262" t="s">
        <v>28</v>
      </c>
      <c r="L418" s="267"/>
      <c r="M418" s="268" t="s">
        <v>28</v>
      </c>
      <c r="N418" s="269" t="s">
        <v>44</v>
      </c>
      <c r="O418" s="87"/>
      <c r="P418" s="216">
        <f>O418*H418</f>
        <v>0</v>
      </c>
      <c r="Q418" s="216">
        <v>0</v>
      </c>
      <c r="R418" s="216">
        <f>Q418*H418</f>
        <v>0</v>
      </c>
      <c r="S418" s="216">
        <v>0</v>
      </c>
      <c r="T418" s="217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18" t="s">
        <v>217</v>
      </c>
      <c r="AT418" s="218" t="s">
        <v>257</v>
      </c>
      <c r="AU418" s="218" t="s">
        <v>181</v>
      </c>
      <c r="AY418" s="20" t="s">
        <v>143</v>
      </c>
      <c r="BE418" s="219">
        <f>IF(N418="základní",J418,0)</f>
        <v>0</v>
      </c>
      <c r="BF418" s="219">
        <f>IF(N418="snížená",J418,0)</f>
        <v>0</v>
      </c>
      <c r="BG418" s="219">
        <f>IF(N418="zákl. přenesená",J418,0)</f>
        <v>0</v>
      </c>
      <c r="BH418" s="219">
        <f>IF(N418="sníž. přenesená",J418,0)</f>
        <v>0</v>
      </c>
      <c r="BI418" s="219">
        <f>IF(N418="nulová",J418,0)</f>
        <v>0</v>
      </c>
      <c r="BJ418" s="20" t="s">
        <v>81</v>
      </c>
      <c r="BK418" s="219">
        <f>ROUND(I418*H418,2)</f>
        <v>0</v>
      </c>
      <c r="BL418" s="20" t="s">
        <v>150</v>
      </c>
      <c r="BM418" s="218" t="s">
        <v>2528</v>
      </c>
    </row>
    <row r="419" s="2" customFormat="1">
      <c r="A419" s="41"/>
      <c r="B419" s="42"/>
      <c r="C419" s="43"/>
      <c r="D419" s="220" t="s">
        <v>152</v>
      </c>
      <c r="E419" s="43"/>
      <c r="F419" s="221" t="s">
        <v>2529</v>
      </c>
      <c r="G419" s="43"/>
      <c r="H419" s="43"/>
      <c r="I419" s="222"/>
      <c r="J419" s="43"/>
      <c r="K419" s="43"/>
      <c r="L419" s="47"/>
      <c r="M419" s="223"/>
      <c r="N419" s="224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152</v>
      </c>
      <c r="AU419" s="20" t="s">
        <v>181</v>
      </c>
    </row>
    <row r="420" s="13" customFormat="1">
      <c r="A420" s="13"/>
      <c r="B420" s="227"/>
      <c r="C420" s="228"/>
      <c r="D420" s="220" t="s">
        <v>156</v>
      </c>
      <c r="E420" s="229" t="s">
        <v>28</v>
      </c>
      <c r="F420" s="230" t="s">
        <v>196</v>
      </c>
      <c r="G420" s="228"/>
      <c r="H420" s="231">
        <v>5</v>
      </c>
      <c r="I420" s="232"/>
      <c r="J420" s="228"/>
      <c r="K420" s="228"/>
      <c r="L420" s="233"/>
      <c r="M420" s="234"/>
      <c r="N420" s="235"/>
      <c r="O420" s="235"/>
      <c r="P420" s="235"/>
      <c r="Q420" s="235"/>
      <c r="R420" s="235"/>
      <c r="S420" s="235"/>
      <c r="T420" s="236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7" t="s">
        <v>156</v>
      </c>
      <c r="AU420" s="237" t="s">
        <v>181</v>
      </c>
      <c r="AV420" s="13" t="s">
        <v>83</v>
      </c>
      <c r="AW420" s="13" t="s">
        <v>35</v>
      </c>
      <c r="AX420" s="13" t="s">
        <v>81</v>
      </c>
      <c r="AY420" s="237" t="s">
        <v>143</v>
      </c>
    </row>
    <row r="421" s="2" customFormat="1" ht="16.5" customHeight="1">
      <c r="A421" s="41"/>
      <c r="B421" s="42"/>
      <c r="C421" s="260" t="s">
        <v>612</v>
      </c>
      <c r="D421" s="260" t="s">
        <v>257</v>
      </c>
      <c r="E421" s="261" t="s">
        <v>2530</v>
      </c>
      <c r="F421" s="262" t="s">
        <v>2531</v>
      </c>
      <c r="G421" s="263" t="s">
        <v>414</v>
      </c>
      <c r="H421" s="264">
        <v>5</v>
      </c>
      <c r="I421" s="265"/>
      <c r="J421" s="266">
        <f>ROUND(I421*H421,2)</f>
        <v>0</v>
      </c>
      <c r="K421" s="262" t="s">
        <v>28</v>
      </c>
      <c r="L421" s="267"/>
      <c r="M421" s="268" t="s">
        <v>28</v>
      </c>
      <c r="N421" s="269" t="s">
        <v>44</v>
      </c>
      <c r="O421" s="87"/>
      <c r="P421" s="216">
        <f>O421*H421</f>
        <v>0</v>
      </c>
      <c r="Q421" s="216">
        <v>0</v>
      </c>
      <c r="R421" s="216">
        <f>Q421*H421</f>
        <v>0</v>
      </c>
      <c r="S421" s="216">
        <v>0</v>
      </c>
      <c r="T421" s="217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18" t="s">
        <v>217</v>
      </c>
      <c r="AT421" s="218" t="s">
        <v>257</v>
      </c>
      <c r="AU421" s="218" t="s">
        <v>181</v>
      </c>
      <c r="AY421" s="20" t="s">
        <v>143</v>
      </c>
      <c r="BE421" s="219">
        <f>IF(N421="základní",J421,0)</f>
        <v>0</v>
      </c>
      <c r="BF421" s="219">
        <f>IF(N421="snížená",J421,0)</f>
        <v>0</v>
      </c>
      <c r="BG421" s="219">
        <f>IF(N421="zákl. přenesená",J421,0)</f>
        <v>0</v>
      </c>
      <c r="BH421" s="219">
        <f>IF(N421="sníž. přenesená",J421,0)</f>
        <v>0</v>
      </c>
      <c r="BI421" s="219">
        <f>IF(N421="nulová",J421,0)</f>
        <v>0</v>
      </c>
      <c r="BJ421" s="20" t="s">
        <v>81</v>
      </c>
      <c r="BK421" s="219">
        <f>ROUND(I421*H421,2)</f>
        <v>0</v>
      </c>
      <c r="BL421" s="20" t="s">
        <v>150</v>
      </c>
      <c r="BM421" s="218" t="s">
        <v>2532</v>
      </c>
    </row>
    <row r="422" s="2" customFormat="1">
      <c r="A422" s="41"/>
      <c r="B422" s="42"/>
      <c r="C422" s="43"/>
      <c r="D422" s="220" t="s">
        <v>152</v>
      </c>
      <c r="E422" s="43"/>
      <c r="F422" s="221" t="s">
        <v>2533</v>
      </c>
      <c r="G422" s="43"/>
      <c r="H422" s="43"/>
      <c r="I422" s="222"/>
      <c r="J422" s="43"/>
      <c r="K422" s="43"/>
      <c r="L422" s="47"/>
      <c r="M422" s="223"/>
      <c r="N422" s="224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152</v>
      </c>
      <c r="AU422" s="20" t="s">
        <v>181</v>
      </c>
    </row>
    <row r="423" s="13" customFormat="1">
      <c r="A423" s="13"/>
      <c r="B423" s="227"/>
      <c r="C423" s="228"/>
      <c r="D423" s="220" t="s">
        <v>156</v>
      </c>
      <c r="E423" s="229" t="s">
        <v>28</v>
      </c>
      <c r="F423" s="230" t="s">
        <v>196</v>
      </c>
      <c r="G423" s="228"/>
      <c r="H423" s="231">
        <v>5</v>
      </c>
      <c r="I423" s="232"/>
      <c r="J423" s="228"/>
      <c r="K423" s="228"/>
      <c r="L423" s="233"/>
      <c r="M423" s="234"/>
      <c r="N423" s="235"/>
      <c r="O423" s="235"/>
      <c r="P423" s="235"/>
      <c r="Q423" s="235"/>
      <c r="R423" s="235"/>
      <c r="S423" s="235"/>
      <c r="T423" s="236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7" t="s">
        <v>156</v>
      </c>
      <c r="AU423" s="237" t="s">
        <v>181</v>
      </c>
      <c r="AV423" s="13" t="s">
        <v>83</v>
      </c>
      <c r="AW423" s="13" t="s">
        <v>35</v>
      </c>
      <c r="AX423" s="13" t="s">
        <v>81</v>
      </c>
      <c r="AY423" s="237" t="s">
        <v>143</v>
      </c>
    </row>
    <row r="424" s="2" customFormat="1" ht="16.5" customHeight="1">
      <c r="A424" s="41"/>
      <c r="B424" s="42"/>
      <c r="C424" s="260" t="s">
        <v>619</v>
      </c>
      <c r="D424" s="260" t="s">
        <v>257</v>
      </c>
      <c r="E424" s="261" t="s">
        <v>2534</v>
      </c>
      <c r="F424" s="262" t="s">
        <v>2535</v>
      </c>
      <c r="G424" s="263" t="s">
        <v>414</v>
      </c>
      <c r="H424" s="264">
        <v>1</v>
      </c>
      <c r="I424" s="265"/>
      <c r="J424" s="266">
        <f>ROUND(I424*H424,2)</f>
        <v>0</v>
      </c>
      <c r="K424" s="262" t="s">
        <v>28</v>
      </c>
      <c r="L424" s="267"/>
      <c r="M424" s="268" t="s">
        <v>28</v>
      </c>
      <c r="N424" s="269" t="s">
        <v>44</v>
      </c>
      <c r="O424" s="87"/>
      <c r="P424" s="216">
        <f>O424*H424</f>
        <v>0</v>
      </c>
      <c r="Q424" s="216">
        <v>0</v>
      </c>
      <c r="R424" s="216">
        <f>Q424*H424</f>
        <v>0</v>
      </c>
      <c r="S424" s="216">
        <v>0</v>
      </c>
      <c r="T424" s="217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18" t="s">
        <v>217</v>
      </c>
      <c r="AT424" s="218" t="s">
        <v>257</v>
      </c>
      <c r="AU424" s="218" t="s">
        <v>181</v>
      </c>
      <c r="AY424" s="20" t="s">
        <v>143</v>
      </c>
      <c r="BE424" s="219">
        <f>IF(N424="základní",J424,0)</f>
        <v>0</v>
      </c>
      <c r="BF424" s="219">
        <f>IF(N424="snížená",J424,0)</f>
        <v>0</v>
      </c>
      <c r="BG424" s="219">
        <f>IF(N424="zákl. přenesená",J424,0)</f>
        <v>0</v>
      </c>
      <c r="BH424" s="219">
        <f>IF(N424="sníž. přenesená",J424,0)</f>
        <v>0</v>
      </c>
      <c r="BI424" s="219">
        <f>IF(N424="nulová",J424,0)</f>
        <v>0</v>
      </c>
      <c r="BJ424" s="20" t="s">
        <v>81</v>
      </c>
      <c r="BK424" s="219">
        <f>ROUND(I424*H424,2)</f>
        <v>0</v>
      </c>
      <c r="BL424" s="20" t="s">
        <v>150</v>
      </c>
      <c r="BM424" s="218" t="s">
        <v>2536</v>
      </c>
    </row>
    <row r="425" s="2" customFormat="1">
      <c r="A425" s="41"/>
      <c r="B425" s="42"/>
      <c r="C425" s="43"/>
      <c r="D425" s="220" t="s">
        <v>152</v>
      </c>
      <c r="E425" s="43"/>
      <c r="F425" s="221" t="s">
        <v>2537</v>
      </c>
      <c r="G425" s="43"/>
      <c r="H425" s="43"/>
      <c r="I425" s="222"/>
      <c r="J425" s="43"/>
      <c r="K425" s="43"/>
      <c r="L425" s="47"/>
      <c r="M425" s="223"/>
      <c r="N425" s="224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152</v>
      </c>
      <c r="AU425" s="20" t="s">
        <v>181</v>
      </c>
    </row>
    <row r="426" s="13" customFormat="1">
      <c r="A426" s="13"/>
      <c r="B426" s="227"/>
      <c r="C426" s="228"/>
      <c r="D426" s="220" t="s">
        <v>156</v>
      </c>
      <c r="E426" s="229" t="s">
        <v>28</v>
      </c>
      <c r="F426" s="230" t="s">
        <v>81</v>
      </c>
      <c r="G426" s="228"/>
      <c r="H426" s="231">
        <v>1</v>
      </c>
      <c r="I426" s="232"/>
      <c r="J426" s="228"/>
      <c r="K426" s="228"/>
      <c r="L426" s="233"/>
      <c r="M426" s="234"/>
      <c r="N426" s="235"/>
      <c r="O426" s="235"/>
      <c r="P426" s="235"/>
      <c r="Q426" s="235"/>
      <c r="R426" s="235"/>
      <c r="S426" s="235"/>
      <c r="T426" s="23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7" t="s">
        <v>156</v>
      </c>
      <c r="AU426" s="237" t="s">
        <v>181</v>
      </c>
      <c r="AV426" s="13" t="s">
        <v>83</v>
      </c>
      <c r="AW426" s="13" t="s">
        <v>35</v>
      </c>
      <c r="AX426" s="13" t="s">
        <v>81</v>
      </c>
      <c r="AY426" s="237" t="s">
        <v>143</v>
      </c>
    </row>
    <row r="427" s="2" customFormat="1" ht="16.5" customHeight="1">
      <c r="A427" s="41"/>
      <c r="B427" s="42"/>
      <c r="C427" s="260" t="s">
        <v>628</v>
      </c>
      <c r="D427" s="260" t="s">
        <v>257</v>
      </c>
      <c r="E427" s="261" t="s">
        <v>2538</v>
      </c>
      <c r="F427" s="262" t="s">
        <v>2539</v>
      </c>
      <c r="G427" s="263" t="s">
        <v>414</v>
      </c>
      <c r="H427" s="264">
        <v>14</v>
      </c>
      <c r="I427" s="265"/>
      <c r="J427" s="266">
        <f>ROUND(I427*H427,2)</f>
        <v>0</v>
      </c>
      <c r="K427" s="262" t="s">
        <v>28</v>
      </c>
      <c r="L427" s="267"/>
      <c r="M427" s="268" t="s">
        <v>28</v>
      </c>
      <c r="N427" s="269" t="s">
        <v>44</v>
      </c>
      <c r="O427" s="87"/>
      <c r="P427" s="216">
        <f>O427*H427</f>
        <v>0</v>
      </c>
      <c r="Q427" s="216">
        <v>0</v>
      </c>
      <c r="R427" s="216">
        <f>Q427*H427</f>
        <v>0</v>
      </c>
      <c r="S427" s="216">
        <v>0</v>
      </c>
      <c r="T427" s="217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18" t="s">
        <v>217</v>
      </c>
      <c r="AT427" s="218" t="s">
        <v>257</v>
      </c>
      <c r="AU427" s="218" t="s">
        <v>181</v>
      </c>
      <c r="AY427" s="20" t="s">
        <v>143</v>
      </c>
      <c r="BE427" s="219">
        <f>IF(N427="základní",J427,0)</f>
        <v>0</v>
      </c>
      <c r="BF427" s="219">
        <f>IF(N427="snížená",J427,0)</f>
        <v>0</v>
      </c>
      <c r="BG427" s="219">
        <f>IF(N427="zákl. přenesená",J427,0)</f>
        <v>0</v>
      </c>
      <c r="BH427" s="219">
        <f>IF(N427="sníž. přenesená",J427,0)</f>
        <v>0</v>
      </c>
      <c r="BI427" s="219">
        <f>IF(N427="nulová",J427,0)</f>
        <v>0</v>
      </c>
      <c r="BJ427" s="20" t="s">
        <v>81</v>
      </c>
      <c r="BK427" s="219">
        <f>ROUND(I427*H427,2)</f>
        <v>0</v>
      </c>
      <c r="BL427" s="20" t="s">
        <v>150</v>
      </c>
      <c r="BM427" s="218" t="s">
        <v>2540</v>
      </c>
    </row>
    <row r="428" s="2" customFormat="1">
      <c r="A428" s="41"/>
      <c r="B428" s="42"/>
      <c r="C428" s="43"/>
      <c r="D428" s="220" t="s">
        <v>152</v>
      </c>
      <c r="E428" s="43"/>
      <c r="F428" s="221" t="s">
        <v>2541</v>
      </c>
      <c r="G428" s="43"/>
      <c r="H428" s="43"/>
      <c r="I428" s="222"/>
      <c r="J428" s="43"/>
      <c r="K428" s="43"/>
      <c r="L428" s="47"/>
      <c r="M428" s="223"/>
      <c r="N428" s="224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152</v>
      </c>
      <c r="AU428" s="20" t="s">
        <v>181</v>
      </c>
    </row>
    <row r="429" s="13" customFormat="1">
      <c r="A429" s="13"/>
      <c r="B429" s="227"/>
      <c r="C429" s="228"/>
      <c r="D429" s="220" t="s">
        <v>156</v>
      </c>
      <c r="E429" s="229" t="s">
        <v>28</v>
      </c>
      <c r="F429" s="230" t="s">
        <v>264</v>
      </c>
      <c r="G429" s="228"/>
      <c r="H429" s="231">
        <v>14</v>
      </c>
      <c r="I429" s="232"/>
      <c r="J429" s="228"/>
      <c r="K429" s="228"/>
      <c r="L429" s="233"/>
      <c r="M429" s="234"/>
      <c r="N429" s="235"/>
      <c r="O429" s="235"/>
      <c r="P429" s="235"/>
      <c r="Q429" s="235"/>
      <c r="R429" s="235"/>
      <c r="S429" s="235"/>
      <c r="T429" s="23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7" t="s">
        <v>156</v>
      </c>
      <c r="AU429" s="237" t="s">
        <v>181</v>
      </c>
      <c r="AV429" s="13" t="s">
        <v>83</v>
      </c>
      <c r="AW429" s="13" t="s">
        <v>35</v>
      </c>
      <c r="AX429" s="13" t="s">
        <v>81</v>
      </c>
      <c r="AY429" s="237" t="s">
        <v>143</v>
      </c>
    </row>
    <row r="430" s="12" customFormat="1" ht="20.88" customHeight="1">
      <c r="A430" s="12"/>
      <c r="B430" s="191"/>
      <c r="C430" s="192"/>
      <c r="D430" s="193" t="s">
        <v>72</v>
      </c>
      <c r="E430" s="205" t="s">
        <v>2542</v>
      </c>
      <c r="F430" s="205" t="s">
        <v>2542</v>
      </c>
      <c r="G430" s="192"/>
      <c r="H430" s="192"/>
      <c r="I430" s="195"/>
      <c r="J430" s="206">
        <f>BK430</f>
        <v>0</v>
      </c>
      <c r="K430" s="192"/>
      <c r="L430" s="197"/>
      <c r="M430" s="198"/>
      <c r="N430" s="199"/>
      <c r="O430" s="199"/>
      <c r="P430" s="200">
        <f>SUM(P431:P445)</f>
        <v>0</v>
      </c>
      <c r="Q430" s="199"/>
      <c r="R430" s="200">
        <f>SUM(R431:R445)</f>
        <v>0</v>
      </c>
      <c r="S430" s="199"/>
      <c r="T430" s="201">
        <f>SUM(T431:T445)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02" t="s">
        <v>81</v>
      </c>
      <c r="AT430" s="203" t="s">
        <v>72</v>
      </c>
      <c r="AU430" s="203" t="s">
        <v>83</v>
      </c>
      <c r="AY430" s="202" t="s">
        <v>143</v>
      </c>
      <c r="BK430" s="204">
        <f>SUM(BK431:BK445)</f>
        <v>0</v>
      </c>
    </row>
    <row r="431" s="2" customFormat="1" ht="16.5" customHeight="1">
      <c r="A431" s="41"/>
      <c r="B431" s="42"/>
      <c r="C431" s="260" t="s">
        <v>635</v>
      </c>
      <c r="D431" s="260" t="s">
        <v>257</v>
      </c>
      <c r="E431" s="261" t="s">
        <v>2543</v>
      </c>
      <c r="F431" s="262" t="s">
        <v>2544</v>
      </c>
      <c r="G431" s="263" t="s">
        <v>414</v>
      </c>
      <c r="H431" s="264">
        <v>54</v>
      </c>
      <c r="I431" s="265"/>
      <c r="J431" s="266">
        <f>ROUND(I431*H431,2)</f>
        <v>0</v>
      </c>
      <c r="K431" s="262" t="s">
        <v>28</v>
      </c>
      <c r="L431" s="267"/>
      <c r="M431" s="268" t="s">
        <v>28</v>
      </c>
      <c r="N431" s="269" t="s">
        <v>44</v>
      </c>
      <c r="O431" s="87"/>
      <c r="P431" s="216">
        <f>O431*H431</f>
        <v>0</v>
      </c>
      <c r="Q431" s="216">
        <v>0</v>
      </c>
      <c r="R431" s="216">
        <f>Q431*H431</f>
        <v>0</v>
      </c>
      <c r="S431" s="216">
        <v>0</v>
      </c>
      <c r="T431" s="217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18" t="s">
        <v>217</v>
      </c>
      <c r="AT431" s="218" t="s">
        <v>257</v>
      </c>
      <c r="AU431" s="218" t="s">
        <v>181</v>
      </c>
      <c r="AY431" s="20" t="s">
        <v>143</v>
      </c>
      <c r="BE431" s="219">
        <f>IF(N431="základní",J431,0)</f>
        <v>0</v>
      </c>
      <c r="BF431" s="219">
        <f>IF(N431="snížená",J431,0)</f>
        <v>0</v>
      </c>
      <c r="BG431" s="219">
        <f>IF(N431="zákl. přenesená",J431,0)</f>
        <v>0</v>
      </c>
      <c r="BH431" s="219">
        <f>IF(N431="sníž. přenesená",J431,0)</f>
        <v>0</v>
      </c>
      <c r="BI431" s="219">
        <f>IF(N431="nulová",J431,0)</f>
        <v>0</v>
      </c>
      <c r="BJ431" s="20" t="s">
        <v>81</v>
      </c>
      <c r="BK431" s="219">
        <f>ROUND(I431*H431,2)</f>
        <v>0</v>
      </c>
      <c r="BL431" s="20" t="s">
        <v>150</v>
      </c>
      <c r="BM431" s="218" t="s">
        <v>2545</v>
      </c>
    </row>
    <row r="432" s="2" customFormat="1">
      <c r="A432" s="41"/>
      <c r="B432" s="42"/>
      <c r="C432" s="43"/>
      <c r="D432" s="220" t="s">
        <v>152</v>
      </c>
      <c r="E432" s="43"/>
      <c r="F432" s="221" t="s">
        <v>2544</v>
      </c>
      <c r="G432" s="43"/>
      <c r="H432" s="43"/>
      <c r="I432" s="222"/>
      <c r="J432" s="43"/>
      <c r="K432" s="43"/>
      <c r="L432" s="47"/>
      <c r="M432" s="223"/>
      <c r="N432" s="224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152</v>
      </c>
      <c r="AU432" s="20" t="s">
        <v>181</v>
      </c>
    </row>
    <row r="433" s="13" customFormat="1">
      <c r="A433" s="13"/>
      <c r="B433" s="227"/>
      <c r="C433" s="228"/>
      <c r="D433" s="220" t="s">
        <v>156</v>
      </c>
      <c r="E433" s="229" t="s">
        <v>28</v>
      </c>
      <c r="F433" s="230" t="s">
        <v>543</v>
      </c>
      <c r="G433" s="228"/>
      <c r="H433" s="231">
        <v>54</v>
      </c>
      <c r="I433" s="232"/>
      <c r="J433" s="228"/>
      <c r="K433" s="228"/>
      <c r="L433" s="233"/>
      <c r="M433" s="234"/>
      <c r="N433" s="235"/>
      <c r="O433" s="235"/>
      <c r="P433" s="235"/>
      <c r="Q433" s="235"/>
      <c r="R433" s="235"/>
      <c r="S433" s="235"/>
      <c r="T433" s="23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7" t="s">
        <v>156</v>
      </c>
      <c r="AU433" s="237" t="s">
        <v>181</v>
      </c>
      <c r="AV433" s="13" t="s">
        <v>83</v>
      </c>
      <c r="AW433" s="13" t="s">
        <v>35</v>
      </c>
      <c r="AX433" s="13" t="s">
        <v>81</v>
      </c>
      <c r="AY433" s="237" t="s">
        <v>143</v>
      </c>
    </row>
    <row r="434" s="2" customFormat="1" ht="21.75" customHeight="1">
      <c r="A434" s="41"/>
      <c r="B434" s="42"/>
      <c r="C434" s="260" t="s">
        <v>641</v>
      </c>
      <c r="D434" s="260" t="s">
        <v>257</v>
      </c>
      <c r="E434" s="261" t="s">
        <v>2546</v>
      </c>
      <c r="F434" s="262" t="s">
        <v>2547</v>
      </c>
      <c r="G434" s="263" t="s">
        <v>414</v>
      </c>
      <c r="H434" s="264">
        <v>89</v>
      </c>
      <c r="I434" s="265"/>
      <c r="J434" s="266">
        <f>ROUND(I434*H434,2)</f>
        <v>0</v>
      </c>
      <c r="K434" s="262" t="s">
        <v>28</v>
      </c>
      <c r="L434" s="267"/>
      <c r="M434" s="268" t="s">
        <v>28</v>
      </c>
      <c r="N434" s="269" t="s">
        <v>44</v>
      </c>
      <c r="O434" s="87"/>
      <c r="P434" s="216">
        <f>O434*H434</f>
        <v>0</v>
      </c>
      <c r="Q434" s="216">
        <v>0</v>
      </c>
      <c r="R434" s="216">
        <f>Q434*H434</f>
        <v>0</v>
      </c>
      <c r="S434" s="216">
        <v>0</v>
      </c>
      <c r="T434" s="217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18" t="s">
        <v>217</v>
      </c>
      <c r="AT434" s="218" t="s">
        <v>257</v>
      </c>
      <c r="AU434" s="218" t="s">
        <v>181</v>
      </c>
      <c r="AY434" s="20" t="s">
        <v>143</v>
      </c>
      <c r="BE434" s="219">
        <f>IF(N434="základní",J434,0)</f>
        <v>0</v>
      </c>
      <c r="BF434" s="219">
        <f>IF(N434="snížená",J434,0)</f>
        <v>0</v>
      </c>
      <c r="BG434" s="219">
        <f>IF(N434="zákl. přenesená",J434,0)</f>
        <v>0</v>
      </c>
      <c r="BH434" s="219">
        <f>IF(N434="sníž. přenesená",J434,0)</f>
        <v>0</v>
      </c>
      <c r="BI434" s="219">
        <f>IF(N434="nulová",J434,0)</f>
        <v>0</v>
      </c>
      <c r="BJ434" s="20" t="s">
        <v>81</v>
      </c>
      <c r="BK434" s="219">
        <f>ROUND(I434*H434,2)</f>
        <v>0</v>
      </c>
      <c r="BL434" s="20" t="s">
        <v>150</v>
      </c>
      <c r="BM434" s="218" t="s">
        <v>2548</v>
      </c>
    </row>
    <row r="435" s="2" customFormat="1">
      <c r="A435" s="41"/>
      <c r="B435" s="42"/>
      <c r="C435" s="43"/>
      <c r="D435" s="220" t="s">
        <v>152</v>
      </c>
      <c r="E435" s="43"/>
      <c r="F435" s="221" t="s">
        <v>2547</v>
      </c>
      <c r="G435" s="43"/>
      <c r="H435" s="43"/>
      <c r="I435" s="222"/>
      <c r="J435" s="43"/>
      <c r="K435" s="43"/>
      <c r="L435" s="47"/>
      <c r="M435" s="223"/>
      <c r="N435" s="224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152</v>
      </c>
      <c r="AU435" s="20" t="s">
        <v>181</v>
      </c>
    </row>
    <row r="436" s="13" customFormat="1">
      <c r="A436" s="13"/>
      <c r="B436" s="227"/>
      <c r="C436" s="228"/>
      <c r="D436" s="220" t="s">
        <v>156</v>
      </c>
      <c r="E436" s="229" t="s">
        <v>28</v>
      </c>
      <c r="F436" s="230" t="s">
        <v>794</v>
      </c>
      <c r="G436" s="228"/>
      <c r="H436" s="231">
        <v>89</v>
      </c>
      <c r="I436" s="232"/>
      <c r="J436" s="228"/>
      <c r="K436" s="228"/>
      <c r="L436" s="233"/>
      <c r="M436" s="234"/>
      <c r="N436" s="235"/>
      <c r="O436" s="235"/>
      <c r="P436" s="235"/>
      <c r="Q436" s="235"/>
      <c r="R436" s="235"/>
      <c r="S436" s="235"/>
      <c r="T436" s="23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7" t="s">
        <v>156</v>
      </c>
      <c r="AU436" s="237" t="s">
        <v>181</v>
      </c>
      <c r="AV436" s="13" t="s">
        <v>83</v>
      </c>
      <c r="AW436" s="13" t="s">
        <v>35</v>
      </c>
      <c r="AX436" s="13" t="s">
        <v>81</v>
      </c>
      <c r="AY436" s="237" t="s">
        <v>143</v>
      </c>
    </row>
    <row r="437" s="2" customFormat="1" ht="16.5" customHeight="1">
      <c r="A437" s="41"/>
      <c r="B437" s="42"/>
      <c r="C437" s="260" t="s">
        <v>648</v>
      </c>
      <c r="D437" s="260" t="s">
        <v>257</v>
      </c>
      <c r="E437" s="261" t="s">
        <v>2549</v>
      </c>
      <c r="F437" s="262" t="s">
        <v>2550</v>
      </c>
      <c r="G437" s="263" t="s">
        <v>414</v>
      </c>
      <c r="H437" s="264">
        <v>127</v>
      </c>
      <c r="I437" s="265"/>
      <c r="J437" s="266">
        <f>ROUND(I437*H437,2)</f>
        <v>0</v>
      </c>
      <c r="K437" s="262" t="s">
        <v>28</v>
      </c>
      <c r="L437" s="267"/>
      <c r="M437" s="268" t="s">
        <v>28</v>
      </c>
      <c r="N437" s="269" t="s">
        <v>44</v>
      </c>
      <c r="O437" s="87"/>
      <c r="P437" s="216">
        <f>O437*H437</f>
        <v>0</v>
      </c>
      <c r="Q437" s="216">
        <v>0</v>
      </c>
      <c r="R437" s="216">
        <f>Q437*H437</f>
        <v>0</v>
      </c>
      <c r="S437" s="216">
        <v>0</v>
      </c>
      <c r="T437" s="217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18" t="s">
        <v>217</v>
      </c>
      <c r="AT437" s="218" t="s">
        <v>257</v>
      </c>
      <c r="AU437" s="218" t="s">
        <v>181</v>
      </c>
      <c r="AY437" s="20" t="s">
        <v>143</v>
      </c>
      <c r="BE437" s="219">
        <f>IF(N437="základní",J437,0)</f>
        <v>0</v>
      </c>
      <c r="BF437" s="219">
        <f>IF(N437="snížená",J437,0)</f>
        <v>0</v>
      </c>
      <c r="BG437" s="219">
        <f>IF(N437="zákl. přenesená",J437,0)</f>
        <v>0</v>
      </c>
      <c r="BH437" s="219">
        <f>IF(N437="sníž. přenesená",J437,0)</f>
        <v>0</v>
      </c>
      <c r="BI437" s="219">
        <f>IF(N437="nulová",J437,0)</f>
        <v>0</v>
      </c>
      <c r="BJ437" s="20" t="s">
        <v>81</v>
      </c>
      <c r="BK437" s="219">
        <f>ROUND(I437*H437,2)</f>
        <v>0</v>
      </c>
      <c r="BL437" s="20" t="s">
        <v>150</v>
      </c>
      <c r="BM437" s="218" t="s">
        <v>2551</v>
      </c>
    </row>
    <row r="438" s="2" customFormat="1">
      <c r="A438" s="41"/>
      <c r="B438" s="42"/>
      <c r="C438" s="43"/>
      <c r="D438" s="220" t="s">
        <v>152</v>
      </c>
      <c r="E438" s="43"/>
      <c r="F438" s="221" t="s">
        <v>2550</v>
      </c>
      <c r="G438" s="43"/>
      <c r="H438" s="43"/>
      <c r="I438" s="222"/>
      <c r="J438" s="43"/>
      <c r="K438" s="43"/>
      <c r="L438" s="47"/>
      <c r="M438" s="223"/>
      <c r="N438" s="224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152</v>
      </c>
      <c r="AU438" s="20" t="s">
        <v>181</v>
      </c>
    </row>
    <row r="439" s="13" customFormat="1">
      <c r="A439" s="13"/>
      <c r="B439" s="227"/>
      <c r="C439" s="228"/>
      <c r="D439" s="220" t="s">
        <v>156</v>
      </c>
      <c r="E439" s="229" t="s">
        <v>28</v>
      </c>
      <c r="F439" s="230" t="s">
        <v>1024</v>
      </c>
      <c r="G439" s="228"/>
      <c r="H439" s="231">
        <v>127</v>
      </c>
      <c r="I439" s="232"/>
      <c r="J439" s="228"/>
      <c r="K439" s="228"/>
      <c r="L439" s="233"/>
      <c r="M439" s="234"/>
      <c r="N439" s="235"/>
      <c r="O439" s="235"/>
      <c r="P439" s="235"/>
      <c r="Q439" s="235"/>
      <c r="R439" s="235"/>
      <c r="S439" s="235"/>
      <c r="T439" s="23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7" t="s">
        <v>156</v>
      </c>
      <c r="AU439" s="237" t="s">
        <v>181</v>
      </c>
      <c r="AV439" s="13" t="s">
        <v>83</v>
      </c>
      <c r="AW439" s="13" t="s">
        <v>35</v>
      </c>
      <c r="AX439" s="13" t="s">
        <v>81</v>
      </c>
      <c r="AY439" s="237" t="s">
        <v>143</v>
      </c>
    </row>
    <row r="440" s="2" customFormat="1" ht="21.75" customHeight="1">
      <c r="A440" s="41"/>
      <c r="B440" s="42"/>
      <c r="C440" s="260" t="s">
        <v>655</v>
      </c>
      <c r="D440" s="260" t="s">
        <v>257</v>
      </c>
      <c r="E440" s="261" t="s">
        <v>2552</v>
      </c>
      <c r="F440" s="262" t="s">
        <v>2553</v>
      </c>
      <c r="G440" s="263" t="s">
        <v>414</v>
      </c>
      <c r="H440" s="264">
        <v>136</v>
      </c>
      <c r="I440" s="265"/>
      <c r="J440" s="266">
        <f>ROUND(I440*H440,2)</f>
        <v>0</v>
      </c>
      <c r="K440" s="262" t="s">
        <v>28</v>
      </c>
      <c r="L440" s="267"/>
      <c r="M440" s="268" t="s">
        <v>28</v>
      </c>
      <c r="N440" s="269" t="s">
        <v>44</v>
      </c>
      <c r="O440" s="87"/>
      <c r="P440" s="216">
        <f>O440*H440</f>
        <v>0</v>
      </c>
      <c r="Q440" s="216">
        <v>0</v>
      </c>
      <c r="R440" s="216">
        <f>Q440*H440</f>
        <v>0</v>
      </c>
      <c r="S440" s="216">
        <v>0</v>
      </c>
      <c r="T440" s="217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18" t="s">
        <v>217</v>
      </c>
      <c r="AT440" s="218" t="s">
        <v>257</v>
      </c>
      <c r="AU440" s="218" t="s">
        <v>181</v>
      </c>
      <c r="AY440" s="20" t="s">
        <v>143</v>
      </c>
      <c r="BE440" s="219">
        <f>IF(N440="základní",J440,0)</f>
        <v>0</v>
      </c>
      <c r="BF440" s="219">
        <f>IF(N440="snížená",J440,0)</f>
        <v>0</v>
      </c>
      <c r="BG440" s="219">
        <f>IF(N440="zákl. přenesená",J440,0)</f>
        <v>0</v>
      </c>
      <c r="BH440" s="219">
        <f>IF(N440="sníž. přenesená",J440,0)</f>
        <v>0</v>
      </c>
      <c r="BI440" s="219">
        <f>IF(N440="nulová",J440,0)</f>
        <v>0</v>
      </c>
      <c r="BJ440" s="20" t="s">
        <v>81</v>
      </c>
      <c r="BK440" s="219">
        <f>ROUND(I440*H440,2)</f>
        <v>0</v>
      </c>
      <c r="BL440" s="20" t="s">
        <v>150</v>
      </c>
      <c r="BM440" s="218" t="s">
        <v>2554</v>
      </c>
    </row>
    <row r="441" s="2" customFormat="1">
      <c r="A441" s="41"/>
      <c r="B441" s="42"/>
      <c r="C441" s="43"/>
      <c r="D441" s="220" t="s">
        <v>152</v>
      </c>
      <c r="E441" s="43"/>
      <c r="F441" s="221" t="s">
        <v>2553</v>
      </c>
      <c r="G441" s="43"/>
      <c r="H441" s="43"/>
      <c r="I441" s="222"/>
      <c r="J441" s="43"/>
      <c r="K441" s="43"/>
      <c r="L441" s="47"/>
      <c r="M441" s="223"/>
      <c r="N441" s="224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152</v>
      </c>
      <c r="AU441" s="20" t="s">
        <v>181</v>
      </c>
    </row>
    <row r="442" s="13" customFormat="1">
      <c r="A442" s="13"/>
      <c r="B442" s="227"/>
      <c r="C442" s="228"/>
      <c r="D442" s="220" t="s">
        <v>156</v>
      </c>
      <c r="E442" s="229" t="s">
        <v>28</v>
      </c>
      <c r="F442" s="230" t="s">
        <v>1087</v>
      </c>
      <c r="G442" s="228"/>
      <c r="H442" s="231">
        <v>136</v>
      </c>
      <c r="I442" s="232"/>
      <c r="J442" s="228"/>
      <c r="K442" s="228"/>
      <c r="L442" s="233"/>
      <c r="M442" s="234"/>
      <c r="N442" s="235"/>
      <c r="O442" s="235"/>
      <c r="P442" s="235"/>
      <c r="Q442" s="235"/>
      <c r="R442" s="235"/>
      <c r="S442" s="235"/>
      <c r="T442" s="236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7" t="s">
        <v>156</v>
      </c>
      <c r="AU442" s="237" t="s">
        <v>181</v>
      </c>
      <c r="AV442" s="13" t="s">
        <v>83</v>
      </c>
      <c r="AW442" s="13" t="s">
        <v>35</v>
      </c>
      <c r="AX442" s="13" t="s">
        <v>81</v>
      </c>
      <c r="AY442" s="237" t="s">
        <v>143</v>
      </c>
    </row>
    <row r="443" s="2" customFormat="1" ht="21.75" customHeight="1">
      <c r="A443" s="41"/>
      <c r="B443" s="42"/>
      <c r="C443" s="260" t="s">
        <v>662</v>
      </c>
      <c r="D443" s="260" t="s">
        <v>257</v>
      </c>
      <c r="E443" s="261" t="s">
        <v>2555</v>
      </c>
      <c r="F443" s="262" t="s">
        <v>2556</v>
      </c>
      <c r="G443" s="263" t="s">
        <v>414</v>
      </c>
      <c r="H443" s="264">
        <v>128</v>
      </c>
      <c r="I443" s="265"/>
      <c r="J443" s="266">
        <f>ROUND(I443*H443,2)</f>
        <v>0</v>
      </c>
      <c r="K443" s="262" t="s">
        <v>28</v>
      </c>
      <c r="L443" s="267"/>
      <c r="M443" s="268" t="s">
        <v>28</v>
      </c>
      <c r="N443" s="269" t="s">
        <v>44</v>
      </c>
      <c r="O443" s="87"/>
      <c r="P443" s="216">
        <f>O443*H443</f>
        <v>0</v>
      </c>
      <c r="Q443" s="216">
        <v>0</v>
      </c>
      <c r="R443" s="216">
        <f>Q443*H443</f>
        <v>0</v>
      </c>
      <c r="S443" s="216">
        <v>0</v>
      </c>
      <c r="T443" s="217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18" t="s">
        <v>217</v>
      </c>
      <c r="AT443" s="218" t="s">
        <v>257</v>
      </c>
      <c r="AU443" s="218" t="s">
        <v>181</v>
      </c>
      <c r="AY443" s="20" t="s">
        <v>143</v>
      </c>
      <c r="BE443" s="219">
        <f>IF(N443="základní",J443,0)</f>
        <v>0</v>
      </c>
      <c r="BF443" s="219">
        <f>IF(N443="snížená",J443,0)</f>
        <v>0</v>
      </c>
      <c r="BG443" s="219">
        <f>IF(N443="zákl. přenesená",J443,0)</f>
        <v>0</v>
      </c>
      <c r="BH443" s="219">
        <f>IF(N443="sníž. přenesená",J443,0)</f>
        <v>0</v>
      </c>
      <c r="BI443" s="219">
        <f>IF(N443="nulová",J443,0)</f>
        <v>0</v>
      </c>
      <c r="BJ443" s="20" t="s">
        <v>81</v>
      </c>
      <c r="BK443" s="219">
        <f>ROUND(I443*H443,2)</f>
        <v>0</v>
      </c>
      <c r="BL443" s="20" t="s">
        <v>150</v>
      </c>
      <c r="BM443" s="218" t="s">
        <v>2557</v>
      </c>
    </row>
    <row r="444" s="2" customFormat="1">
      <c r="A444" s="41"/>
      <c r="B444" s="42"/>
      <c r="C444" s="43"/>
      <c r="D444" s="220" t="s">
        <v>152</v>
      </c>
      <c r="E444" s="43"/>
      <c r="F444" s="221" t="s">
        <v>2556</v>
      </c>
      <c r="G444" s="43"/>
      <c r="H444" s="43"/>
      <c r="I444" s="222"/>
      <c r="J444" s="43"/>
      <c r="K444" s="43"/>
      <c r="L444" s="47"/>
      <c r="M444" s="223"/>
      <c r="N444" s="224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152</v>
      </c>
      <c r="AU444" s="20" t="s">
        <v>181</v>
      </c>
    </row>
    <row r="445" s="13" customFormat="1">
      <c r="A445" s="13"/>
      <c r="B445" s="227"/>
      <c r="C445" s="228"/>
      <c r="D445" s="220" t="s">
        <v>156</v>
      </c>
      <c r="E445" s="229" t="s">
        <v>28</v>
      </c>
      <c r="F445" s="230" t="s">
        <v>1029</v>
      </c>
      <c r="G445" s="228"/>
      <c r="H445" s="231">
        <v>128</v>
      </c>
      <c r="I445" s="232"/>
      <c r="J445" s="228"/>
      <c r="K445" s="228"/>
      <c r="L445" s="233"/>
      <c r="M445" s="234"/>
      <c r="N445" s="235"/>
      <c r="O445" s="235"/>
      <c r="P445" s="235"/>
      <c r="Q445" s="235"/>
      <c r="R445" s="235"/>
      <c r="S445" s="235"/>
      <c r="T445" s="23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7" t="s">
        <v>156</v>
      </c>
      <c r="AU445" s="237" t="s">
        <v>181</v>
      </c>
      <c r="AV445" s="13" t="s">
        <v>83</v>
      </c>
      <c r="AW445" s="13" t="s">
        <v>35</v>
      </c>
      <c r="AX445" s="13" t="s">
        <v>81</v>
      </c>
      <c r="AY445" s="237" t="s">
        <v>143</v>
      </c>
    </row>
    <row r="446" s="12" customFormat="1" ht="20.88" customHeight="1">
      <c r="A446" s="12"/>
      <c r="B446" s="191"/>
      <c r="C446" s="192"/>
      <c r="D446" s="193" t="s">
        <v>72</v>
      </c>
      <c r="E446" s="205" t="s">
        <v>2558</v>
      </c>
      <c r="F446" s="205" t="s">
        <v>2558</v>
      </c>
      <c r="G446" s="192"/>
      <c r="H446" s="192"/>
      <c r="I446" s="195"/>
      <c r="J446" s="206">
        <f>BK446</f>
        <v>0</v>
      </c>
      <c r="K446" s="192"/>
      <c r="L446" s="197"/>
      <c r="M446" s="198"/>
      <c r="N446" s="199"/>
      <c r="O446" s="199"/>
      <c r="P446" s="200">
        <f>SUM(P447:P449)</f>
        <v>0</v>
      </c>
      <c r="Q446" s="199"/>
      <c r="R446" s="200">
        <f>SUM(R447:R449)</f>
        <v>0</v>
      </c>
      <c r="S446" s="199"/>
      <c r="T446" s="201">
        <f>SUM(T447:T449)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02" t="s">
        <v>81</v>
      </c>
      <c r="AT446" s="203" t="s">
        <v>72</v>
      </c>
      <c r="AU446" s="203" t="s">
        <v>83</v>
      </c>
      <c r="AY446" s="202" t="s">
        <v>143</v>
      </c>
      <c r="BK446" s="204">
        <f>SUM(BK447:BK449)</f>
        <v>0</v>
      </c>
    </row>
    <row r="447" s="2" customFormat="1" ht="16.5" customHeight="1">
      <c r="A447" s="41"/>
      <c r="B447" s="42"/>
      <c r="C447" s="260" t="s">
        <v>668</v>
      </c>
      <c r="D447" s="260" t="s">
        <v>257</v>
      </c>
      <c r="E447" s="261" t="s">
        <v>2559</v>
      </c>
      <c r="F447" s="262" t="s">
        <v>2560</v>
      </c>
      <c r="G447" s="263" t="s">
        <v>414</v>
      </c>
      <c r="H447" s="264">
        <v>341</v>
      </c>
      <c r="I447" s="265"/>
      <c r="J447" s="266">
        <f>ROUND(I447*H447,2)</f>
        <v>0</v>
      </c>
      <c r="K447" s="262" t="s">
        <v>28</v>
      </c>
      <c r="L447" s="267"/>
      <c r="M447" s="268" t="s">
        <v>28</v>
      </c>
      <c r="N447" s="269" t="s">
        <v>44</v>
      </c>
      <c r="O447" s="87"/>
      <c r="P447" s="216">
        <f>O447*H447</f>
        <v>0</v>
      </c>
      <c r="Q447" s="216">
        <v>0</v>
      </c>
      <c r="R447" s="216">
        <f>Q447*H447</f>
        <v>0</v>
      </c>
      <c r="S447" s="216">
        <v>0</v>
      </c>
      <c r="T447" s="217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18" t="s">
        <v>217</v>
      </c>
      <c r="AT447" s="218" t="s">
        <v>257</v>
      </c>
      <c r="AU447" s="218" t="s">
        <v>181</v>
      </c>
      <c r="AY447" s="20" t="s">
        <v>143</v>
      </c>
      <c r="BE447" s="219">
        <f>IF(N447="základní",J447,0)</f>
        <v>0</v>
      </c>
      <c r="BF447" s="219">
        <f>IF(N447="snížená",J447,0)</f>
        <v>0</v>
      </c>
      <c r="BG447" s="219">
        <f>IF(N447="zákl. přenesená",J447,0)</f>
        <v>0</v>
      </c>
      <c r="BH447" s="219">
        <f>IF(N447="sníž. přenesená",J447,0)</f>
        <v>0</v>
      </c>
      <c r="BI447" s="219">
        <f>IF(N447="nulová",J447,0)</f>
        <v>0</v>
      </c>
      <c r="BJ447" s="20" t="s">
        <v>81</v>
      </c>
      <c r="BK447" s="219">
        <f>ROUND(I447*H447,2)</f>
        <v>0</v>
      </c>
      <c r="BL447" s="20" t="s">
        <v>150</v>
      </c>
      <c r="BM447" s="218" t="s">
        <v>2561</v>
      </c>
    </row>
    <row r="448" s="2" customFormat="1">
      <c r="A448" s="41"/>
      <c r="B448" s="42"/>
      <c r="C448" s="43"/>
      <c r="D448" s="220" t="s">
        <v>152</v>
      </c>
      <c r="E448" s="43"/>
      <c r="F448" s="221" t="s">
        <v>2560</v>
      </c>
      <c r="G448" s="43"/>
      <c r="H448" s="43"/>
      <c r="I448" s="222"/>
      <c r="J448" s="43"/>
      <c r="K448" s="43"/>
      <c r="L448" s="47"/>
      <c r="M448" s="223"/>
      <c r="N448" s="224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152</v>
      </c>
      <c r="AU448" s="20" t="s">
        <v>181</v>
      </c>
    </row>
    <row r="449" s="13" customFormat="1">
      <c r="A449" s="13"/>
      <c r="B449" s="227"/>
      <c r="C449" s="228"/>
      <c r="D449" s="220" t="s">
        <v>156</v>
      </c>
      <c r="E449" s="229" t="s">
        <v>28</v>
      </c>
      <c r="F449" s="230" t="s">
        <v>2562</v>
      </c>
      <c r="G449" s="228"/>
      <c r="H449" s="231">
        <v>341</v>
      </c>
      <c r="I449" s="232"/>
      <c r="J449" s="228"/>
      <c r="K449" s="228"/>
      <c r="L449" s="233"/>
      <c r="M449" s="234"/>
      <c r="N449" s="235"/>
      <c r="O449" s="235"/>
      <c r="P449" s="235"/>
      <c r="Q449" s="235"/>
      <c r="R449" s="235"/>
      <c r="S449" s="235"/>
      <c r="T449" s="23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7" t="s">
        <v>156</v>
      </c>
      <c r="AU449" s="237" t="s">
        <v>181</v>
      </c>
      <c r="AV449" s="13" t="s">
        <v>83</v>
      </c>
      <c r="AW449" s="13" t="s">
        <v>35</v>
      </c>
      <c r="AX449" s="13" t="s">
        <v>81</v>
      </c>
      <c r="AY449" s="237" t="s">
        <v>143</v>
      </c>
    </row>
    <row r="450" s="12" customFormat="1" ht="20.88" customHeight="1">
      <c r="A450" s="12"/>
      <c r="B450" s="191"/>
      <c r="C450" s="192"/>
      <c r="D450" s="193" t="s">
        <v>72</v>
      </c>
      <c r="E450" s="205" t="s">
        <v>2563</v>
      </c>
      <c r="F450" s="205" t="s">
        <v>2563</v>
      </c>
      <c r="G450" s="192"/>
      <c r="H450" s="192"/>
      <c r="I450" s="195"/>
      <c r="J450" s="206">
        <f>BK450</f>
        <v>0</v>
      </c>
      <c r="K450" s="192"/>
      <c r="L450" s="197"/>
      <c r="M450" s="198"/>
      <c r="N450" s="199"/>
      <c r="O450" s="199"/>
      <c r="P450" s="200">
        <f>SUM(P451:P459)</f>
        <v>0</v>
      </c>
      <c r="Q450" s="199"/>
      <c r="R450" s="200">
        <f>SUM(R451:R459)</f>
        <v>0</v>
      </c>
      <c r="S450" s="199"/>
      <c r="T450" s="201">
        <f>SUM(T451:T459)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02" t="s">
        <v>81</v>
      </c>
      <c r="AT450" s="203" t="s">
        <v>72</v>
      </c>
      <c r="AU450" s="203" t="s">
        <v>83</v>
      </c>
      <c r="AY450" s="202" t="s">
        <v>143</v>
      </c>
      <c r="BK450" s="204">
        <f>SUM(BK451:BK459)</f>
        <v>0</v>
      </c>
    </row>
    <row r="451" s="2" customFormat="1" ht="21.75" customHeight="1">
      <c r="A451" s="41"/>
      <c r="B451" s="42"/>
      <c r="C451" s="260" t="s">
        <v>675</v>
      </c>
      <c r="D451" s="260" t="s">
        <v>257</v>
      </c>
      <c r="E451" s="261" t="s">
        <v>2564</v>
      </c>
      <c r="F451" s="262" t="s">
        <v>2565</v>
      </c>
      <c r="G451" s="263" t="s">
        <v>414</v>
      </c>
      <c r="H451" s="264">
        <v>3</v>
      </c>
      <c r="I451" s="265"/>
      <c r="J451" s="266">
        <f>ROUND(I451*H451,2)</f>
        <v>0</v>
      </c>
      <c r="K451" s="262" t="s">
        <v>28</v>
      </c>
      <c r="L451" s="267"/>
      <c r="M451" s="268" t="s">
        <v>28</v>
      </c>
      <c r="N451" s="269" t="s">
        <v>44</v>
      </c>
      <c r="O451" s="87"/>
      <c r="P451" s="216">
        <f>O451*H451</f>
        <v>0</v>
      </c>
      <c r="Q451" s="216">
        <v>0</v>
      </c>
      <c r="R451" s="216">
        <f>Q451*H451</f>
        <v>0</v>
      </c>
      <c r="S451" s="216">
        <v>0</v>
      </c>
      <c r="T451" s="217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18" t="s">
        <v>217</v>
      </c>
      <c r="AT451" s="218" t="s">
        <v>257</v>
      </c>
      <c r="AU451" s="218" t="s">
        <v>181</v>
      </c>
      <c r="AY451" s="20" t="s">
        <v>143</v>
      </c>
      <c r="BE451" s="219">
        <f>IF(N451="základní",J451,0)</f>
        <v>0</v>
      </c>
      <c r="BF451" s="219">
        <f>IF(N451="snížená",J451,0)</f>
        <v>0</v>
      </c>
      <c r="BG451" s="219">
        <f>IF(N451="zákl. přenesená",J451,0)</f>
        <v>0</v>
      </c>
      <c r="BH451" s="219">
        <f>IF(N451="sníž. přenesená",J451,0)</f>
        <v>0</v>
      </c>
      <c r="BI451" s="219">
        <f>IF(N451="nulová",J451,0)</f>
        <v>0</v>
      </c>
      <c r="BJ451" s="20" t="s">
        <v>81</v>
      </c>
      <c r="BK451" s="219">
        <f>ROUND(I451*H451,2)</f>
        <v>0</v>
      </c>
      <c r="BL451" s="20" t="s">
        <v>150</v>
      </c>
      <c r="BM451" s="218" t="s">
        <v>2566</v>
      </c>
    </row>
    <row r="452" s="2" customFormat="1">
      <c r="A452" s="41"/>
      <c r="B452" s="42"/>
      <c r="C452" s="43"/>
      <c r="D452" s="220" t="s">
        <v>152</v>
      </c>
      <c r="E452" s="43"/>
      <c r="F452" s="221" t="s">
        <v>2565</v>
      </c>
      <c r="G452" s="43"/>
      <c r="H452" s="43"/>
      <c r="I452" s="222"/>
      <c r="J452" s="43"/>
      <c r="K452" s="43"/>
      <c r="L452" s="47"/>
      <c r="M452" s="223"/>
      <c r="N452" s="224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152</v>
      </c>
      <c r="AU452" s="20" t="s">
        <v>181</v>
      </c>
    </row>
    <row r="453" s="13" customFormat="1">
      <c r="A453" s="13"/>
      <c r="B453" s="227"/>
      <c r="C453" s="228"/>
      <c r="D453" s="220" t="s">
        <v>156</v>
      </c>
      <c r="E453" s="229" t="s">
        <v>28</v>
      </c>
      <c r="F453" s="230" t="s">
        <v>181</v>
      </c>
      <c r="G453" s="228"/>
      <c r="H453" s="231">
        <v>3</v>
      </c>
      <c r="I453" s="232"/>
      <c r="J453" s="228"/>
      <c r="K453" s="228"/>
      <c r="L453" s="233"/>
      <c r="M453" s="234"/>
      <c r="N453" s="235"/>
      <c r="O453" s="235"/>
      <c r="P453" s="235"/>
      <c r="Q453" s="235"/>
      <c r="R453" s="235"/>
      <c r="S453" s="235"/>
      <c r="T453" s="23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7" t="s">
        <v>156</v>
      </c>
      <c r="AU453" s="237" t="s">
        <v>181</v>
      </c>
      <c r="AV453" s="13" t="s">
        <v>83</v>
      </c>
      <c r="AW453" s="13" t="s">
        <v>35</v>
      </c>
      <c r="AX453" s="13" t="s">
        <v>81</v>
      </c>
      <c r="AY453" s="237" t="s">
        <v>143</v>
      </c>
    </row>
    <row r="454" s="2" customFormat="1" ht="16.5" customHeight="1">
      <c r="A454" s="41"/>
      <c r="B454" s="42"/>
      <c r="C454" s="260" t="s">
        <v>682</v>
      </c>
      <c r="D454" s="260" t="s">
        <v>257</v>
      </c>
      <c r="E454" s="261" t="s">
        <v>2567</v>
      </c>
      <c r="F454" s="262" t="s">
        <v>2568</v>
      </c>
      <c r="G454" s="263" t="s">
        <v>414</v>
      </c>
      <c r="H454" s="264">
        <v>2</v>
      </c>
      <c r="I454" s="265"/>
      <c r="J454" s="266">
        <f>ROUND(I454*H454,2)</f>
        <v>0</v>
      </c>
      <c r="K454" s="262" t="s">
        <v>28</v>
      </c>
      <c r="L454" s="267"/>
      <c r="M454" s="268" t="s">
        <v>28</v>
      </c>
      <c r="N454" s="269" t="s">
        <v>44</v>
      </c>
      <c r="O454" s="87"/>
      <c r="P454" s="216">
        <f>O454*H454</f>
        <v>0</v>
      </c>
      <c r="Q454" s="216">
        <v>0</v>
      </c>
      <c r="R454" s="216">
        <f>Q454*H454</f>
        <v>0</v>
      </c>
      <c r="S454" s="216">
        <v>0</v>
      </c>
      <c r="T454" s="217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18" t="s">
        <v>217</v>
      </c>
      <c r="AT454" s="218" t="s">
        <v>257</v>
      </c>
      <c r="AU454" s="218" t="s">
        <v>181</v>
      </c>
      <c r="AY454" s="20" t="s">
        <v>143</v>
      </c>
      <c r="BE454" s="219">
        <f>IF(N454="základní",J454,0)</f>
        <v>0</v>
      </c>
      <c r="BF454" s="219">
        <f>IF(N454="snížená",J454,0)</f>
        <v>0</v>
      </c>
      <c r="BG454" s="219">
        <f>IF(N454="zákl. přenesená",J454,0)</f>
        <v>0</v>
      </c>
      <c r="BH454" s="219">
        <f>IF(N454="sníž. přenesená",J454,0)</f>
        <v>0</v>
      </c>
      <c r="BI454" s="219">
        <f>IF(N454="nulová",J454,0)</f>
        <v>0</v>
      </c>
      <c r="BJ454" s="20" t="s">
        <v>81</v>
      </c>
      <c r="BK454" s="219">
        <f>ROUND(I454*H454,2)</f>
        <v>0</v>
      </c>
      <c r="BL454" s="20" t="s">
        <v>150</v>
      </c>
      <c r="BM454" s="218" t="s">
        <v>2569</v>
      </c>
    </row>
    <row r="455" s="2" customFormat="1">
      <c r="A455" s="41"/>
      <c r="B455" s="42"/>
      <c r="C455" s="43"/>
      <c r="D455" s="220" t="s">
        <v>152</v>
      </c>
      <c r="E455" s="43"/>
      <c r="F455" s="221" t="s">
        <v>2568</v>
      </c>
      <c r="G455" s="43"/>
      <c r="H455" s="43"/>
      <c r="I455" s="222"/>
      <c r="J455" s="43"/>
      <c r="K455" s="43"/>
      <c r="L455" s="47"/>
      <c r="M455" s="223"/>
      <c r="N455" s="224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152</v>
      </c>
      <c r="AU455" s="20" t="s">
        <v>181</v>
      </c>
    </row>
    <row r="456" s="13" customFormat="1">
      <c r="A456" s="13"/>
      <c r="B456" s="227"/>
      <c r="C456" s="228"/>
      <c r="D456" s="220" t="s">
        <v>156</v>
      </c>
      <c r="E456" s="229" t="s">
        <v>28</v>
      </c>
      <c r="F456" s="230" t="s">
        <v>83</v>
      </c>
      <c r="G456" s="228"/>
      <c r="H456" s="231">
        <v>2</v>
      </c>
      <c r="I456" s="232"/>
      <c r="J456" s="228"/>
      <c r="K456" s="228"/>
      <c r="L456" s="233"/>
      <c r="M456" s="234"/>
      <c r="N456" s="235"/>
      <c r="O456" s="235"/>
      <c r="P456" s="235"/>
      <c r="Q456" s="235"/>
      <c r="R456" s="235"/>
      <c r="S456" s="235"/>
      <c r="T456" s="236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7" t="s">
        <v>156</v>
      </c>
      <c r="AU456" s="237" t="s">
        <v>181</v>
      </c>
      <c r="AV456" s="13" t="s">
        <v>83</v>
      </c>
      <c r="AW456" s="13" t="s">
        <v>35</v>
      </c>
      <c r="AX456" s="13" t="s">
        <v>81</v>
      </c>
      <c r="AY456" s="237" t="s">
        <v>143</v>
      </c>
    </row>
    <row r="457" s="2" customFormat="1" ht="24.15" customHeight="1">
      <c r="A457" s="41"/>
      <c r="B457" s="42"/>
      <c r="C457" s="260" t="s">
        <v>690</v>
      </c>
      <c r="D457" s="260" t="s">
        <v>257</v>
      </c>
      <c r="E457" s="261" t="s">
        <v>2570</v>
      </c>
      <c r="F457" s="262" t="s">
        <v>2571</v>
      </c>
      <c r="G457" s="263" t="s">
        <v>414</v>
      </c>
      <c r="H457" s="264">
        <v>2</v>
      </c>
      <c r="I457" s="265"/>
      <c r="J457" s="266">
        <f>ROUND(I457*H457,2)</f>
        <v>0</v>
      </c>
      <c r="K457" s="262" t="s">
        <v>28</v>
      </c>
      <c r="L457" s="267"/>
      <c r="M457" s="268" t="s">
        <v>28</v>
      </c>
      <c r="N457" s="269" t="s">
        <v>44</v>
      </c>
      <c r="O457" s="87"/>
      <c r="P457" s="216">
        <f>O457*H457</f>
        <v>0</v>
      </c>
      <c r="Q457" s="216">
        <v>0</v>
      </c>
      <c r="R457" s="216">
        <f>Q457*H457</f>
        <v>0</v>
      </c>
      <c r="S457" s="216">
        <v>0</v>
      </c>
      <c r="T457" s="217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18" t="s">
        <v>217</v>
      </c>
      <c r="AT457" s="218" t="s">
        <v>257</v>
      </c>
      <c r="AU457" s="218" t="s">
        <v>181</v>
      </c>
      <c r="AY457" s="20" t="s">
        <v>143</v>
      </c>
      <c r="BE457" s="219">
        <f>IF(N457="základní",J457,0)</f>
        <v>0</v>
      </c>
      <c r="BF457" s="219">
        <f>IF(N457="snížená",J457,0)</f>
        <v>0</v>
      </c>
      <c r="BG457" s="219">
        <f>IF(N457="zákl. přenesená",J457,0)</f>
        <v>0</v>
      </c>
      <c r="BH457" s="219">
        <f>IF(N457="sníž. přenesená",J457,0)</f>
        <v>0</v>
      </c>
      <c r="BI457" s="219">
        <f>IF(N457="nulová",J457,0)</f>
        <v>0</v>
      </c>
      <c r="BJ457" s="20" t="s">
        <v>81</v>
      </c>
      <c r="BK457" s="219">
        <f>ROUND(I457*H457,2)</f>
        <v>0</v>
      </c>
      <c r="BL457" s="20" t="s">
        <v>150</v>
      </c>
      <c r="BM457" s="218" t="s">
        <v>2572</v>
      </c>
    </row>
    <row r="458" s="2" customFormat="1">
      <c r="A458" s="41"/>
      <c r="B458" s="42"/>
      <c r="C458" s="43"/>
      <c r="D458" s="220" t="s">
        <v>152</v>
      </c>
      <c r="E458" s="43"/>
      <c r="F458" s="221" t="s">
        <v>2571</v>
      </c>
      <c r="G458" s="43"/>
      <c r="H458" s="43"/>
      <c r="I458" s="222"/>
      <c r="J458" s="43"/>
      <c r="K458" s="43"/>
      <c r="L458" s="47"/>
      <c r="M458" s="223"/>
      <c r="N458" s="224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152</v>
      </c>
      <c r="AU458" s="20" t="s">
        <v>181</v>
      </c>
    </row>
    <row r="459" s="13" customFormat="1">
      <c r="A459" s="13"/>
      <c r="B459" s="227"/>
      <c r="C459" s="228"/>
      <c r="D459" s="220" t="s">
        <v>156</v>
      </c>
      <c r="E459" s="229" t="s">
        <v>28</v>
      </c>
      <c r="F459" s="230" t="s">
        <v>83</v>
      </c>
      <c r="G459" s="228"/>
      <c r="H459" s="231">
        <v>2</v>
      </c>
      <c r="I459" s="232"/>
      <c r="J459" s="228"/>
      <c r="K459" s="228"/>
      <c r="L459" s="233"/>
      <c r="M459" s="234"/>
      <c r="N459" s="235"/>
      <c r="O459" s="235"/>
      <c r="P459" s="235"/>
      <c r="Q459" s="235"/>
      <c r="R459" s="235"/>
      <c r="S459" s="235"/>
      <c r="T459" s="236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7" t="s">
        <v>156</v>
      </c>
      <c r="AU459" s="237" t="s">
        <v>181</v>
      </c>
      <c r="AV459" s="13" t="s">
        <v>83</v>
      </c>
      <c r="AW459" s="13" t="s">
        <v>35</v>
      </c>
      <c r="AX459" s="13" t="s">
        <v>81</v>
      </c>
      <c r="AY459" s="237" t="s">
        <v>143</v>
      </c>
    </row>
    <row r="460" s="12" customFormat="1" ht="20.88" customHeight="1">
      <c r="A460" s="12"/>
      <c r="B460" s="191"/>
      <c r="C460" s="192"/>
      <c r="D460" s="193" t="s">
        <v>72</v>
      </c>
      <c r="E460" s="205" t="s">
        <v>2573</v>
      </c>
      <c r="F460" s="205" t="s">
        <v>2573</v>
      </c>
      <c r="G460" s="192"/>
      <c r="H460" s="192"/>
      <c r="I460" s="195"/>
      <c r="J460" s="206">
        <f>BK460</f>
        <v>0</v>
      </c>
      <c r="K460" s="192"/>
      <c r="L460" s="197"/>
      <c r="M460" s="198"/>
      <c r="N460" s="199"/>
      <c r="O460" s="199"/>
      <c r="P460" s="200">
        <f>SUM(P461:P496)</f>
        <v>0</v>
      </c>
      <c r="Q460" s="199"/>
      <c r="R460" s="200">
        <f>SUM(R461:R496)</f>
        <v>0</v>
      </c>
      <c r="S460" s="199"/>
      <c r="T460" s="201">
        <f>SUM(T461:T496)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02" t="s">
        <v>81</v>
      </c>
      <c r="AT460" s="203" t="s">
        <v>72</v>
      </c>
      <c r="AU460" s="203" t="s">
        <v>83</v>
      </c>
      <c r="AY460" s="202" t="s">
        <v>143</v>
      </c>
      <c r="BK460" s="204">
        <f>SUM(BK461:BK496)</f>
        <v>0</v>
      </c>
    </row>
    <row r="461" s="2" customFormat="1" ht="24.15" customHeight="1">
      <c r="A461" s="41"/>
      <c r="B461" s="42"/>
      <c r="C461" s="260" t="s">
        <v>698</v>
      </c>
      <c r="D461" s="260" t="s">
        <v>257</v>
      </c>
      <c r="E461" s="261" t="s">
        <v>2574</v>
      </c>
      <c r="F461" s="262" t="s">
        <v>2575</v>
      </c>
      <c r="G461" s="263" t="s">
        <v>414</v>
      </c>
      <c r="H461" s="264">
        <v>101</v>
      </c>
      <c r="I461" s="265"/>
      <c r="J461" s="266">
        <f>ROUND(I461*H461,2)</f>
        <v>0</v>
      </c>
      <c r="K461" s="262" t="s">
        <v>28</v>
      </c>
      <c r="L461" s="267"/>
      <c r="M461" s="268" t="s">
        <v>28</v>
      </c>
      <c r="N461" s="269" t="s">
        <v>44</v>
      </c>
      <c r="O461" s="87"/>
      <c r="P461" s="216">
        <f>O461*H461</f>
        <v>0</v>
      </c>
      <c r="Q461" s="216">
        <v>0</v>
      </c>
      <c r="R461" s="216">
        <f>Q461*H461</f>
        <v>0</v>
      </c>
      <c r="S461" s="216">
        <v>0</v>
      </c>
      <c r="T461" s="217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18" t="s">
        <v>217</v>
      </c>
      <c r="AT461" s="218" t="s">
        <v>257</v>
      </c>
      <c r="AU461" s="218" t="s">
        <v>181</v>
      </c>
      <c r="AY461" s="20" t="s">
        <v>143</v>
      </c>
      <c r="BE461" s="219">
        <f>IF(N461="základní",J461,0)</f>
        <v>0</v>
      </c>
      <c r="BF461" s="219">
        <f>IF(N461="snížená",J461,0)</f>
        <v>0</v>
      </c>
      <c r="BG461" s="219">
        <f>IF(N461="zákl. přenesená",J461,0)</f>
        <v>0</v>
      </c>
      <c r="BH461" s="219">
        <f>IF(N461="sníž. přenesená",J461,0)</f>
        <v>0</v>
      </c>
      <c r="BI461" s="219">
        <f>IF(N461="nulová",J461,0)</f>
        <v>0</v>
      </c>
      <c r="BJ461" s="20" t="s">
        <v>81</v>
      </c>
      <c r="BK461" s="219">
        <f>ROUND(I461*H461,2)</f>
        <v>0</v>
      </c>
      <c r="BL461" s="20" t="s">
        <v>150</v>
      </c>
      <c r="BM461" s="218" t="s">
        <v>2576</v>
      </c>
    </row>
    <row r="462" s="2" customFormat="1">
      <c r="A462" s="41"/>
      <c r="B462" s="42"/>
      <c r="C462" s="43"/>
      <c r="D462" s="220" t="s">
        <v>152</v>
      </c>
      <c r="E462" s="43"/>
      <c r="F462" s="221" t="s">
        <v>2575</v>
      </c>
      <c r="G462" s="43"/>
      <c r="H462" s="43"/>
      <c r="I462" s="222"/>
      <c r="J462" s="43"/>
      <c r="K462" s="43"/>
      <c r="L462" s="47"/>
      <c r="M462" s="223"/>
      <c r="N462" s="224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152</v>
      </c>
      <c r="AU462" s="20" t="s">
        <v>181</v>
      </c>
    </row>
    <row r="463" s="13" customFormat="1">
      <c r="A463" s="13"/>
      <c r="B463" s="227"/>
      <c r="C463" s="228"/>
      <c r="D463" s="220" t="s">
        <v>156</v>
      </c>
      <c r="E463" s="229" t="s">
        <v>28</v>
      </c>
      <c r="F463" s="230" t="s">
        <v>873</v>
      </c>
      <c r="G463" s="228"/>
      <c r="H463" s="231">
        <v>101</v>
      </c>
      <c r="I463" s="232"/>
      <c r="J463" s="228"/>
      <c r="K463" s="228"/>
      <c r="L463" s="233"/>
      <c r="M463" s="234"/>
      <c r="N463" s="235"/>
      <c r="O463" s="235"/>
      <c r="P463" s="235"/>
      <c r="Q463" s="235"/>
      <c r="R463" s="235"/>
      <c r="S463" s="235"/>
      <c r="T463" s="23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7" t="s">
        <v>156</v>
      </c>
      <c r="AU463" s="237" t="s">
        <v>181</v>
      </c>
      <c r="AV463" s="13" t="s">
        <v>83</v>
      </c>
      <c r="AW463" s="13" t="s">
        <v>35</v>
      </c>
      <c r="AX463" s="13" t="s">
        <v>81</v>
      </c>
      <c r="AY463" s="237" t="s">
        <v>143</v>
      </c>
    </row>
    <row r="464" s="2" customFormat="1" ht="24.15" customHeight="1">
      <c r="A464" s="41"/>
      <c r="B464" s="42"/>
      <c r="C464" s="260" t="s">
        <v>705</v>
      </c>
      <c r="D464" s="260" t="s">
        <v>257</v>
      </c>
      <c r="E464" s="261" t="s">
        <v>2577</v>
      </c>
      <c r="F464" s="262" t="s">
        <v>2578</v>
      </c>
      <c r="G464" s="263" t="s">
        <v>414</v>
      </c>
      <c r="H464" s="264">
        <v>111</v>
      </c>
      <c r="I464" s="265"/>
      <c r="J464" s="266">
        <f>ROUND(I464*H464,2)</f>
        <v>0</v>
      </c>
      <c r="K464" s="262" t="s">
        <v>28</v>
      </c>
      <c r="L464" s="267"/>
      <c r="M464" s="268" t="s">
        <v>28</v>
      </c>
      <c r="N464" s="269" t="s">
        <v>44</v>
      </c>
      <c r="O464" s="87"/>
      <c r="P464" s="216">
        <f>O464*H464</f>
        <v>0</v>
      </c>
      <c r="Q464" s="216">
        <v>0</v>
      </c>
      <c r="R464" s="216">
        <f>Q464*H464</f>
        <v>0</v>
      </c>
      <c r="S464" s="216">
        <v>0</v>
      </c>
      <c r="T464" s="217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18" t="s">
        <v>217</v>
      </c>
      <c r="AT464" s="218" t="s">
        <v>257</v>
      </c>
      <c r="AU464" s="218" t="s">
        <v>181</v>
      </c>
      <c r="AY464" s="20" t="s">
        <v>143</v>
      </c>
      <c r="BE464" s="219">
        <f>IF(N464="základní",J464,0)</f>
        <v>0</v>
      </c>
      <c r="BF464" s="219">
        <f>IF(N464="snížená",J464,0)</f>
        <v>0</v>
      </c>
      <c r="BG464" s="219">
        <f>IF(N464="zákl. přenesená",J464,0)</f>
        <v>0</v>
      </c>
      <c r="BH464" s="219">
        <f>IF(N464="sníž. přenesená",J464,0)</f>
        <v>0</v>
      </c>
      <c r="BI464" s="219">
        <f>IF(N464="nulová",J464,0)</f>
        <v>0</v>
      </c>
      <c r="BJ464" s="20" t="s">
        <v>81</v>
      </c>
      <c r="BK464" s="219">
        <f>ROUND(I464*H464,2)</f>
        <v>0</v>
      </c>
      <c r="BL464" s="20" t="s">
        <v>150</v>
      </c>
      <c r="BM464" s="218" t="s">
        <v>2579</v>
      </c>
    </row>
    <row r="465" s="2" customFormat="1">
      <c r="A465" s="41"/>
      <c r="B465" s="42"/>
      <c r="C465" s="43"/>
      <c r="D465" s="220" t="s">
        <v>152</v>
      </c>
      <c r="E465" s="43"/>
      <c r="F465" s="221" t="s">
        <v>2578</v>
      </c>
      <c r="G465" s="43"/>
      <c r="H465" s="43"/>
      <c r="I465" s="222"/>
      <c r="J465" s="43"/>
      <c r="K465" s="43"/>
      <c r="L465" s="47"/>
      <c r="M465" s="223"/>
      <c r="N465" s="224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152</v>
      </c>
      <c r="AU465" s="20" t="s">
        <v>181</v>
      </c>
    </row>
    <row r="466" s="13" customFormat="1">
      <c r="A466" s="13"/>
      <c r="B466" s="227"/>
      <c r="C466" s="228"/>
      <c r="D466" s="220" t="s">
        <v>156</v>
      </c>
      <c r="E466" s="229" t="s">
        <v>28</v>
      </c>
      <c r="F466" s="230" t="s">
        <v>942</v>
      </c>
      <c r="G466" s="228"/>
      <c r="H466" s="231">
        <v>111</v>
      </c>
      <c r="I466" s="232"/>
      <c r="J466" s="228"/>
      <c r="K466" s="228"/>
      <c r="L466" s="233"/>
      <c r="M466" s="234"/>
      <c r="N466" s="235"/>
      <c r="O466" s="235"/>
      <c r="P466" s="235"/>
      <c r="Q466" s="235"/>
      <c r="R466" s="235"/>
      <c r="S466" s="235"/>
      <c r="T466" s="236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7" t="s">
        <v>156</v>
      </c>
      <c r="AU466" s="237" t="s">
        <v>181</v>
      </c>
      <c r="AV466" s="13" t="s">
        <v>83</v>
      </c>
      <c r="AW466" s="13" t="s">
        <v>35</v>
      </c>
      <c r="AX466" s="13" t="s">
        <v>81</v>
      </c>
      <c r="AY466" s="237" t="s">
        <v>143</v>
      </c>
    </row>
    <row r="467" s="2" customFormat="1" ht="24.15" customHeight="1">
      <c r="A467" s="41"/>
      <c r="B467" s="42"/>
      <c r="C467" s="260" t="s">
        <v>714</v>
      </c>
      <c r="D467" s="260" t="s">
        <v>257</v>
      </c>
      <c r="E467" s="261" t="s">
        <v>2580</v>
      </c>
      <c r="F467" s="262" t="s">
        <v>2581</v>
      </c>
      <c r="G467" s="263" t="s">
        <v>414</v>
      </c>
      <c r="H467" s="264">
        <v>93</v>
      </c>
      <c r="I467" s="265"/>
      <c r="J467" s="266">
        <f>ROUND(I467*H467,2)</f>
        <v>0</v>
      </c>
      <c r="K467" s="262" t="s">
        <v>28</v>
      </c>
      <c r="L467" s="267"/>
      <c r="M467" s="268" t="s">
        <v>28</v>
      </c>
      <c r="N467" s="269" t="s">
        <v>44</v>
      </c>
      <c r="O467" s="87"/>
      <c r="P467" s="216">
        <f>O467*H467</f>
        <v>0</v>
      </c>
      <c r="Q467" s="216">
        <v>0</v>
      </c>
      <c r="R467" s="216">
        <f>Q467*H467</f>
        <v>0</v>
      </c>
      <c r="S467" s="216">
        <v>0</v>
      </c>
      <c r="T467" s="217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18" t="s">
        <v>217</v>
      </c>
      <c r="AT467" s="218" t="s">
        <v>257</v>
      </c>
      <c r="AU467" s="218" t="s">
        <v>181</v>
      </c>
      <c r="AY467" s="20" t="s">
        <v>143</v>
      </c>
      <c r="BE467" s="219">
        <f>IF(N467="základní",J467,0)</f>
        <v>0</v>
      </c>
      <c r="BF467" s="219">
        <f>IF(N467="snížená",J467,0)</f>
        <v>0</v>
      </c>
      <c r="BG467" s="219">
        <f>IF(N467="zákl. přenesená",J467,0)</f>
        <v>0</v>
      </c>
      <c r="BH467" s="219">
        <f>IF(N467="sníž. přenesená",J467,0)</f>
        <v>0</v>
      </c>
      <c r="BI467" s="219">
        <f>IF(N467="nulová",J467,0)</f>
        <v>0</v>
      </c>
      <c r="BJ467" s="20" t="s">
        <v>81</v>
      </c>
      <c r="BK467" s="219">
        <f>ROUND(I467*H467,2)</f>
        <v>0</v>
      </c>
      <c r="BL467" s="20" t="s">
        <v>150</v>
      </c>
      <c r="BM467" s="218" t="s">
        <v>2582</v>
      </c>
    </row>
    <row r="468" s="2" customFormat="1">
      <c r="A468" s="41"/>
      <c r="B468" s="42"/>
      <c r="C468" s="43"/>
      <c r="D468" s="220" t="s">
        <v>152</v>
      </c>
      <c r="E468" s="43"/>
      <c r="F468" s="221" t="s">
        <v>2581</v>
      </c>
      <c r="G468" s="43"/>
      <c r="H468" s="43"/>
      <c r="I468" s="222"/>
      <c r="J468" s="43"/>
      <c r="K468" s="43"/>
      <c r="L468" s="47"/>
      <c r="M468" s="223"/>
      <c r="N468" s="224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152</v>
      </c>
      <c r="AU468" s="20" t="s">
        <v>181</v>
      </c>
    </row>
    <row r="469" s="13" customFormat="1">
      <c r="A469" s="13"/>
      <c r="B469" s="227"/>
      <c r="C469" s="228"/>
      <c r="D469" s="220" t="s">
        <v>156</v>
      </c>
      <c r="E469" s="229" t="s">
        <v>28</v>
      </c>
      <c r="F469" s="230" t="s">
        <v>819</v>
      </c>
      <c r="G469" s="228"/>
      <c r="H469" s="231">
        <v>93</v>
      </c>
      <c r="I469" s="232"/>
      <c r="J469" s="228"/>
      <c r="K469" s="228"/>
      <c r="L469" s="233"/>
      <c r="M469" s="234"/>
      <c r="N469" s="235"/>
      <c r="O469" s="235"/>
      <c r="P469" s="235"/>
      <c r="Q469" s="235"/>
      <c r="R469" s="235"/>
      <c r="S469" s="235"/>
      <c r="T469" s="236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7" t="s">
        <v>156</v>
      </c>
      <c r="AU469" s="237" t="s">
        <v>181</v>
      </c>
      <c r="AV469" s="13" t="s">
        <v>83</v>
      </c>
      <c r="AW469" s="13" t="s">
        <v>35</v>
      </c>
      <c r="AX469" s="13" t="s">
        <v>81</v>
      </c>
      <c r="AY469" s="237" t="s">
        <v>143</v>
      </c>
    </row>
    <row r="470" s="2" customFormat="1" ht="24.15" customHeight="1">
      <c r="A470" s="41"/>
      <c r="B470" s="42"/>
      <c r="C470" s="260" t="s">
        <v>721</v>
      </c>
      <c r="D470" s="260" t="s">
        <v>257</v>
      </c>
      <c r="E470" s="261" t="s">
        <v>2583</v>
      </c>
      <c r="F470" s="262" t="s">
        <v>2584</v>
      </c>
      <c r="G470" s="263" t="s">
        <v>414</v>
      </c>
      <c r="H470" s="264">
        <v>74</v>
      </c>
      <c r="I470" s="265"/>
      <c r="J470" s="266">
        <f>ROUND(I470*H470,2)</f>
        <v>0</v>
      </c>
      <c r="K470" s="262" t="s">
        <v>28</v>
      </c>
      <c r="L470" s="267"/>
      <c r="M470" s="268" t="s">
        <v>28</v>
      </c>
      <c r="N470" s="269" t="s">
        <v>44</v>
      </c>
      <c r="O470" s="87"/>
      <c r="P470" s="216">
        <f>O470*H470</f>
        <v>0</v>
      </c>
      <c r="Q470" s="216">
        <v>0</v>
      </c>
      <c r="R470" s="216">
        <f>Q470*H470</f>
        <v>0</v>
      </c>
      <c r="S470" s="216">
        <v>0</v>
      </c>
      <c r="T470" s="217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18" t="s">
        <v>217</v>
      </c>
      <c r="AT470" s="218" t="s">
        <v>257</v>
      </c>
      <c r="AU470" s="218" t="s">
        <v>181</v>
      </c>
      <c r="AY470" s="20" t="s">
        <v>143</v>
      </c>
      <c r="BE470" s="219">
        <f>IF(N470="základní",J470,0)</f>
        <v>0</v>
      </c>
      <c r="BF470" s="219">
        <f>IF(N470="snížená",J470,0)</f>
        <v>0</v>
      </c>
      <c r="BG470" s="219">
        <f>IF(N470="zákl. přenesená",J470,0)</f>
        <v>0</v>
      </c>
      <c r="BH470" s="219">
        <f>IF(N470="sníž. přenesená",J470,0)</f>
        <v>0</v>
      </c>
      <c r="BI470" s="219">
        <f>IF(N470="nulová",J470,0)</f>
        <v>0</v>
      </c>
      <c r="BJ470" s="20" t="s">
        <v>81</v>
      </c>
      <c r="BK470" s="219">
        <f>ROUND(I470*H470,2)</f>
        <v>0</v>
      </c>
      <c r="BL470" s="20" t="s">
        <v>150</v>
      </c>
      <c r="BM470" s="218" t="s">
        <v>2585</v>
      </c>
    </row>
    <row r="471" s="2" customFormat="1">
      <c r="A471" s="41"/>
      <c r="B471" s="42"/>
      <c r="C471" s="43"/>
      <c r="D471" s="220" t="s">
        <v>152</v>
      </c>
      <c r="E471" s="43"/>
      <c r="F471" s="221" t="s">
        <v>2584</v>
      </c>
      <c r="G471" s="43"/>
      <c r="H471" s="43"/>
      <c r="I471" s="222"/>
      <c r="J471" s="43"/>
      <c r="K471" s="43"/>
      <c r="L471" s="47"/>
      <c r="M471" s="223"/>
      <c r="N471" s="224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152</v>
      </c>
      <c r="AU471" s="20" t="s">
        <v>181</v>
      </c>
    </row>
    <row r="472" s="13" customFormat="1">
      <c r="A472" s="13"/>
      <c r="B472" s="227"/>
      <c r="C472" s="228"/>
      <c r="D472" s="220" t="s">
        <v>156</v>
      </c>
      <c r="E472" s="229" t="s">
        <v>28</v>
      </c>
      <c r="F472" s="230" t="s">
        <v>690</v>
      </c>
      <c r="G472" s="228"/>
      <c r="H472" s="231">
        <v>74</v>
      </c>
      <c r="I472" s="232"/>
      <c r="J472" s="228"/>
      <c r="K472" s="228"/>
      <c r="L472" s="233"/>
      <c r="M472" s="234"/>
      <c r="N472" s="235"/>
      <c r="O472" s="235"/>
      <c r="P472" s="235"/>
      <c r="Q472" s="235"/>
      <c r="R472" s="235"/>
      <c r="S472" s="235"/>
      <c r="T472" s="23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7" t="s">
        <v>156</v>
      </c>
      <c r="AU472" s="237" t="s">
        <v>181</v>
      </c>
      <c r="AV472" s="13" t="s">
        <v>83</v>
      </c>
      <c r="AW472" s="13" t="s">
        <v>35</v>
      </c>
      <c r="AX472" s="13" t="s">
        <v>81</v>
      </c>
      <c r="AY472" s="237" t="s">
        <v>143</v>
      </c>
    </row>
    <row r="473" s="2" customFormat="1" ht="21.75" customHeight="1">
      <c r="A473" s="41"/>
      <c r="B473" s="42"/>
      <c r="C473" s="260" t="s">
        <v>729</v>
      </c>
      <c r="D473" s="260" t="s">
        <v>257</v>
      </c>
      <c r="E473" s="261" t="s">
        <v>2586</v>
      </c>
      <c r="F473" s="262" t="s">
        <v>2587</v>
      </c>
      <c r="G473" s="263" t="s">
        <v>414</v>
      </c>
      <c r="H473" s="264">
        <v>222</v>
      </c>
      <c r="I473" s="265"/>
      <c r="J473" s="266">
        <f>ROUND(I473*H473,2)</f>
        <v>0</v>
      </c>
      <c r="K473" s="262" t="s">
        <v>28</v>
      </c>
      <c r="L473" s="267"/>
      <c r="M473" s="268" t="s">
        <v>28</v>
      </c>
      <c r="N473" s="269" t="s">
        <v>44</v>
      </c>
      <c r="O473" s="87"/>
      <c r="P473" s="216">
        <f>O473*H473</f>
        <v>0</v>
      </c>
      <c r="Q473" s="216">
        <v>0</v>
      </c>
      <c r="R473" s="216">
        <f>Q473*H473</f>
        <v>0</v>
      </c>
      <c r="S473" s="216">
        <v>0</v>
      </c>
      <c r="T473" s="217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18" t="s">
        <v>217</v>
      </c>
      <c r="AT473" s="218" t="s">
        <v>257</v>
      </c>
      <c r="AU473" s="218" t="s">
        <v>181</v>
      </c>
      <c r="AY473" s="20" t="s">
        <v>143</v>
      </c>
      <c r="BE473" s="219">
        <f>IF(N473="základní",J473,0)</f>
        <v>0</v>
      </c>
      <c r="BF473" s="219">
        <f>IF(N473="snížená",J473,0)</f>
        <v>0</v>
      </c>
      <c r="BG473" s="219">
        <f>IF(N473="zákl. přenesená",J473,0)</f>
        <v>0</v>
      </c>
      <c r="BH473" s="219">
        <f>IF(N473="sníž. přenesená",J473,0)</f>
        <v>0</v>
      </c>
      <c r="BI473" s="219">
        <f>IF(N473="nulová",J473,0)</f>
        <v>0</v>
      </c>
      <c r="BJ473" s="20" t="s">
        <v>81</v>
      </c>
      <c r="BK473" s="219">
        <f>ROUND(I473*H473,2)</f>
        <v>0</v>
      </c>
      <c r="BL473" s="20" t="s">
        <v>150</v>
      </c>
      <c r="BM473" s="218" t="s">
        <v>2588</v>
      </c>
    </row>
    <row r="474" s="2" customFormat="1">
      <c r="A474" s="41"/>
      <c r="B474" s="42"/>
      <c r="C474" s="43"/>
      <c r="D474" s="220" t="s">
        <v>152</v>
      </c>
      <c r="E474" s="43"/>
      <c r="F474" s="221" t="s">
        <v>2587</v>
      </c>
      <c r="G474" s="43"/>
      <c r="H474" s="43"/>
      <c r="I474" s="222"/>
      <c r="J474" s="43"/>
      <c r="K474" s="43"/>
      <c r="L474" s="47"/>
      <c r="M474" s="223"/>
      <c r="N474" s="224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152</v>
      </c>
      <c r="AU474" s="20" t="s">
        <v>181</v>
      </c>
    </row>
    <row r="475" s="13" customFormat="1">
      <c r="A475" s="13"/>
      <c r="B475" s="227"/>
      <c r="C475" s="228"/>
      <c r="D475" s="220" t="s">
        <v>156</v>
      </c>
      <c r="E475" s="229" t="s">
        <v>28</v>
      </c>
      <c r="F475" s="230" t="s">
        <v>1667</v>
      </c>
      <c r="G475" s="228"/>
      <c r="H475" s="231">
        <v>222</v>
      </c>
      <c r="I475" s="232"/>
      <c r="J475" s="228"/>
      <c r="K475" s="228"/>
      <c r="L475" s="233"/>
      <c r="M475" s="234"/>
      <c r="N475" s="235"/>
      <c r="O475" s="235"/>
      <c r="P475" s="235"/>
      <c r="Q475" s="235"/>
      <c r="R475" s="235"/>
      <c r="S475" s="235"/>
      <c r="T475" s="236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7" t="s">
        <v>156</v>
      </c>
      <c r="AU475" s="237" t="s">
        <v>181</v>
      </c>
      <c r="AV475" s="13" t="s">
        <v>83</v>
      </c>
      <c r="AW475" s="13" t="s">
        <v>35</v>
      </c>
      <c r="AX475" s="13" t="s">
        <v>81</v>
      </c>
      <c r="AY475" s="237" t="s">
        <v>143</v>
      </c>
    </row>
    <row r="476" s="2" customFormat="1" ht="24.15" customHeight="1">
      <c r="A476" s="41"/>
      <c r="B476" s="42"/>
      <c r="C476" s="260" t="s">
        <v>735</v>
      </c>
      <c r="D476" s="260" t="s">
        <v>257</v>
      </c>
      <c r="E476" s="261" t="s">
        <v>2589</v>
      </c>
      <c r="F476" s="262" t="s">
        <v>2590</v>
      </c>
      <c r="G476" s="263" t="s">
        <v>414</v>
      </c>
      <c r="H476" s="264">
        <v>61</v>
      </c>
      <c r="I476" s="265"/>
      <c r="J476" s="266">
        <f>ROUND(I476*H476,2)</f>
        <v>0</v>
      </c>
      <c r="K476" s="262" t="s">
        <v>28</v>
      </c>
      <c r="L476" s="267"/>
      <c r="M476" s="268" t="s">
        <v>28</v>
      </c>
      <c r="N476" s="269" t="s">
        <v>44</v>
      </c>
      <c r="O476" s="87"/>
      <c r="P476" s="216">
        <f>O476*H476</f>
        <v>0</v>
      </c>
      <c r="Q476" s="216">
        <v>0</v>
      </c>
      <c r="R476" s="216">
        <f>Q476*H476</f>
        <v>0</v>
      </c>
      <c r="S476" s="216">
        <v>0</v>
      </c>
      <c r="T476" s="217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18" t="s">
        <v>217</v>
      </c>
      <c r="AT476" s="218" t="s">
        <v>257</v>
      </c>
      <c r="AU476" s="218" t="s">
        <v>181</v>
      </c>
      <c r="AY476" s="20" t="s">
        <v>143</v>
      </c>
      <c r="BE476" s="219">
        <f>IF(N476="základní",J476,0)</f>
        <v>0</v>
      </c>
      <c r="BF476" s="219">
        <f>IF(N476="snížená",J476,0)</f>
        <v>0</v>
      </c>
      <c r="BG476" s="219">
        <f>IF(N476="zákl. přenesená",J476,0)</f>
        <v>0</v>
      </c>
      <c r="BH476" s="219">
        <f>IF(N476="sníž. přenesená",J476,0)</f>
        <v>0</v>
      </c>
      <c r="BI476" s="219">
        <f>IF(N476="nulová",J476,0)</f>
        <v>0</v>
      </c>
      <c r="BJ476" s="20" t="s">
        <v>81</v>
      </c>
      <c r="BK476" s="219">
        <f>ROUND(I476*H476,2)</f>
        <v>0</v>
      </c>
      <c r="BL476" s="20" t="s">
        <v>150</v>
      </c>
      <c r="BM476" s="218" t="s">
        <v>2591</v>
      </c>
    </row>
    <row r="477" s="2" customFormat="1">
      <c r="A477" s="41"/>
      <c r="B477" s="42"/>
      <c r="C477" s="43"/>
      <c r="D477" s="220" t="s">
        <v>152</v>
      </c>
      <c r="E477" s="43"/>
      <c r="F477" s="221" t="s">
        <v>2590</v>
      </c>
      <c r="G477" s="43"/>
      <c r="H477" s="43"/>
      <c r="I477" s="222"/>
      <c r="J477" s="43"/>
      <c r="K477" s="43"/>
      <c r="L477" s="47"/>
      <c r="M477" s="223"/>
      <c r="N477" s="224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152</v>
      </c>
      <c r="AU477" s="20" t="s">
        <v>181</v>
      </c>
    </row>
    <row r="478" s="13" customFormat="1">
      <c r="A478" s="13"/>
      <c r="B478" s="227"/>
      <c r="C478" s="228"/>
      <c r="D478" s="220" t="s">
        <v>156</v>
      </c>
      <c r="E478" s="229" t="s">
        <v>28</v>
      </c>
      <c r="F478" s="230" t="s">
        <v>597</v>
      </c>
      <c r="G478" s="228"/>
      <c r="H478" s="231">
        <v>61</v>
      </c>
      <c r="I478" s="232"/>
      <c r="J478" s="228"/>
      <c r="K478" s="228"/>
      <c r="L478" s="233"/>
      <c r="M478" s="234"/>
      <c r="N478" s="235"/>
      <c r="O478" s="235"/>
      <c r="P478" s="235"/>
      <c r="Q478" s="235"/>
      <c r="R478" s="235"/>
      <c r="S478" s="235"/>
      <c r="T478" s="23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7" t="s">
        <v>156</v>
      </c>
      <c r="AU478" s="237" t="s">
        <v>181</v>
      </c>
      <c r="AV478" s="13" t="s">
        <v>83</v>
      </c>
      <c r="AW478" s="13" t="s">
        <v>35</v>
      </c>
      <c r="AX478" s="13" t="s">
        <v>81</v>
      </c>
      <c r="AY478" s="237" t="s">
        <v>143</v>
      </c>
    </row>
    <row r="479" s="2" customFormat="1" ht="24.15" customHeight="1">
      <c r="A479" s="41"/>
      <c r="B479" s="42"/>
      <c r="C479" s="260" t="s">
        <v>742</v>
      </c>
      <c r="D479" s="260" t="s">
        <v>257</v>
      </c>
      <c r="E479" s="261" t="s">
        <v>2592</v>
      </c>
      <c r="F479" s="262" t="s">
        <v>2593</v>
      </c>
      <c r="G479" s="263" t="s">
        <v>414</v>
      </c>
      <c r="H479" s="264">
        <v>80</v>
      </c>
      <c r="I479" s="265"/>
      <c r="J479" s="266">
        <f>ROUND(I479*H479,2)</f>
        <v>0</v>
      </c>
      <c r="K479" s="262" t="s">
        <v>28</v>
      </c>
      <c r="L479" s="267"/>
      <c r="M479" s="268" t="s">
        <v>28</v>
      </c>
      <c r="N479" s="269" t="s">
        <v>44</v>
      </c>
      <c r="O479" s="87"/>
      <c r="P479" s="216">
        <f>O479*H479</f>
        <v>0</v>
      </c>
      <c r="Q479" s="216">
        <v>0</v>
      </c>
      <c r="R479" s="216">
        <f>Q479*H479</f>
        <v>0</v>
      </c>
      <c r="S479" s="216">
        <v>0</v>
      </c>
      <c r="T479" s="217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18" t="s">
        <v>217</v>
      </c>
      <c r="AT479" s="218" t="s">
        <v>257</v>
      </c>
      <c r="AU479" s="218" t="s">
        <v>181</v>
      </c>
      <c r="AY479" s="20" t="s">
        <v>143</v>
      </c>
      <c r="BE479" s="219">
        <f>IF(N479="základní",J479,0)</f>
        <v>0</v>
      </c>
      <c r="BF479" s="219">
        <f>IF(N479="snížená",J479,0)</f>
        <v>0</v>
      </c>
      <c r="BG479" s="219">
        <f>IF(N479="zákl. přenesená",J479,0)</f>
        <v>0</v>
      </c>
      <c r="BH479" s="219">
        <f>IF(N479="sníž. přenesená",J479,0)</f>
        <v>0</v>
      </c>
      <c r="BI479" s="219">
        <f>IF(N479="nulová",J479,0)</f>
        <v>0</v>
      </c>
      <c r="BJ479" s="20" t="s">
        <v>81</v>
      </c>
      <c r="BK479" s="219">
        <f>ROUND(I479*H479,2)</f>
        <v>0</v>
      </c>
      <c r="BL479" s="20" t="s">
        <v>150</v>
      </c>
      <c r="BM479" s="218" t="s">
        <v>2594</v>
      </c>
    </row>
    <row r="480" s="2" customFormat="1">
      <c r="A480" s="41"/>
      <c r="B480" s="42"/>
      <c r="C480" s="43"/>
      <c r="D480" s="220" t="s">
        <v>152</v>
      </c>
      <c r="E480" s="43"/>
      <c r="F480" s="221" t="s">
        <v>2593</v>
      </c>
      <c r="G480" s="43"/>
      <c r="H480" s="43"/>
      <c r="I480" s="222"/>
      <c r="J480" s="43"/>
      <c r="K480" s="43"/>
      <c r="L480" s="47"/>
      <c r="M480" s="223"/>
      <c r="N480" s="224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152</v>
      </c>
      <c r="AU480" s="20" t="s">
        <v>181</v>
      </c>
    </row>
    <row r="481" s="13" customFormat="1">
      <c r="A481" s="13"/>
      <c r="B481" s="227"/>
      <c r="C481" s="228"/>
      <c r="D481" s="220" t="s">
        <v>156</v>
      </c>
      <c r="E481" s="229" t="s">
        <v>28</v>
      </c>
      <c r="F481" s="230" t="s">
        <v>735</v>
      </c>
      <c r="G481" s="228"/>
      <c r="H481" s="231">
        <v>80</v>
      </c>
      <c r="I481" s="232"/>
      <c r="J481" s="228"/>
      <c r="K481" s="228"/>
      <c r="L481" s="233"/>
      <c r="M481" s="234"/>
      <c r="N481" s="235"/>
      <c r="O481" s="235"/>
      <c r="P481" s="235"/>
      <c r="Q481" s="235"/>
      <c r="R481" s="235"/>
      <c r="S481" s="235"/>
      <c r="T481" s="23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7" t="s">
        <v>156</v>
      </c>
      <c r="AU481" s="237" t="s">
        <v>181</v>
      </c>
      <c r="AV481" s="13" t="s">
        <v>83</v>
      </c>
      <c r="AW481" s="13" t="s">
        <v>35</v>
      </c>
      <c r="AX481" s="13" t="s">
        <v>81</v>
      </c>
      <c r="AY481" s="237" t="s">
        <v>143</v>
      </c>
    </row>
    <row r="482" s="2" customFormat="1" ht="16.5" customHeight="1">
      <c r="A482" s="41"/>
      <c r="B482" s="42"/>
      <c r="C482" s="260" t="s">
        <v>748</v>
      </c>
      <c r="D482" s="260" t="s">
        <v>257</v>
      </c>
      <c r="E482" s="261" t="s">
        <v>2595</v>
      </c>
      <c r="F482" s="262" t="s">
        <v>2596</v>
      </c>
      <c r="G482" s="263" t="s">
        <v>414</v>
      </c>
      <c r="H482" s="264">
        <v>165</v>
      </c>
      <c r="I482" s="265"/>
      <c r="J482" s="266">
        <f>ROUND(I482*H482,2)</f>
        <v>0</v>
      </c>
      <c r="K482" s="262" t="s">
        <v>28</v>
      </c>
      <c r="L482" s="267"/>
      <c r="M482" s="268" t="s">
        <v>28</v>
      </c>
      <c r="N482" s="269" t="s">
        <v>44</v>
      </c>
      <c r="O482" s="87"/>
      <c r="P482" s="216">
        <f>O482*H482</f>
        <v>0</v>
      </c>
      <c r="Q482" s="216">
        <v>0</v>
      </c>
      <c r="R482" s="216">
        <f>Q482*H482</f>
        <v>0</v>
      </c>
      <c r="S482" s="216">
        <v>0</v>
      </c>
      <c r="T482" s="217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18" t="s">
        <v>217</v>
      </c>
      <c r="AT482" s="218" t="s">
        <v>257</v>
      </c>
      <c r="AU482" s="218" t="s">
        <v>181</v>
      </c>
      <c r="AY482" s="20" t="s">
        <v>143</v>
      </c>
      <c r="BE482" s="219">
        <f>IF(N482="základní",J482,0)</f>
        <v>0</v>
      </c>
      <c r="BF482" s="219">
        <f>IF(N482="snížená",J482,0)</f>
        <v>0</v>
      </c>
      <c r="BG482" s="219">
        <f>IF(N482="zákl. přenesená",J482,0)</f>
        <v>0</v>
      </c>
      <c r="BH482" s="219">
        <f>IF(N482="sníž. přenesená",J482,0)</f>
        <v>0</v>
      </c>
      <c r="BI482" s="219">
        <f>IF(N482="nulová",J482,0)</f>
        <v>0</v>
      </c>
      <c r="BJ482" s="20" t="s">
        <v>81</v>
      </c>
      <c r="BK482" s="219">
        <f>ROUND(I482*H482,2)</f>
        <v>0</v>
      </c>
      <c r="BL482" s="20" t="s">
        <v>150</v>
      </c>
      <c r="BM482" s="218" t="s">
        <v>2597</v>
      </c>
    </row>
    <row r="483" s="2" customFormat="1">
      <c r="A483" s="41"/>
      <c r="B483" s="42"/>
      <c r="C483" s="43"/>
      <c r="D483" s="220" t="s">
        <v>152</v>
      </c>
      <c r="E483" s="43"/>
      <c r="F483" s="221" t="s">
        <v>2596</v>
      </c>
      <c r="G483" s="43"/>
      <c r="H483" s="43"/>
      <c r="I483" s="222"/>
      <c r="J483" s="43"/>
      <c r="K483" s="43"/>
      <c r="L483" s="47"/>
      <c r="M483" s="223"/>
      <c r="N483" s="224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152</v>
      </c>
      <c r="AU483" s="20" t="s">
        <v>181</v>
      </c>
    </row>
    <row r="484" s="13" customFormat="1">
      <c r="A484" s="13"/>
      <c r="B484" s="227"/>
      <c r="C484" s="228"/>
      <c r="D484" s="220" t="s">
        <v>156</v>
      </c>
      <c r="E484" s="229" t="s">
        <v>28</v>
      </c>
      <c r="F484" s="230" t="s">
        <v>1271</v>
      </c>
      <c r="G484" s="228"/>
      <c r="H484" s="231">
        <v>165</v>
      </c>
      <c r="I484" s="232"/>
      <c r="J484" s="228"/>
      <c r="K484" s="228"/>
      <c r="L484" s="233"/>
      <c r="M484" s="234"/>
      <c r="N484" s="235"/>
      <c r="O484" s="235"/>
      <c r="P484" s="235"/>
      <c r="Q484" s="235"/>
      <c r="R484" s="235"/>
      <c r="S484" s="235"/>
      <c r="T484" s="23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7" t="s">
        <v>156</v>
      </c>
      <c r="AU484" s="237" t="s">
        <v>181</v>
      </c>
      <c r="AV484" s="13" t="s">
        <v>83</v>
      </c>
      <c r="AW484" s="13" t="s">
        <v>35</v>
      </c>
      <c r="AX484" s="13" t="s">
        <v>81</v>
      </c>
      <c r="AY484" s="237" t="s">
        <v>143</v>
      </c>
    </row>
    <row r="485" s="2" customFormat="1" ht="21.75" customHeight="1">
      <c r="A485" s="41"/>
      <c r="B485" s="42"/>
      <c r="C485" s="260" t="s">
        <v>755</v>
      </c>
      <c r="D485" s="260" t="s">
        <v>257</v>
      </c>
      <c r="E485" s="261" t="s">
        <v>2598</v>
      </c>
      <c r="F485" s="262" t="s">
        <v>2599</v>
      </c>
      <c r="G485" s="263" t="s">
        <v>414</v>
      </c>
      <c r="H485" s="264">
        <v>96</v>
      </c>
      <c r="I485" s="265"/>
      <c r="J485" s="266">
        <f>ROUND(I485*H485,2)</f>
        <v>0</v>
      </c>
      <c r="K485" s="262" t="s">
        <v>28</v>
      </c>
      <c r="L485" s="267"/>
      <c r="M485" s="268" t="s">
        <v>28</v>
      </c>
      <c r="N485" s="269" t="s">
        <v>44</v>
      </c>
      <c r="O485" s="87"/>
      <c r="P485" s="216">
        <f>O485*H485</f>
        <v>0</v>
      </c>
      <c r="Q485" s="216">
        <v>0</v>
      </c>
      <c r="R485" s="216">
        <f>Q485*H485</f>
        <v>0</v>
      </c>
      <c r="S485" s="216">
        <v>0</v>
      </c>
      <c r="T485" s="217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18" t="s">
        <v>217</v>
      </c>
      <c r="AT485" s="218" t="s">
        <v>257</v>
      </c>
      <c r="AU485" s="218" t="s">
        <v>181</v>
      </c>
      <c r="AY485" s="20" t="s">
        <v>143</v>
      </c>
      <c r="BE485" s="219">
        <f>IF(N485="základní",J485,0)</f>
        <v>0</v>
      </c>
      <c r="BF485" s="219">
        <f>IF(N485="snížená",J485,0)</f>
        <v>0</v>
      </c>
      <c r="BG485" s="219">
        <f>IF(N485="zákl. přenesená",J485,0)</f>
        <v>0</v>
      </c>
      <c r="BH485" s="219">
        <f>IF(N485="sníž. přenesená",J485,0)</f>
        <v>0</v>
      </c>
      <c r="BI485" s="219">
        <f>IF(N485="nulová",J485,0)</f>
        <v>0</v>
      </c>
      <c r="BJ485" s="20" t="s">
        <v>81</v>
      </c>
      <c r="BK485" s="219">
        <f>ROUND(I485*H485,2)</f>
        <v>0</v>
      </c>
      <c r="BL485" s="20" t="s">
        <v>150</v>
      </c>
      <c r="BM485" s="218" t="s">
        <v>2600</v>
      </c>
    </row>
    <row r="486" s="2" customFormat="1">
      <c r="A486" s="41"/>
      <c r="B486" s="42"/>
      <c r="C486" s="43"/>
      <c r="D486" s="220" t="s">
        <v>152</v>
      </c>
      <c r="E486" s="43"/>
      <c r="F486" s="221" t="s">
        <v>2599</v>
      </c>
      <c r="G486" s="43"/>
      <c r="H486" s="43"/>
      <c r="I486" s="222"/>
      <c r="J486" s="43"/>
      <c r="K486" s="43"/>
      <c r="L486" s="47"/>
      <c r="M486" s="223"/>
      <c r="N486" s="224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152</v>
      </c>
      <c r="AU486" s="20" t="s">
        <v>181</v>
      </c>
    </row>
    <row r="487" s="13" customFormat="1">
      <c r="A487" s="13"/>
      <c r="B487" s="227"/>
      <c r="C487" s="228"/>
      <c r="D487" s="220" t="s">
        <v>156</v>
      </c>
      <c r="E487" s="229" t="s">
        <v>28</v>
      </c>
      <c r="F487" s="230" t="s">
        <v>841</v>
      </c>
      <c r="G487" s="228"/>
      <c r="H487" s="231">
        <v>96</v>
      </c>
      <c r="I487" s="232"/>
      <c r="J487" s="228"/>
      <c r="K487" s="228"/>
      <c r="L487" s="233"/>
      <c r="M487" s="234"/>
      <c r="N487" s="235"/>
      <c r="O487" s="235"/>
      <c r="P487" s="235"/>
      <c r="Q487" s="235"/>
      <c r="R487" s="235"/>
      <c r="S487" s="235"/>
      <c r="T487" s="23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7" t="s">
        <v>156</v>
      </c>
      <c r="AU487" s="237" t="s">
        <v>181</v>
      </c>
      <c r="AV487" s="13" t="s">
        <v>83</v>
      </c>
      <c r="AW487" s="13" t="s">
        <v>35</v>
      </c>
      <c r="AX487" s="13" t="s">
        <v>81</v>
      </c>
      <c r="AY487" s="237" t="s">
        <v>143</v>
      </c>
    </row>
    <row r="488" s="2" customFormat="1" ht="24.15" customHeight="1">
      <c r="A488" s="41"/>
      <c r="B488" s="42"/>
      <c r="C488" s="260" t="s">
        <v>762</v>
      </c>
      <c r="D488" s="260" t="s">
        <v>257</v>
      </c>
      <c r="E488" s="261" t="s">
        <v>2601</v>
      </c>
      <c r="F488" s="262" t="s">
        <v>2602</v>
      </c>
      <c r="G488" s="263" t="s">
        <v>414</v>
      </c>
      <c r="H488" s="264">
        <v>161</v>
      </c>
      <c r="I488" s="265"/>
      <c r="J488" s="266">
        <f>ROUND(I488*H488,2)</f>
        <v>0</v>
      </c>
      <c r="K488" s="262" t="s">
        <v>28</v>
      </c>
      <c r="L488" s="267"/>
      <c r="M488" s="268" t="s">
        <v>28</v>
      </c>
      <c r="N488" s="269" t="s">
        <v>44</v>
      </c>
      <c r="O488" s="87"/>
      <c r="P488" s="216">
        <f>O488*H488</f>
        <v>0</v>
      </c>
      <c r="Q488" s="216">
        <v>0</v>
      </c>
      <c r="R488" s="216">
        <f>Q488*H488</f>
        <v>0</v>
      </c>
      <c r="S488" s="216">
        <v>0</v>
      </c>
      <c r="T488" s="217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18" t="s">
        <v>217</v>
      </c>
      <c r="AT488" s="218" t="s">
        <v>257</v>
      </c>
      <c r="AU488" s="218" t="s">
        <v>181</v>
      </c>
      <c r="AY488" s="20" t="s">
        <v>143</v>
      </c>
      <c r="BE488" s="219">
        <f>IF(N488="základní",J488,0)</f>
        <v>0</v>
      </c>
      <c r="BF488" s="219">
        <f>IF(N488="snížená",J488,0)</f>
        <v>0</v>
      </c>
      <c r="BG488" s="219">
        <f>IF(N488="zákl. přenesená",J488,0)</f>
        <v>0</v>
      </c>
      <c r="BH488" s="219">
        <f>IF(N488="sníž. přenesená",J488,0)</f>
        <v>0</v>
      </c>
      <c r="BI488" s="219">
        <f>IF(N488="nulová",J488,0)</f>
        <v>0</v>
      </c>
      <c r="BJ488" s="20" t="s">
        <v>81</v>
      </c>
      <c r="BK488" s="219">
        <f>ROUND(I488*H488,2)</f>
        <v>0</v>
      </c>
      <c r="BL488" s="20" t="s">
        <v>150</v>
      </c>
      <c r="BM488" s="218" t="s">
        <v>2603</v>
      </c>
    </row>
    <row r="489" s="2" customFormat="1">
      <c r="A489" s="41"/>
      <c r="B489" s="42"/>
      <c r="C489" s="43"/>
      <c r="D489" s="220" t="s">
        <v>152</v>
      </c>
      <c r="E489" s="43"/>
      <c r="F489" s="221" t="s">
        <v>2602</v>
      </c>
      <c r="G489" s="43"/>
      <c r="H489" s="43"/>
      <c r="I489" s="222"/>
      <c r="J489" s="43"/>
      <c r="K489" s="43"/>
      <c r="L489" s="47"/>
      <c r="M489" s="223"/>
      <c r="N489" s="224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152</v>
      </c>
      <c r="AU489" s="20" t="s">
        <v>181</v>
      </c>
    </row>
    <row r="490" s="13" customFormat="1">
      <c r="A490" s="13"/>
      <c r="B490" s="227"/>
      <c r="C490" s="228"/>
      <c r="D490" s="220" t="s">
        <v>156</v>
      </c>
      <c r="E490" s="229" t="s">
        <v>28</v>
      </c>
      <c r="F490" s="230" t="s">
        <v>1248</v>
      </c>
      <c r="G490" s="228"/>
      <c r="H490" s="231">
        <v>161</v>
      </c>
      <c r="I490" s="232"/>
      <c r="J490" s="228"/>
      <c r="K490" s="228"/>
      <c r="L490" s="233"/>
      <c r="M490" s="234"/>
      <c r="N490" s="235"/>
      <c r="O490" s="235"/>
      <c r="P490" s="235"/>
      <c r="Q490" s="235"/>
      <c r="R490" s="235"/>
      <c r="S490" s="235"/>
      <c r="T490" s="236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7" t="s">
        <v>156</v>
      </c>
      <c r="AU490" s="237" t="s">
        <v>181</v>
      </c>
      <c r="AV490" s="13" t="s">
        <v>83</v>
      </c>
      <c r="AW490" s="13" t="s">
        <v>35</v>
      </c>
      <c r="AX490" s="13" t="s">
        <v>81</v>
      </c>
      <c r="AY490" s="237" t="s">
        <v>143</v>
      </c>
    </row>
    <row r="491" s="2" customFormat="1" ht="21.75" customHeight="1">
      <c r="A491" s="41"/>
      <c r="B491" s="42"/>
      <c r="C491" s="260" t="s">
        <v>767</v>
      </c>
      <c r="D491" s="260" t="s">
        <v>257</v>
      </c>
      <c r="E491" s="261" t="s">
        <v>2604</v>
      </c>
      <c r="F491" s="262" t="s">
        <v>2605</v>
      </c>
      <c r="G491" s="263" t="s">
        <v>414</v>
      </c>
      <c r="H491" s="264">
        <v>102</v>
      </c>
      <c r="I491" s="265"/>
      <c r="J491" s="266">
        <f>ROUND(I491*H491,2)</f>
        <v>0</v>
      </c>
      <c r="K491" s="262" t="s">
        <v>28</v>
      </c>
      <c r="L491" s="267"/>
      <c r="M491" s="268" t="s">
        <v>28</v>
      </c>
      <c r="N491" s="269" t="s">
        <v>44</v>
      </c>
      <c r="O491" s="87"/>
      <c r="P491" s="216">
        <f>O491*H491</f>
        <v>0</v>
      </c>
      <c r="Q491" s="216">
        <v>0</v>
      </c>
      <c r="R491" s="216">
        <f>Q491*H491</f>
        <v>0</v>
      </c>
      <c r="S491" s="216">
        <v>0</v>
      </c>
      <c r="T491" s="217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18" t="s">
        <v>217</v>
      </c>
      <c r="AT491" s="218" t="s">
        <v>257</v>
      </c>
      <c r="AU491" s="218" t="s">
        <v>181</v>
      </c>
      <c r="AY491" s="20" t="s">
        <v>143</v>
      </c>
      <c r="BE491" s="219">
        <f>IF(N491="základní",J491,0)</f>
        <v>0</v>
      </c>
      <c r="BF491" s="219">
        <f>IF(N491="snížená",J491,0)</f>
        <v>0</v>
      </c>
      <c r="BG491" s="219">
        <f>IF(N491="zákl. přenesená",J491,0)</f>
        <v>0</v>
      </c>
      <c r="BH491" s="219">
        <f>IF(N491="sníž. přenesená",J491,0)</f>
        <v>0</v>
      </c>
      <c r="BI491" s="219">
        <f>IF(N491="nulová",J491,0)</f>
        <v>0</v>
      </c>
      <c r="BJ491" s="20" t="s">
        <v>81</v>
      </c>
      <c r="BK491" s="219">
        <f>ROUND(I491*H491,2)</f>
        <v>0</v>
      </c>
      <c r="BL491" s="20" t="s">
        <v>150</v>
      </c>
      <c r="BM491" s="218" t="s">
        <v>2606</v>
      </c>
    </row>
    <row r="492" s="2" customFormat="1">
      <c r="A492" s="41"/>
      <c r="B492" s="42"/>
      <c r="C492" s="43"/>
      <c r="D492" s="220" t="s">
        <v>152</v>
      </c>
      <c r="E492" s="43"/>
      <c r="F492" s="221" t="s">
        <v>2605</v>
      </c>
      <c r="G492" s="43"/>
      <c r="H492" s="43"/>
      <c r="I492" s="222"/>
      <c r="J492" s="43"/>
      <c r="K492" s="43"/>
      <c r="L492" s="47"/>
      <c r="M492" s="223"/>
      <c r="N492" s="224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152</v>
      </c>
      <c r="AU492" s="20" t="s">
        <v>181</v>
      </c>
    </row>
    <row r="493" s="13" customFormat="1">
      <c r="A493" s="13"/>
      <c r="B493" s="227"/>
      <c r="C493" s="228"/>
      <c r="D493" s="220" t="s">
        <v>156</v>
      </c>
      <c r="E493" s="229" t="s">
        <v>28</v>
      </c>
      <c r="F493" s="230" t="s">
        <v>879</v>
      </c>
      <c r="G493" s="228"/>
      <c r="H493" s="231">
        <v>102</v>
      </c>
      <c r="I493" s="232"/>
      <c r="J493" s="228"/>
      <c r="K493" s="228"/>
      <c r="L493" s="233"/>
      <c r="M493" s="234"/>
      <c r="N493" s="235"/>
      <c r="O493" s="235"/>
      <c r="P493" s="235"/>
      <c r="Q493" s="235"/>
      <c r="R493" s="235"/>
      <c r="S493" s="235"/>
      <c r="T493" s="236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7" t="s">
        <v>156</v>
      </c>
      <c r="AU493" s="237" t="s">
        <v>181</v>
      </c>
      <c r="AV493" s="13" t="s">
        <v>83</v>
      </c>
      <c r="AW493" s="13" t="s">
        <v>35</v>
      </c>
      <c r="AX493" s="13" t="s">
        <v>81</v>
      </c>
      <c r="AY493" s="237" t="s">
        <v>143</v>
      </c>
    </row>
    <row r="494" s="2" customFormat="1" ht="16.5" customHeight="1">
      <c r="A494" s="41"/>
      <c r="B494" s="42"/>
      <c r="C494" s="260" t="s">
        <v>540</v>
      </c>
      <c r="D494" s="260" t="s">
        <v>257</v>
      </c>
      <c r="E494" s="261" t="s">
        <v>2607</v>
      </c>
      <c r="F494" s="262" t="s">
        <v>2608</v>
      </c>
      <c r="G494" s="263" t="s">
        <v>414</v>
      </c>
      <c r="H494" s="264">
        <v>161</v>
      </c>
      <c r="I494" s="265"/>
      <c r="J494" s="266">
        <f>ROUND(I494*H494,2)</f>
        <v>0</v>
      </c>
      <c r="K494" s="262" t="s">
        <v>28</v>
      </c>
      <c r="L494" s="267"/>
      <c r="M494" s="268" t="s">
        <v>28</v>
      </c>
      <c r="N494" s="269" t="s">
        <v>44</v>
      </c>
      <c r="O494" s="87"/>
      <c r="P494" s="216">
        <f>O494*H494</f>
        <v>0</v>
      </c>
      <c r="Q494" s="216">
        <v>0</v>
      </c>
      <c r="R494" s="216">
        <f>Q494*H494</f>
        <v>0</v>
      </c>
      <c r="S494" s="216">
        <v>0</v>
      </c>
      <c r="T494" s="217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18" t="s">
        <v>217</v>
      </c>
      <c r="AT494" s="218" t="s">
        <v>257</v>
      </c>
      <c r="AU494" s="218" t="s">
        <v>181</v>
      </c>
      <c r="AY494" s="20" t="s">
        <v>143</v>
      </c>
      <c r="BE494" s="219">
        <f>IF(N494="základní",J494,0)</f>
        <v>0</v>
      </c>
      <c r="BF494" s="219">
        <f>IF(N494="snížená",J494,0)</f>
        <v>0</v>
      </c>
      <c r="BG494" s="219">
        <f>IF(N494="zákl. přenesená",J494,0)</f>
        <v>0</v>
      </c>
      <c r="BH494" s="219">
        <f>IF(N494="sníž. přenesená",J494,0)</f>
        <v>0</v>
      </c>
      <c r="BI494" s="219">
        <f>IF(N494="nulová",J494,0)</f>
        <v>0</v>
      </c>
      <c r="BJ494" s="20" t="s">
        <v>81</v>
      </c>
      <c r="BK494" s="219">
        <f>ROUND(I494*H494,2)</f>
        <v>0</v>
      </c>
      <c r="BL494" s="20" t="s">
        <v>150</v>
      </c>
      <c r="BM494" s="218" t="s">
        <v>2609</v>
      </c>
    </row>
    <row r="495" s="2" customFormat="1">
      <c r="A495" s="41"/>
      <c r="B495" s="42"/>
      <c r="C495" s="43"/>
      <c r="D495" s="220" t="s">
        <v>152</v>
      </c>
      <c r="E495" s="43"/>
      <c r="F495" s="221" t="s">
        <v>2608</v>
      </c>
      <c r="G495" s="43"/>
      <c r="H495" s="43"/>
      <c r="I495" s="222"/>
      <c r="J495" s="43"/>
      <c r="K495" s="43"/>
      <c r="L495" s="47"/>
      <c r="M495" s="223"/>
      <c r="N495" s="224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152</v>
      </c>
      <c r="AU495" s="20" t="s">
        <v>181</v>
      </c>
    </row>
    <row r="496" s="13" customFormat="1">
      <c r="A496" s="13"/>
      <c r="B496" s="227"/>
      <c r="C496" s="228"/>
      <c r="D496" s="220" t="s">
        <v>156</v>
      </c>
      <c r="E496" s="229" t="s">
        <v>28</v>
      </c>
      <c r="F496" s="230" t="s">
        <v>1248</v>
      </c>
      <c r="G496" s="228"/>
      <c r="H496" s="231">
        <v>161</v>
      </c>
      <c r="I496" s="232"/>
      <c r="J496" s="228"/>
      <c r="K496" s="228"/>
      <c r="L496" s="233"/>
      <c r="M496" s="234"/>
      <c r="N496" s="235"/>
      <c r="O496" s="235"/>
      <c r="P496" s="235"/>
      <c r="Q496" s="235"/>
      <c r="R496" s="235"/>
      <c r="S496" s="235"/>
      <c r="T496" s="236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7" t="s">
        <v>156</v>
      </c>
      <c r="AU496" s="237" t="s">
        <v>181</v>
      </c>
      <c r="AV496" s="13" t="s">
        <v>83</v>
      </c>
      <c r="AW496" s="13" t="s">
        <v>35</v>
      </c>
      <c r="AX496" s="13" t="s">
        <v>81</v>
      </c>
      <c r="AY496" s="237" t="s">
        <v>143</v>
      </c>
    </row>
    <row r="497" s="12" customFormat="1" ht="22.8" customHeight="1">
      <c r="A497" s="12"/>
      <c r="B497" s="191"/>
      <c r="C497" s="192"/>
      <c r="D497" s="193" t="s">
        <v>72</v>
      </c>
      <c r="E497" s="205" t="s">
        <v>225</v>
      </c>
      <c r="F497" s="205" t="s">
        <v>1039</v>
      </c>
      <c r="G497" s="192"/>
      <c r="H497" s="192"/>
      <c r="I497" s="195"/>
      <c r="J497" s="206">
        <f>BK497</f>
        <v>0</v>
      </c>
      <c r="K497" s="192"/>
      <c r="L497" s="197"/>
      <c r="M497" s="198"/>
      <c r="N497" s="199"/>
      <c r="O497" s="199"/>
      <c r="P497" s="200">
        <f>SUM(P498:P501)</f>
        <v>0</v>
      </c>
      <c r="Q497" s="199"/>
      <c r="R497" s="200">
        <f>SUM(R498:R501)</f>
        <v>0</v>
      </c>
      <c r="S497" s="199"/>
      <c r="T497" s="201">
        <f>SUM(T498:T501)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02" t="s">
        <v>81</v>
      </c>
      <c r="AT497" s="203" t="s">
        <v>72</v>
      </c>
      <c r="AU497" s="203" t="s">
        <v>81</v>
      </c>
      <c r="AY497" s="202" t="s">
        <v>143</v>
      </c>
      <c r="BK497" s="204">
        <f>SUM(BK498:BK501)</f>
        <v>0</v>
      </c>
    </row>
    <row r="498" s="2" customFormat="1" ht="24.15" customHeight="1">
      <c r="A498" s="41"/>
      <c r="B498" s="42"/>
      <c r="C498" s="207" t="s">
        <v>780</v>
      </c>
      <c r="D498" s="207" t="s">
        <v>145</v>
      </c>
      <c r="E498" s="208" t="s">
        <v>1216</v>
      </c>
      <c r="F498" s="209" t="s">
        <v>1217</v>
      </c>
      <c r="G498" s="210" t="s">
        <v>406</v>
      </c>
      <c r="H498" s="211">
        <v>42</v>
      </c>
      <c r="I498" s="212"/>
      <c r="J498" s="213">
        <f>ROUND(I498*H498,2)</f>
        <v>0</v>
      </c>
      <c r="K498" s="209" t="s">
        <v>28</v>
      </c>
      <c r="L498" s="47"/>
      <c r="M498" s="214" t="s">
        <v>28</v>
      </c>
      <c r="N498" s="215" t="s">
        <v>44</v>
      </c>
      <c r="O498" s="87"/>
      <c r="P498" s="216">
        <f>O498*H498</f>
        <v>0</v>
      </c>
      <c r="Q498" s="216">
        <v>0</v>
      </c>
      <c r="R498" s="216">
        <f>Q498*H498</f>
        <v>0</v>
      </c>
      <c r="S498" s="216">
        <v>0</v>
      </c>
      <c r="T498" s="217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18" t="s">
        <v>150</v>
      </c>
      <c r="AT498" s="218" t="s">
        <v>145</v>
      </c>
      <c r="AU498" s="218" t="s">
        <v>83</v>
      </c>
      <c r="AY498" s="20" t="s">
        <v>143</v>
      </c>
      <c r="BE498" s="219">
        <f>IF(N498="základní",J498,0)</f>
        <v>0</v>
      </c>
      <c r="BF498" s="219">
        <f>IF(N498="snížená",J498,0)</f>
        <v>0</v>
      </c>
      <c r="BG498" s="219">
        <f>IF(N498="zákl. přenesená",J498,0)</f>
        <v>0</v>
      </c>
      <c r="BH498" s="219">
        <f>IF(N498="sníž. přenesená",J498,0)</f>
        <v>0</v>
      </c>
      <c r="BI498" s="219">
        <f>IF(N498="nulová",J498,0)</f>
        <v>0</v>
      </c>
      <c r="BJ498" s="20" t="s">
        <v>81</v>
      </c>
      <c r="BK498" s="219">
        <f>ROUND(I498*H498,2)</f>
        <v>0</v>
      </c>
      <c r="BL498" s="20" t="s">
        <v>150</v>
      </c>
      <c r="BM498" s="218" t="s">
        <v>2610</v>
      </c>
    </row>
    <row r="499" s="2" customFormat="1">
      <c r="A499" s="41"/>
      <c r="B499" s="42"/>
      <c r="C499" s="43"/>
      <c r="D499" s="220" t="s">
        <v>152</v>
      </c>
      <c r="E499" s="43"/>
      <c r="F499" s="221" t="s">
        <v>1217</v>
      </c>
      <c r="G499" s="43"/>
      <c r="H499" s="43"/>
      <c r="I499" s="222"/>
      <c r="J499" s="43"/>
      <c r="K499" s="43"/>
      <c r="L499" s="47"/>
      <c r="M499" s="223"/>
      <c r="N499" s="224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152</v>
      </c>
      <c r="AU499" s="20" t="s">
        <v>83</v>
      </c>
    </row>
    <row r="500" s="2" customFormat="1">
      <c r="A500" s="41"/>
      <c r="B500" s="42"/>
      <c r="C500" s="43"/>
      <c r="D500" s="220" t="s">
        <v>231</v>
      </c>
      <c r="E500" s="43"/>
      <c r="F500" s="259" t="s">
        <v>1219</v>
      </c>
      <c r="G500" s="43"/>
      <c r="H500" s="43"/>
      <c r="I500" s="222"/>
      <c r="J500" s="43"/>
      <c r="K500" s="43"/>
      <c r="L500" s="47"/>
      <c r="M500" s="223"/>
      <c r="N500" s="224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231</v>
      </c>
      <c r="AU500" s="20" t="s">
        <v>83</v>
      </c>
    </row>
    <row r="501" s="13" customFormat="1">
      <c r="A501" s="13"/>
      <c r="B501" s="227"/>
      <c r="C501" s="228"/>
      <c r="D501" s="220" t="s">
        <v>156</v>
      </c>
      <c r="E501" s="229" t="s">
        <v>28</v>
      </c>
      <c r="F501" s="230" t="s">
        <v>466</v>
      </c>
      <c r="G501" s="228"/>
      <c r="H501" s="231">
        <v>42</v>
      </c>
      <c r="I501" s="232"/>
      <c r="J501" s="228"/>
      <c r="K501" s="228"/>
      <c r="L501" s="233"/>
      <c r="M501" s="234"/>
      <c r="N501" s="235"/>
      <c r="O501" s="235"/>
      <c r="P501" s="235"/>
      <c r="Q501" s="235"/>
      <c r="R501" s="235"/>
      <c r="S501" s="235"/>
      <c r="T501" s="236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7" t="s">
        <v>156</v>
      </c>
      <c r="AU501" s="237" t="s">
        <v>83</v>
      </c>
      <c r="AV501" s="13" t="s">
        <v>83</v>
      </c>
      <c r="AW501" s="13" t="s">
        <v>35</v>
      </c>
      <c r="AX501" s="13" t="s">
        <v>81</v>
      </c>
      <c r="AY501" s="237" t="s">
        <v>143</v>
      </c>
    </row>
    <row r="502" s="12" customFormat="1" ht="22.8" customHeight="1">
      <c r="A502" s="12"/>
      <c r="B502" s="191"/>
      <c r="C502" s="192"/>
      <c r="D502" s="193" t="s">
        <v>72</v>
      </c>
      <c r="E502" s="205" t="s">
        <v>1585</v>
      </c>
      <c r="F502" s="205" t="s">
        <v>1586</v>
      </c>
      <c r="G502" s="192"/>
      <c r="H502" s="192"/>
      <c r="I502" s="195"/>
      <c r="J502" s="206">
        <f>BK502</f>
        <v>0</v>
      </c>
      <c r="K502" s="192"/>
      <c r="L502" s="197"/>
      <c r="M502" s="198"/>
      <c r="N502" s="199"/>
      <c r="O502" s="199"/>
      <c r="P502" s="200">
        <f>SUM(P503:P505)</f>
        <v>0</v>
      </c>
      <c r="Q502" s="199"/>
      <c r="R502" s="200">
        <f>SUM(R503:R505)</f>
        <v>0</v>
      </c>
      <c r="S502" s="199"/>
      <c r="T502" s="201">
        <f>SUM(T503:T505)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02" t="s">
        <v>81</v>
      </c>
      <c r="AT502" s="203" t="s">
        <v>72</v>
      </c>
      <c r="AU502" s="203" t="s">
        <v>81</v>
      </c>
      <c r="AY502" s="202" t="s">
        <v>143</v>
      </c>
      <c r="BK502" s="204">
        <f>SUM(BK503:BK505)</f>
        <v>0</v>
      </c>
    </row>
    <row r="503" s="2" customFormat="1" ht="24.15" customHeight="1">
      <c r="A503" s="41"/>
      <c r="B503" s="42"/>
      <c r="C503" s="207" t="s">
        <v>787</v>
      </c>
      <c r="D503" s="207" t="s">
        <v>145</v>
      </c>
      <c r="E503" s="208" t="s">
        <v>2611</v>
      </c>
      <c r="F503" s="209" t="s">
        <v>2612</v>
      </c>
      <c r="G503" s="210" t="s">
        <v>260</v>
      </c>
      <c r="H503" s="211">
        <v>680.08600000000001</v>
      </c>
      <c r="I503" s="212"/>
      <c r="J503" s="213">
        <f>ROUND(I503*H503,2)</f>
        <v>0</v>
      </c>
      <c r="K503" s="209" t="s">
        <v>149</v>
      </c>
      <c r="L503" s="47"/>
      <c r="M503" s="214" t="s">
        <v>28</v>
      </c>
      <c r="N503" s="215" t="s">
        <v>44</v>
      </c>
      <c r="O503" s="87"/>
      <c r="P503" s="216">
        <f>O503*H503</f>
        <v>0</v>
      </c>
      <c r="Q503" s="216">
        <v>0</v>
      </c>
      <c r="R503" s="216">
        <f>Q503*H503</f>
        <v>0</v>
      </c>
      <c r="S503" s="216">
        <v>0</v>
      </c>
      <c r="T503" s="217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18" t="s">
        <v>150</v>
      </c>
      <c r="AT503" s="218" t="s">
        <v>145</v>
      </c>
      <c r="AU503" s="218" t="s">
        <v>83</v>
      </c>
      <c r="AY503" s="20" t="s">
        <v>143</v>
      </c>
      <c r="BE503" s="219">
        <f>IF(N503="základní",J503,0)</f>
        <v>0</v>
      </c>
      <c r="BF503" s="219">
        <f>IF(N503="snížená",J503,0)</f>
        <v>0</v>
      </c>
      <c r="BG503" s="219">
        <f>IF(N503="zákl. přenesená",J503,0)</f>
        <v>0</v>
      </c>
      <c r="BH503" s="219">
        <f>IF(N503="sníž. přenesená",J503,0)</f>
        <v>0</v>
      </c>
      <c r="BI503" s="219">
        <f>IF(N503="nulová",J503,0)</f>
        <v>0</v>
      </c>
      <c r="BJ503" s="20" t="s">
        <v>81</v>
      </c>
      <c r="BK503" s="219">
        <f>ROUND(I503*H503,2)</f>
        <v>0</v>
      </c>
      <c r="BL503" s="20" t="s">
        <v>150</v>
      </c>
      <c r="BM503" s="218" t="s">
        <v>2613</v>
      </c>
    </row>
    <row r="504" s="2" customFormat="1">
      <c r="A504" s="41"/>
      <c r="B504" s="42"/>
      <c r="C504" s="43"/>
      <c r="D504" s="220" t="s">
        <v>152</v>
      </c>
      <c r="E504" s="43"/>
      <c r="F504" s="221" t="s">
        <v>2614</v>
      </c>
      <c r="G504" s="43"/>
      <c r="H504" s="43"/>
      <c r="I504" s="222"/>
      <c r="J504" s="43"/>
      <c r="K504" s="43"/>
      <c r="L504" s="47"/>
      <c r="M504" s="223"/>
      <c r="N504" s="224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152</v>
      </c>
      <c r="AU504" s="20" t="s">
        <v>83</v>
      </c>
    </row>
    <row r="505" s="2" customFormat="1">
      <c r="A505" s="41"/>
      <c r="B505" s="42"/>
      <c r="C505" s="43"/>
      <c r="D505" s="225" t="s">
        <v>154</v>
      </c>
      <c r="E505" s="43"/>
      <c r="F505" s="226" t="s">
        <v>2615</v>
      </c>
      <c r="G505" s="43"/>
      <c r="H505" s="43"/>
      <c r="I505" s="222"/>
      <c r="J505" s="43"/>
      <c r="K505" s="43"/>
      <c r="L505" s="47"/>
      <c r="M505" s="223"/>
      <c r="N505" s="224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154</v>
      </c>
      <c r="AU505" s="20" t="s">
        <v>83</v>
      </c>
    </row>
    <row r="506" s="12" customFormat="1" ht="25.92" customHeight="1">
      <c r="A506" s="12"/>
      <c r="B506" s="191"/>
      <c r="C506" s="192"/>
      <c r="D506" s="193" t="s">
        <v>72</v>
      </c>
      <c r="E506" s="194" t="s">
        <v>1593</v>
      </c>
      <c r="F506" s="194" t="s">
        <v>1594</v>
      </c>
      <c r="G506" s="192"/>
      <c r="H506" s="192"/>
      <c r="I506" s="195"/>
      <c r="J506" s="196">
        <f>BK506</f>
        <v>0</v>
      </c>
      <c r="K506" s="192"/>
      <c r="L506" s="197"/>
      <c r="M506" s="198"/>
      <c r="N506" s="199"/>
      <c r="O506" s="199"/>
      <c r="P506" s="200">
        <f>P507</f>
        <v>0</v>
      </c>
      <c r="Q506" s="199"/>
      <c r="R506" s="200">
        <f>R507</f>
        <v>0.16349240000000001</v>
      </c>
      <c r="S506" s="199"/>
      <c r="T506" s="201">
        <f>T507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02" t="s">
        <v>83</v>
      </c>
      <c r="AT506" s="203" t="s">
        <v>72</v>
      </c>
      <c r="AU506" s="203" t="s">
        <v>73</v>
      </c>
      <c r="AY506" s="202" t="s">
        <v>143</v>
      </c>
      <c r="BK506" s="204">
        <f>BK507</f>
        <v>0</v>
      </c>
    </row>
    <row r="507" s="12" customFormat="1" ht="22.8" customHeight="1">
      <c r="A507" s="12"/>
      <c r="B507" s="191"/>
      <c r="C507" s="192"/>
      <c r="D507" s="193" t="s">
        <v>72</v>
      </c>
      <c r="E507" s="205" t="s">
        <v>1616</v>
      </c>
      <c r="F507" s="205" t="s">
        <v>1617</v>
      </c>
      <c r="G507" s="192"/>
      <c r="H507" s="192"/>
      <c r="I507" s="195"/>
      <c r="J507" s="206">
        <f>BK507</f>
        <v>0</v>
      </c>
      <c r="K507" s="192"/>
      <c r="L507" s="197"/>
      <c r="M507" s="198"/>
      <c r="N507" s="199"/>
      <c r="O507" s="199"/>
      <c r="P507" s="200">
        <f>SUM(P508:P528)</f>
        <v>0</v>
      </c>
      <c r="Q507" s="199"/>
      <c r="R507" s="200">
        <f>SUM(R508:R528)</f>
        <v>0.16349240000000001</v>
      </c>
      <c r="S507" s="199"/>
      <c r="T507" s="201">
        <f>SUM(T508:T528)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02" t="s">
        <v>83</v>
      </c>
      <c r="AT507" s="203" t="s">
        <v>72</v>
      </c>
      <c r="AU507" s="203" t="s">
        <v>81</v>
      </c>
      <c r="AY507" s="202" t="s">
        <v>143</v>
      </c>
      <c r="BK507" s="204">
        <f>SUM(BK508:BK528)</f>
        <v>0</v>
      </c>
    </row>
    <row r="508" s="2" customFormat="1" ht="24.15" customHeight="1">
      <c r="A508" s="41"/>
      <c r="B508" s="42"/>
      <c r="C508" s="207" t="s">
        <v>794</v>
      </c>
      <c r="D508" s="207" t="s">
        <v>145</v>
      </c>
      <c r="E508" s="208" t="s">
        <v>1644</v>
      </c>
      <c r="F508" s="209" t="s">
        <v>1645</v>
      </c>
      <c r="G508" s="210" t="s">
        <v>331</v>
      </c>
      <c r="H508" s="211">
        <v>141.53999999999999</v>
      </c>
      <c r="I508" s="212"/>
      <c r="J508" s="213">
        <f>ROUND(I508*H508,2)</f>
        <v>0</v>
      </c>
      <c r="K508" s="209" t="s">
        <v>149</v>
      </c>
      <c r="L508" s="47"/>
      <c r="M508" s="214" t="s">
        <v>28</v>
      </c>
      <c r="N508" s="215" t="s">
        <v>44</v>
      </c>
      <c r="O508" s="87"/>
      <c r="P508" s="216">
        <f>O508*H508</f>
        <v>0</v>
      </c>
      <c r="Q508" s="216">
        <v>6.0000000000000002E-05</v>
      </c>
      <c r="R508" s="216">
        <f>Q508*H508</f>
        <v>0.0084923999999999989</v>
      </c>
      <c r="S508" s="216">
        <v>0</v>
      </c>
      <c r="T508" s="217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18" t="s">
        <v>282</v>
      </c>
      <c r="AT508" s="218" t="s">
        <v>145</v>
      </c>
      <c r="AU508" s="218" t="s">
        <v>83</v>
      </c>
      <c r="AY508" s="20" t="s">
        <v>143</v>
      </c>
      <c r="BE508" s="219">
        <f>IF(N508="základní",J508,0)</f>
        <v>0</v>
      </c>
      <c r="BF508" s="219">
        <f>IF(N508="snížená",J508,0)</f>
        <v>0</v>
      </c>
      <c r="BG508" s="219">
        <f>IF(N508="zákl. přenesená",J508,0)</f>
        <v>0</v>
      </c>
      <c r="BH508" s="219">
        <f>IF(N508="sníž. přenesená",J508,0)</f>
        <v>0</v>
      </c>
      <c r="BI508" s="219">
        <f>IF(N508="nulová",J508,0)</f>
        <v>0</v>
      </c>
      <c r="BJ508" s="20" t="s">
        <v>81</v>
      </c>
      <c r="BK508" s="219">
        <f>ROUND(I508*H508,2)</f>
        <v>0</v>
      </c>
      <c r="BL508" s="20" t="s">
        <v>282</v>
      </c>
      <c r="BM508" s="218" t="s">
        <v>2616</v>
      </c>
    </row>
    <row r="509" s="2" customFormat="1">
      <c r="A509" s="41"/>
      <c r="B509" s="42"/>
      <c r="C509" s="43"/>
      <c r="D509" s="220" t="s">
        <v>152</v>
      </c>
      <c r="E509" s="43"/>
      <c r="F509" s="221" t="s">
        <v>1647</v>
      </c>
      <c r="G509" s="43"/>
      <c r="H509" s="43"/>
      <c r="I509" s="222"/>
      <c r="J509" s="43"/>
      <c r="K509" s="43"/>
      <c r="L509" s="47"/>
      <c r="M509" s="223"/>
      <c r="N509" s="224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152</v>
      </c>
      <c r="AU509" s="20" t="s">
        <v>83</v>
      </c>
    </row>
    <row r="510" s="2" customFormat="1">
      <c r="A510" s="41"/>
      <c r="B510" s="42"/>
      <c r="C510" s="43"/>
      <c r="D510" s="225" t="s">
        <v>154</v>
      </c>
      <c r="E510" s="43"/>
      <c r="F510" s="226" t="s">
        <v>1648</v>
      </c>
      <c r="G510" s="43"/>
      <c r="H510" s="43"/>
      <c r="I510" s="222"/>
      <c r="J510" s="43"/>
      <c r="K510" s="43"/>
      <c r="L510" s="47"/>
      <c r="M510" s="223"/>
      <c r="N510" s="224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154</v>
      </c>
      <c r="AU510" s="20" t="s">
        <v>83</v>
      </c>
    </row>
    <row r="511" s="14" customFormat="1">
      <c r="A511" s="14"/>
      <c r="B511" s="238"/>
      <c r="C511" s="239"/>
      <c r="D511" s="220" t="s">
        <v>156</v>
      </c>
      <c r="E511" s="240" t="s">
        <v>28</v>
      </c>
      <c r="F511" s="241" t="s">
        <v>1649</v>
      </c>
      <c r="G511" s="239"/>
      <c r="H511" s="240" t="s">
        <v>28</v>
      </c>
      <c r="I511" s="242"/>
      <c r="J511" s="239"/>
      <c r="K511" s="239"/>
      <c r="L511" s="243"/>
      <c r="M511" s="244"/>
      <c r="N511" s="245"/>
      <c r="O511" s="245"/>
      <c r="P511" s="245"/>
      <c r="Q511" s="245"/>
      <c r="R511" s="245"/>
      <c r="S511" s="245"/>
      <c r="T511" s="24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7" t="s">
        <v>156</v>
      </c>
      <c r="AU511" s="247" t="s">
        <v>83</v>
      </c>
      <c r="AV511" s="14" t="s">
        <v>81</v>
      </c>
      <c r="AW511" s="14" t="s">
        <v>35</v>
      </c>
      <c r="AX511" s="14" t="s">
        <v>73</v>
      </c>
      <c r="AY511" s="247" t="s">
        <v>143</v>
      </c>
    </row>
    <row r="512" s="13" customFormat="1">
      <c r="A512" s="13"/>
      <c r="B512" s="227"/>
      <c r="C512" s="228"/>
      <c r="D512" s="220" t="s">
        <v>156</v>
      </c>
      <c r="E512" s="229" t="s">
        <v>28</v>
      </c>
      <c r="F512" s="230" t="s">
        <v>2617</v>
      </c>
      <c r="G512" s="228"/>
      <c r="H512" s="231">
        <v>133.13999999999999</v>
      </c>
      <c r="I512" s="232"/>
      <c r="J512" s="228"/>
      <c r="K512" s="228"/>
      <c r="L512" s="233"/>
      <c r="M512" s="234"/>
      <c r="N512" s="235"/>
      <c r="O512" s="235"/>
      <c r="P512" s="235"/>
      <c r="Q512" s="235"/>
      <c r="R512" s="235"/>
      <c r="S512" s="235"/>
      <c r="T512" s="236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7" t="s">
        <v>156</v>
      </c>
      <c r="AU512" s="237" t="s">
        <v>83</v>
      </c>
      <c r="AV512" s="13" t="s">
        <v>83</v>
      </c>
      <c r="AW512" s="13" t="s">
        <v>35</v>
      </c>
      <c r="AX512" s="13" t="s">
        <v>73</v>
      </c>
      <c r="AY512" s="237" t="s">
        <v>143</v>
      </c>
    </row>
    <row r="513" s="13" customFormat="1">
      <c r="A513" s="13"/>
      <c r="B513" s="227"/>
      <c r="C513" s="228"/>
      <c r="D513" s="220" t="s">
        <v>156</v>
      </c>
      <c r="E513" s="229" t="s">
        <v>28</v>
      </c>
      <c r="F513" s="230" t="s">
        <v>2618</v>
      </c>
      <c r="G513" s="228"/>
      <c r="H513" s="231">
        <v>8.4000000000000004</v>
      </c>
      <c r="I513" s="232"/>
      <c r="J513" s="228"/>
      <c r="K513" s="228"/>
      <c r="L513" s="233"/>
      <c r="M513" s="234"/>
      <c r="N513" s="235"/>
      <c r="O513" s="235"/>
      <c r="P513" s="235"/>
      <c r="Q513" s="235"/>
      <c r="R513" s="235"/>
      <c r="S513" s="235"/>
      <c r="T513" s="236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7" t="s">
        <v>156</v>
      </c>
      <c r="AU513" s="237" t="s">
        <v>83</v>
      </c>
      <c r="AV513" s="13" t="s">
        <v>83</v>
      </c>
      <c r="AW513" s="13" t="s">
        <v>35</v>
      </c>
      <c r="AX513" s="13" t="s">
        <v>73</v>
      </c>
      <c r="AY513" s="237" t="s">
        <v>143</v>
      </c>
    </row>
    <row r="514" s="15" customFormat="1">
      <c r="A514" s="15"/>
      <c r="B514" s="248"/>
      <c r="C514" s="249"/>
      <c r="D514" s="220" t="s">
        <v>156</v>
      </c>
      <c r="E514" s="250" t="s">
        <v>28</v>
      </c>
      <c r="F514" s="251" t="s">
        <v>180</v>
      </c>
      <c r="G514" s="249"/>
      <c r="H514" s="252">
        <v>141.53999999999999</v>
      </c>
      <c r="I514" s="253"/>
      <c r="J514" s="249"/>
      <c r="K514" s="249"/>
      <c r="L514" s="254"/>
      <c r="M514" s="255"/>
      <c r="N514" s="256"/>
      <c r="O514" s="256"/>
      <c r="P514" s="256"/>
      <c r="Q514" s="256"/>
      <c r="R514" s="256"/>
      <c r="S514" s="256"/>
      <c r="T514" s="257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58" t="s">
        <v>156</v>
      </c>
      <c r="AU514" s="258" t="s">
        <v>83</v>
      </c>
      <c r="AV514" s="15" t="s">
        <v>150</v>
      </c>
      <c r="AW514" s="15" t="s">
        <v>35</v>
      </c>
      <c r="AX514" s="15" t="s">
        <v>81</v>
      </c>
      <c r="AY514" s="258" t="s">
        <v>143</v>
      </c>
    </row>
    <row r="515" s="2" customFormat="1" ht="24.15" customHeight="1">
      <c r="A515" s="41"/>
      <c r="B515" s="42"/>
      <c r="C515" s="260" t="s">
        <v>801</v>
      </c>
      <c r="D515" s="260" t="s">
        <v>257</v>
      </c>
      <c r="E515" s="261" t="s">
        <v>1653</v>
      </c>
      <c r="F515" s="262" t="s">
        <v>1654</v>
      </c>
      <c r="G515" s="263" t="s">
        <v>260</v>
      </c>
      <c r="H515" s="264">
        <v>0.0089999999999999993</v>
      </c>
      <c r="I515" s="265"/>
      <c r="J515" s="266">
        <f>ROUND(I515*H515,2)</f>
        <v>0</v>
      </c>
      <c r="K515" s="262" t="s">
        <v>149</v>
      </c>
      <c r="L515" s="267"/>
      <c r="M515" s="268" t="s">
        <v>28</v>
      </c>
      <c r="N515" s="269" t="s">
        <v>44</v>
      </c>
      <c r="O515" s="87"/>
      <c r="P515" s="216">
        <f>O515*H515</f>
        <v>0</v>
      </c>
      <c r="Q515" s="216">
        <v>1</v>
      </c>
      <c r="R515" s="216">
        <f>Q515*H515</f>
        <v>0.0089999999999999993</v>
      </c>
      <c r="S515" s="216">
        <v>0</v>
      </c>
      <c r="T515" s="217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18" t="s">
        <v>397</v>
      </c>
      <c r="AT515" s="218" t="s">
        <v>257</v>
      </c>
      <c r="AU515" s="218" t="s">
        <v>83</v>
      </c>
      <c r="AY515" s="20" t="s">
        <v>143</v>
      </c>
      <c r="BE515" s="219">
        <f>IF(N515="základní",J515,0)</f>
        <v>0</v>
      </c>
      <c r="BF515" s="219">
        <f>IF(N515="snížená",J515,0)</f>
        <v>0</v>
      </c>
      <c r="BG515" s="219">
        <f>IF(N515="zákl. přenesená",J515,0)</f>
        <v>0</v>
      </c>
      <c r="BH515" s="219">
        <f>IF(N515="sníž. přenesená",J515,0)</f>
        <v>0</v>
      </c>
      <c r="BI515" s="219">
        <f>IF(N515="nulová",J515,0)</f>
        <v>0</v>
      </c>
      <c r="BJ515" s="20" t="s">
        <v>81</v>
      </c>
      <c r="BK515" s="219">
        <f>ROUND(I515*H515,2)</f>
        <v>0</v>
      </c>
      <c r="BL515" s="20" t="s">
        <v>282</v>
      </c>
      <c r="BM515" s="218" t="s">
        <v>2619</v>
      </c>
    </row>
    <row r="516" s="2" customFormat="1">
      <c r="A516" s="41"/>
      <c r="B516" s="42"/>
      <c r="C516" s="43"/>
      <c r="D516" s="220" t="s">
        <v>152</v>
      </c>
      <c r="E516" s="43"/>
      <c r="F516" s="221" t="s">
        <v>1654</v>
      </c>
      <c r="G516" s="43"/>
      <c r="H516" s="43"/>
      <c r="I516" s="222"/>
      <c r="J516" s="43"/>
      <c r="K516" s="43"/>
      <c r="L516" s="47"/>
      <c r="M516" s="223"/>
      <c r="N516" s="224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152</v>
      </c>
      <c r="AU516" s="20" t="s">
        <v>83</v>
      </c>
    </row>
    <row r="517" s="2" customFormat="1">
      <c r="A517" s="41"/>
      <c r="B517" s="42"/>
      <c r="C517" s="43"/>
      <c r="D517" s="220" t="s">
        <v>231</v>
      </c>
      <c r="E517" s="43"/>
      <c r="F517" s="259" t="s">
        <v>1656</v>
      </c>
      <c r="G517" s="43"/>
      <c r="H517" s="43"/>
      <c r="I517" s="222"/>
      <c r="J517" s="43"/>
      <c r="K517" s="43"/>
      <c r="L517" s="47"/>
      <c r="M517" s="223"/>
      <c r="N517" s="224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231</v>
      </c>
      <c r="AU517" s="20" t="s">
        <v>83</v>
      </c>
    </row>
    <row r="518" s="14" customFormat="1">
      <c r="A518" s="14"/>
      <c r="B518" s="238"/>
      <c r="C518" s="239"/>
      <c r="D518" s="220" t="s">
        <v>156</v>
      </c>
      <c r="E518" s="240" t="s">
        <v>28</v>
      </c>
      <c r="F518" s="241" t="s">
        <v>2620</v>
      </c>
      <c r="G518" s="239"/>
      <c r="H518" s="240" t="s">
        <v>28</v>
      </c>
      <c r="I518" s="242"/>
      <c r="J518" s="239"/>
      <c r="K518" s="239"/>
      <c r="L518" s="243"/>
      <c r="M518" s="244"/>
      <c r="N518" s="245"/>
      <c r="O518" s="245"/>
      <c r="P518" s="245"/>
      <c r="Q518" s="245"/>
      <c r="R518" s="245"/>
      <c r="S518" s="245"/>
      <c r="T518" s="24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7" t="s">
        <v>156</v>
      </c>
      <c r="AU518" s="247" t="s">
        <v>83</v>
      </c>
      <c r="AV518" s="14" t="s">
        <v>81</v>
      </c>
      <c r="AW518" s="14" t="s">
        <v>35</v>
      </c>
      <c r="AX518" s="14" t="s">
        <v>73</v>
      </c>
      <c r="AY518" s="247" t="s">
        <v>143</v>
      </c>
    </row>
    <row r="519" s="13" customFormat="1">
      <c r="A519" s="13"/>
      <c r="B519" s="227"/>
      <c r="C519" s="228"/>
      <c r="D519" s="220" t="s">
        <v>156</v>
      </c>
      <c r="E519" s="229" t="s">
        <v>28</v>
      </c>
      <c r="F519" s="230" t="s">
        <v>2621</v>
      </c>
      <c r="G519" s="228"/>
      <c r="H519" s="231">
        <v>0.0080000000000000002</v>
      </c>
      <c r="I519" s="232"/>
      <c r="J519" s="228"/>
      <c r="K519" s="228"/>
      <c r="L519" s="233"/>
      <c r="M519" s="234"/>
      <c r="N519" s="235"/>
      <c r="O519" s="235"/>
      <c r="P519" s="235"/>
      <c r="Q519" s="235"/>
      <c r="R519" s="235"/>
      <c r="S519" s="235"/>
      <c r="T519" s="23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7" t="s">
        <v>156</v>
      </c>
      <c r="AU519" s="237" t="s">
        <v>83</v>
      </c>
      <c r="AV519" s="13" t="s">
        <v>83</v>
      </c>
      <c r="AW519" s="13" t="s">
        <v>35</v>
      </c>
      <c r="AX519" s="13" t="s">
        <v>81</v>
      </c>
      <c r="AY519" s="237" t="s">
        <v>143</v>
      </c>
    </row>
    <row r="520" s="13" customFormat="1">
      <c r="A520" s="13"/>
      <c r="B520" s="227"/>
      <c r="C520" s="228"/>
      <c r="D520" s="220" t="s">
        <v>156</v>
      </c>
      <c r="E520" s="228"/>
      <c r="F520" s="230" t="s">
        <v>2622</v>
      </c>
      <c r="G520" s="228"/>
      <c r="H520" s="231">
        <v>0.0089999999999999993</v>
      </c>
      <c r="I520" s="232"/>
      <c r="J520" s="228"/>
      <c r="K520" s="228"/>
      <c r="L520" s="233"/>
      <c r="M520" s="234"/>
      <c r="N520" s="235"/>
      <c r="O520" s="235"/>
      <c r="P520" s="235"/>
      <c r="Q520" s="235"/>
      <c r="R520" s="235"/>
      <c r="S520" s="235"/>
      <c r="T520" s="236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7" t="s">
        <v>156</v>
      </c>
      <c r="AU520" s="237" t="s">
        <v>83</v>
      </c>
      <c r="AV520" s="13" t="s">
        <v>83</v>
      </c>
      <c r="AW520" s="13" t="s">
        <v>4</v>
      </c>
      <c r="AX520" s="13" t="s">
        <v>81</v>
      </c>
      <c r="AY520" s="237" t="s">
        <v>143</v>
      </c>
    </row>
    <row r="521" s="2" customFormat="1" ht="21.75" customHeight="1">
      <c r="A521" s="41"/>
      <c r="B521" s="42"/>
      <c r="C521" s="260" t="s">
        <v>807</v>
      </c>
      <c r="D521" s="260" t="s">
        <v>257</v>
      </c>
      <c r="E521" s="261" t="s">
        <v>2623</v>
      </c>
      <c r="F521" s="262" t="s">
        <v>2624</v>
      </c>
      <c r="G521" s="263" t="s">
        <v>260</v>
      </c>
      <c r="H521" s="264">
        <v>0.14599999999999999</v>
      </c>
      <c r="I521" s="265"/>
      <c r="J521" s="266">
        <f>ROUND(I521*H521,2)</f>
        <v>0</v>
      </c>
      <c r="K521" s="262" t="s">
        <v>149</v>
      </c>
      <c r="L521" s="267"/>
      <c r="M521" s="268" t="s">
        <v>28</v>
      </c>
      <c r="N521" s="269" t="s">
        <v>44</v>
      </c>
      <c r="O521" s="87"/>
      <c r="P521" s="216">
        <f>O521*H521</f>
        <v>0</v>
      </c>
      <c r="Q521" s="216">
        <v>1</v>
      </c>
      <c r="R521" s="216">
        <f>Q521*H521</f>
        <v>0.14599999999999999</v>
      </c>
      <c r="S521" s="216">
        <v>0</v>
      </c>
      <c r="T521" s="217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18" t="s">
        <v>397</v>
      </c>
      <c r="AT521" s="218" t="s">
        <v>257</v>
      </c>
      <c r="AU521" s="218" t="s">
        <v>83</v>
      </c>
      <c r="AY521" s="20" t="s">
        <v>143</v>
      </c>
      <c r="BE521" s="219">
        <f>IF(N521="základní",J521,0)</f>
        <v>0</v>
      </c>
      <c r="BF521" s="219">
        <f>IF(N521="snížená",J521,0)</f>
        <v>0</v>
      </c>
      <c r="BG521" s="219">
        <f>IF(N521="zákl. přenesená",J521,0)</f>
        <v>0</v>
      </c>
      <c r="BH521" s="219">
        <f>IF(N521="sníž. přenesená",J521,0)</f>
        <v>0</v>
      </c>
      <c r="BI521" s="219">
        <f>IF(N521="nulová",J521,0)</f>
        <v>0</v>
      </c>
      <c r="BJ521" s="20" t="s">
        <v>81</v>
      </c>
      <c r="BK521" s="219">
        <f>ROUND(I521*H521,2)</f>
        <v>0</v>
      </c>
      <c r="BL521" s="20" t="s">
        <v>282</v>
      </c>
      <c r="BM521" s="218" t="s">
        <v>2625</v>
      </c>
    </row>
    <row r="522" s="2" customFormat="1">
      <c r="A522" s="41"/>
      <c r="B522" s="42"/>
      <c r="C522" s="43"/>
      <c r="D522" s="220" t="s">
        <v>152</v>
      </c>
      <c r="E522" s="43"/>
      <c r="F522" s="221" t="s">
        <v>2624</v>
      </c>
      <c r="G522" s="43"/>
      <c r="H522" s="43"/>
      <c r="I522" s="222"/>
      <c r="J522" s="43"/>
      <c r="K522" s="43"/>
      <c r="L522" s="47"/>
      <c r="M522" s="223"/>
      <c r="N522" s="224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152</v>
      </c>
      <c r="AU522" s="20" t="s">
        <v>83</v>
      </c>
    </row>
    <row r="523" s="2" customFormat="1">
      <c r="A523" s="41"/>
      <c r="B523" s="42"/>
      <c r="C523" s="43"/>
      <c r="D523" s="220" t="s">
        <v>231</v>
      </c>
      <c r="E523" s="43"/>
      <c r="F523" s="259" t="s">
        <v>2626</v>
      </c>
      <c r="G523" s="43"/>
      <c r="H523" s="43"/>
      <c r="I523" s="222"/>
      <c r="J523" s="43"/>
      <c r="K523" s="43"/>
      <c r="L523" s="47"/>
      <c r="M523" s="223"/>
      <c r="N523" s="224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231</v>
      </c>
      <c r="AU523" s="20" t="s">
        <v>83</v>
      </c>
    </row>
    <row r="524" s="13" customFormat="1">
      <c r="A524" s="13"/>
      <c r="B524" s="227"/>
      <c r="C524" s="228"/>
      <c r="D524" s="220" t="s">
        <v>156</v>
      </c>
      <c r="E524" s="229" t="s">
        <v>28</v>
      </c>
      <c r="F524" s="230" t="s">
        <v>2627</v>
      </c>
      <c r="G524" s="228"/>
      <c r="H524" s="231">
        <v>0.13300000000000001</v>
      </c>
      <c r="I524" s="232"/>
      <c r="J524" s="228"/>
      <c r="K524" s="228"/>
      <c r="L524" s="233"/>
      <c r="M524" s="234"/>
      <c r="N524" s="235"/>
      <c r="O524" s="235"/>
      <c r="P524" s="235"/>
      <c r="Q524" s="235"/>
      <c r="R524" s="235"/>
      <c r="S524" s="235"/>
      <c r="T524" s="236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7" t="s">
        <v>156</v>
      </c>
      <c r="AU524" s="237" t="s">
        <v>83</v>
      </c>
      <c r="AV524" s="13" t="s">
        <v>83</v>
      </c>
      <c r="AW524" s="13" t="s">
        <v>35</v>
      </c>
      <c r="AX524" s="13" t="s">
        <v>81</v>
      </c>
      <c r="AY524" s="237" t="s">
        <v>143</v>
      </c>
    </row>
    <row r="525" s="13" customFormat="1">
      <c r="A525" s="13"/>
      <c r="B525" s="227"/>
      <c r="C525" s="228"/>
      <c r="D525" s="220" t="s">
        <v>156</v>
      </c>
      <c r="E525" s="228"/>
      <c r="F525" s="230" t="s">
        <v>2628</v>
      </c>
      <c r="G525" s="228"/>
      <c r="H525" s="231">
        <v>0.14599999999999999</v>
      </c>
      <c r="I525" s="232"/>
      <c r="J525" s="228"/>
      <c r="K525" s="228"/>
      <c r="L525" s="233"/>
      <c r="M525" s="234"/>
      <c r="N525" s="235"/>
      <c r="O525" s="235"/>
      <c r="P525" s="235"/>
      <c r="Q525" s="235"/>
      <c r="R525" s="235"/>
      <c r="S525" s="235"/>
      <c r="T525" s="236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7" t="s">
        <v>156</v>
      </c>
      <c r="AU525" s="237" t="s">
        <v>83</v>
      </c>
      <c r="AV525" s="13" t="s">
        <v>83</v>
      </c>
      <c r="AW525" s="13" t="s">
        <v>4</v>
      </c>
      <c r="AX525" s="13" t="s">
        <v>81</v>
      </c>
      <c r="AY525" s="237" t="s">
        <v>143</v>
      </c>
    </row>
    <row r="526" s="2" customFormat="1" ht="24.15" customHeight="1">
      <c r="A526" s="41"/>
      <c r="B526" s="42"/>
      <c r="C526" s="207" t="s">
        <v>814</v>
      </c>
      <c r="D526" s="207" t="s">
        <v>145</v>
      </c>
      <c r="E526" s="208" t="s">
        <v>1668</v>
      </c>
      <c r="F526" s="209" t="s">
        <v>1669</v>
      </c>
      <c r="G526" s="210" t="s">
        <v>260</v>
      </c>
      <c r="H526" s="211">
        <v>0.16300000000000001</v>
      </c>
      <c r="I526" s="212"/>
      <c r="J526" s="213">
        <f>ROUND(I526*H526,2)</f>
        <v>0</v>
      </c>
      <c r="K526" s="209" t="s">
        <v>149</v>
      </c>
      <c r="L526" s="47"/>
      <c r="M526" s="214" t="s">
        <v>28</v>
      </c>
      <c r="N526" s="215" t="s">
        <v>44</v>
      </c>
      <c r="O526" s="87"/>
      <c r="P526" s="216">
        <f>O526*H526</f>
        <v>0</v>
      </c>
      <c r="Q526" s="216">
        <v>0</v>
      </c>
      <c r="R526" s="216">
        <f>Q526*H526</f>
        <v>0</v>
      </c>
      <c r="S526" s="216">
        <v>0</v>
      </c>
      <c r="T526" s="217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18" t="s">
        <v>282</v>
      </c>
      <c r="AT526" s="218" t="s">
        <v>145</v>
      </c>
      <c r="AU526" s="218" t="s">
        <v>83</v>
      </c>
      <c r="AY526" s="20" t="s">
        <v>143</v>
      </c>
      <c r="BE526" s="219">
        <f>IF(N526="základní",J526,0)</f>
        <v>0</v>
      </c>
      <c r="BF526" s="219">
        <f>IF(N526="snížená",J526,0)</f>
        <v>0</v>
      </c>
      <c r="BG526" s="219">
        <f>IF(N526="zákl. přenesená",J526,0)</f>
        <v>0</v>
      </c>
      <c r="BH526" s="219">
        <f>IF(N526="sníž. přenesená",J526,0)</f>
        <v>0</v>
      </c>
      <c r="BI526" s="219">
        <f>IF(N526="nulová",J526,0)</f>
        <v>0</v>
      </c>
      <c r="BJ526" s="20" t="s">
        <v>81</v>
      </c>
      <c r="BK526" s="219">
        <f>ROUND(I526*H526,2)</f>
        <v>0</v>
      </c>
      <c r="BL526" s="20" t="s">
        <v>282</v>
      </c>
      <c r="BM526" s="218" t="s">
        <v>2629</v>
      </c>
    </row>
    <row r="527" s="2" customFormat="1">
      <c r="A527" s="41"/>
      <c r="B527" s="42"/>
      <c r="C527" s="43"/>
      <c r="D527" s="220" t="s">
        <v>152</v>
      </c>
      <c r="E527" s="43"/>
      <c r="F527" s="221" t="s">
        <v>1671</v>
      </c>
      <c r="G527" s="43"/>
      <c r="H527" s="43"/>
      <c r="I527" s="222"/>
      <c r="J527" s="43"/>
      <c r="K527" s="43"/>
      <c r="L527" s="47"/>
      <c r="M527" s="223"/>
      <c r="N527" s="224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152</v>
      </c>
      <c r="AU527" s="20" t="s">
        <v>83</v>
      </c>
    </row>
    <row r="528" s="2" customFormat="1">
      <c r="A528" s="41"/>
      <c r="B528" s="42"/>
      <c r="C528" s="43"/>
      <c r="D528" s="225" t="s">
        <v>154</v>
      </c>
      <c r="E528" s="43"/>
      <c r="F528" s="226" t="s">
        <v>1672</v>
      </c>
      <c r="G528" s="43"/>
      <c r="H528" s="43"/>
      <c r="I528" s="222"/>
      <c r="J528" s="43"/>
      <c r="K528" s="43"/>
      <c r="L528" s="47"/>
      <c r="M528" s="281"/>
      <c r="N528" s="282"/>
      <c r="O528" s="283"/>
      <c r="P528" s="283"/>
      <c r="Q528" s="283"/>
      <c r="R528" s="283"/>
      <c r="S528" s="283"/>
      <c r="T528" s="284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154</v>
      </c>
      <c r="AU528" s="20" t="s">
        <v>83</v>
      </c>
    </row>
    <row r="529" s="2" customFormat="1" ht="6.96" customHeight="1">
      <c r="A529" s="41"/>
      <c r="B529" s="62"/>
      <c r="C529" s="63"/>
      <c r="D529" s="63"/>
      <c r="E529" s="63"/>
      <c r="F529" s="63"/>
      <c r="G529" s="63"/>
      <c r="H529" s="63"/>
      <c r="I529" s="63"/>
      <c r="J529" s="63"/>
      <c r="K529" s="63"/>
      <c r="L529" s="47"/>
      <c r="M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</row>
  </sheetData>
  <sheetProtection sheet="1" autoFilter="0" formatColumns="0" formatRows="0" objects="1" scenarios="1" spinCount="100000" saltValue="WNJ+zJEMgwKi+rsEgaPPapQYm4oFDatIlJ+sip4PMMd/iEHa9K+1e42qrtouRaofko338qwrtM/kgUzHcM7rIA==" hashValue="YWZ0VvVHtcVSfLJC8wLLEjj/3uvcuKWJ8Bbuq37HImjxQmQZpMevis/lgRLfDJ/PpOqBf/yzGMni0XbquTPUDQ==" algorithmName="SHA-512" password="CC35"/>
  <autoFilter ref="C91:K528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4_01/111212351"/>
    <hyperlink ref="F101" r:id="rId2" display="https://podminky.urs.cz/item/CS_URS_2024_01/111301111"/>
    <hyperlink ref="F105" r:id="rId3" display="https://podminky.urs.cz/item/CS_URS_2024_01/112251221"/>
    <hyperlink ref="F110" r:id="rId4" display="https://podminky.urs.cz/item/CS_URS_2024_01/122151101"/>
    <hyperlink ref="F120" r:id="rId5" display="https://podminky.urs.cz/item/CS_URS_2024_01/162301501"/>
    <hyperlink ref="F125" r:id="rId6" display="https://podminky.urs.cz/item/CS_URS_2024_01/162301981"/>
    <hyperlink ref="F130" r:id="rId7" display="https://podminky.urs.cz/item/CS_URS_2024_01/162751117"/>
    <hyperlink ref="F134" r:id="rId8" display="https://podminky.urs.cz/item/CS_URS_2024_01/171201231"/>
    <hyperlink ref="F139" r:id="rId9" display="https://podminky.urs.cz/item/CS_URS_2024_01/174251101"/>
    <hyperlink ref="F180" r:id="rId10" display="https://podminky.urs.cz/item/CS_URS_2024_01/181111111"/>
    <hyperlink ref="F184" r:id="rId11" display="https://podminky.urs.cz/item/CS_URS_2024_01/181351005"/>
    <hyperlink ref="F193" r:id="rId12" display="https://podminky.urs.cz/item/CS_URS_2024_01/181411131"/>
    <hyperlink ref="F200" r:id="rId13" display="https://podminky.urs.cz/item/CS_URS_2024_01/181951112"/>
    <hyperlink ref="F205" r:id="rId14" display="https://podminky.urs.cz/item/CS_URS_2024_01/182303111"/>
    <hyperlink ref="F214" r:id="rId15" display="https://podminky.urs.cz/item/CS_URS_2024_01/183111112"/>
    <hyperlink ref="F218" r:id="rId16" display="https://podminky.urs.cz/item/CS_URS_2024_01/183111113"/>
    <hyperlink ref="F222" r:id="rId17" display="https://podminky.urs.cz/item/CS_URS_2024_01/183151115"/>
    <hyperlink ref="F226" r:id="rId18" display="https://podminky.urs.cz/item/CS_URS_2024_01/183211312"/>
    <hyperlink ref="F231" r:id="rId19" display="https://podminky.urs.cz/item/CS_URS_2024_01/183211313"/>
    <hyperlink ref="F235" r:id="rId20" display="https://podminky.urs.cz/item/CS_URS_2024_01/183402121"/>
    <hyperlink ref="F239" r:id="rId21" display="https://podminky.urs.cz/item/CS_URS_2024_01/184102116"/>
    <hyperlink ref="F244" r:id="rId22" display="https://podminky.urs.cz/item/CS_URS_2024_01/184102211"/>
    <hyperlink ref="F249" r:id="rId23" display="https://podminky.urs.cz/item/CS_URS_2024_01/184102311"/>
    <hyperlink ref="F253" r:id="rId24" display="https://podminky.urs.cz/item/CS_URS_2024_01/184215133"/>
    <hyperlink ref="F263" r:id="rId25" display="https://podminky.urs.cz/item/CS_URS_2024_01/184813511"/>
    <hyperlink ref="F268" r:id="rId26" display="https://podminky.urs.cz/item/CS_URS_2024_01/184813111"/>
    <hyperlink ref="F276" r:id="rId27" display="https://podminky.urs.cz/item/CS_URS_2024_01/184854111"/>
    <hyperlink ref="F287" r:id="rId28" display="https://podminky.urs.cz/item/CS_URS_2024_01/184854113"/>
    <hyperlink ref="F360" r:id="rId29" display="https://podminky.urs.cz/item/CS_URS_2024_01/184911151"/>
    <hyperlink ref="F366" r:id="rId30" display="https://podminky.urs.cz/item/CS_URS_2024_01/184911161"/>
    <hyperlink ref="F385" r:id="rId31" display="https://podminky.urs.cz/item/CS_URS_2024_01/184911421"/>
    <hyperlink ref="F399" r:id="rId32" display="https://podminky.urs.cz/item/CS_URS_2024_01/185804312"/>
    <hyperlink ref="F505" r:id="rId33" display="https://podminky.urs.cz/item/CS_URS_2024_01/998231311"/>
    <hyperlink ref="F510" r:id="rId34" display="https://podminky.urs.cz/item/CS_URS_2024_01/767995113"/>
    <hyperlink ref="F528" r:id="rId35" display="https://podminky.urs.cz/item/CS_URS_2024_01/998767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83</v>
      </c>
    </row>
    <row r="4" s="1" customFormat="1" ht="24.96" customHeight="1">
      <c r="B4" s="23"/>
      <c r="D4" s="133" t="s">
        <v>100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Louny - Revitalizace sídliště Pod Kasárnami - Etapa II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101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2630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28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16. 1. 2025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26</v>
      </c>
      <c r="E14" s="41"/>
      <c r="F14" s="41"/>
      <c r="G14" s="41"/>
      <c r="H14" s="41"/>
      <c r="I14" s="135" t="s">
        <v>27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30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27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30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27</v>
      </c>
      <c r="J20" s="139" t="s">
        <v>28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34</v>
      </c>
      <c r="F21" s="41"/>
      <c r="G21" s="41"/>
      <c r="H21" s="41"/>
      <c r="I21" s="135" t="s">
        <v>30</v>
      </c>
      <c r="J21" s="139" t="s">
        <v>28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27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30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28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ROUND(J89,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ROUND((SUM(BE89:BE223)),  2)</f>
        <v>0</v>
      </c>
      <c r="G33" s="41"/>
      <c r="H33" s="41"/>
      <c r="I33" s="151">
        <v>0.20999999999999999</v>
      </c>
      <c r="J33" s="150">
        <f>ROUND(((SUM(BE89:BE223))*I33),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ROUND((SUM(BF89:BF223)),  2)</f>
        <v>0</v>
      </c>
      <c r="G34" s="41"/>
      <c r="H34" s="41"/>
      <c r="I34" s="151">
        <v>0.12</v>
      </c>
      <c r="J34" s="150">
        <f>ROUND(((SUM(BF89:BF223))*I34),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ROUND((SUM(BG89:BG223)),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ROUND((SUM(BH89:BH223)),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ROUND((SUM(BI89:BI223)),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103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Louny - Revitalizace sídliště Pod Kasárnami - Etapa II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101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901 - Mobiliář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Louny</v>
      </c>
      <c r="G52" s="43"/>
      <c r="H52" s="43"/>
      <c r="I52" s="35" t="s">
        <v>24</v>
      </c>
      <c r="J52" s="75" t="str">
        <f>IF(J12="","",J12)</f>
        <v>16. 1. 2025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 xml:space="preserve"> </v>
      </c>
      <c r="G54" s="43"/>
      <c r="H54" s="43"/>
      <c r="I54" s="35" t="s">
        <v>33</v>
      </c>
      <c r="J54" s="39" t="str">
        <f>E21</f>
        <v>Projekce dopravní Filip, s.r.o.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104</v>
      </c>
      <c r="D57" s="165"/>
      <c r="E57" s="165"/>
      <c r="F57" s="165"/>
      <c r="G57" s="165"/>
      <c r="H57" s="165"/>
      <c r="I57" s="165"/>
      <c r="J57" s="166" t="s">
        <v>105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106</v>
      </c>
    </row>
    <row r="60" s="9" customFormat="1" ht="24.96" customHeight="1">
      <c r="A60" s="9"/>
      <c r="B60" s="168"/>
      <c r="C60" s="169"/>
      <c r="D60" s="170" t="s">
        <v>107</v>
      </c>
      <c r="E60" s="171"/>
      <c r="F60" s="171"/>
      <c r="G60" s="171"/>
      <c r="H60" s="171"/>
      <c r="I60" s="171"/>
      <c r="J60" s="172">
        <f>J90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108</v>
      </c>
      <c r="E61" s="177"/>
      <c r="F61" s="177"/>
      <c r="G61" s="177"/>
      <c r="H61" s="177"/>
      <c r="I61" s="177"/>
      <c r="J61" s="178">
        <f>J91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109</v>
      </c>
      <c r="E62" s="177"/>
      <c r="F62" s="177"/>
      <c r="G62" s="177"/>
      <c r="H62" s="177"/>
      <c r="I62" s="177"/>
      <c r="J62" s="178">
        <f>J125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112</v>
      </c>
      <c r="E63" s="177"/>
      <c r="F63" s="177"/>
      <c r="G63" s="177"/>
      <c r="H63" s="177"/>
      <c r="I63" s="177"/>
      <c r="J63" s="178">
        <f>J137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115</v>
      </c>
      <c r="E64" s="177"/>
      <c r="F64" s="177"/>
      <c r="G64" s="177"/>
      <c r="H64" s="177"/>
      <c r="I64" s="177"/>
      <c r="J64" s="178">
        <f>J154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4"/>
      <c r="C65" s="175"/>
      <c r="D65" s="176" t="s">
        <v>116</v>
      </c>
      <c r="E65" s="177"/>
      <c r="F65" s="177"/>
      <c r="G65" s="177"/>
      <c r="H65" s="177"/>
      <c r="I65" s="177"/>
      <c r="J65" s="178">
        <f>J185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117</v>
      </c>
      <c r="E66" s="177"/>
      <c r="F66" s="177"/>
      <c r="G66" s="177"/>
      <c r="H66" s="177"/>
      <c r="I66" s="177"/>
      <c r="J66" s="178">
        <f>J199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118</v>
      </c>
      <c r="E67" s="177"/>
      <c r="F67" s="177"/>
      <c r="G67" s="177"/>
      <c r="H67" s="177"/>
      <c r="I67" s="177"/>
      <c r="J67" s="178">
        <f>J213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8"/>
      <c r="C68" s="169"/>
      <c r="D68" s="170" t="s">
        <v>119</v>
      </c>
      <c r="E68" s="171"/>
      <c r="F68" s="171"/>
      <c r="G68" s="171"/>
      <c r="H68" s="171"/>
      <c r="I68" s="171"/>
      <c r="J68" s="172">
        <f>J217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4"/>
      <c r="C69" s="175"/>
      <c r="D69" s="176" t="s">
        <v>121</v>
      </c>
      <c r="E69" s="177"/>
      <c r="F69" s="177"/>
      <c r="G69" s="177"/>
      <c r="H69" s="177"/>
      <c r="I69" s="177"/>
      <c r="J69" s="178">
        <f>J218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128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63" t="str">
        <f>E7</f>
        <v>Louny - Revitalizace sídliště Pod Kasárnami - Etapa II</v>
      </c>
      <c r="F79" s="35"/>
      <c r="G79" s="35"/>
      <c r="H79" s="35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101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SO 901 - Mobiliář</v>
      </c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22</v>
      </c>
      <c r="D83" s="43"/>
      <c r="E83" s="43"/>
      <c r="F83" s="30" t="str">
        <f>F12</f>
        <v>Louny</v>
      </c>
      <c r="G83" s="43"/>
      <c r="H83" s="43"/>
      <c r="I83" s="35" t="s">
        <v>24</v>
      </c>
      <c r="J83" s="75" t="str">
        <f>IF(J12="","",J12)</f>
        <v>16. 1. 2025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26</v>
      </c>
      <c r="D85" s="43"/>
      <c r="E85" s="43"/>
      <c r="F85" s="30" t="str">
        <f>E15</f>
        <v xml:space="preserve"> </v>
      </c>
      <c r="G85" s="43"/>
      <c r="H85" s="43"/>
      <c r="I85" s="35" t="s">
        <v>33</v>
      </c>
      <c r="J85" s="39" t="str">
        <f>E21</f>
        <v>Projekce dopravní Filip, s.r.o.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31</v>
      </c>
      <c r="D86" s="43"/>
      <c r="E86" s="43"/>
      <c r="F86" s="30" t="str">
        <f>IF(E18="","",E18)</f>
        <v>Vyplň údaj</v>
      </c>
      <c r="G86" s="43"/>
      <c r="H86" s="43"/>
      <c r="I86" s="35" t="s">
        <v>36</v>
      </c>
      <c r="J86" s="39" t="str">
        <f>E24</f>
        <v xml:space="preserve"> 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0"/>
      <c r="B88" s="181"/>
      <c r="C88" s="182" t="s">
        <v>129</v>
      </c>
      <c r="D88" s="183" t="s">
        <v>58</v>
      </c>
      <c r="E88" s="183" t="s">
        <v>54</v>
      </c>
      <c r="F88" s="183" t="s">
        <v>55</v>
      </c>
      <c r="G88" s="183" t="s">
        <v>130</v>
      </c>
      <c r="H88" s="183" t="s">
        <v>131</v>
      </c>
      <c r="I88" s="183" t="s">
        <v>132</v>
      </c>
      <c r="J88" s="183" t="s">
        <v>105</v>
      </c>
      <c r="K88" s="184" t="s">
        <v>133</v>
      </c>
      <c r="L88" s="185"/>
      <c r="M88" s="95" t="s">
        <v>28</v>
      </c>
      <c r="N88" s="96" t="s">
        <v>43</v>
      </c>
      <c r="O88" s="96" t="s">
        <v>134</v>
      </c>
      <c r="P88" s="96" t="s">
        <v>135</v>
      </c>
      <c r="Q88" s="96" t="s">
        <v>136</v>
      </c>
      <c r="R88" s="96" t="s">
        <v>137</v>
      </c>
      <c r="S88" s="96" t="s">
        <v>138</v>
      </c>
      <c r="T88" s="97" t="s">
        <v>139</v>
      </c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</row>
    <row r="89" s="2" customFormat="1" ht="22.8" customHeight="1">
      <c r="A89" s="41"/>
      <c r="B89" s="42"/>
      <c r="C89" s="102" t="s">
        <v>140</v>
      </c>
      <c r="D89" s="43"/>
      <c r="E89" s="43"/>
      <c r="F89" s="43"/>
      <c r="G89" s="43"/>
      <c r="H89" s="43"/>
      <c r="I89" s="43"/>
      <c r="J89" s="186">
        <f>BK89</f>
        <v>0</v>
      </c>
      <c r="K89" s="43"/>
      <c r="L89" s="47"/>
      <c r="M89" s="98"/>
      <c r="N89" s="187"/>
      <c r="O89" s="99"/>
      <c r="P89" s="188">
        <f>P90+P217</f>
        <v>0</v>
      </c>
      <c r="Q89" s="99"/>
      <c r="R89" s="188">
        <f>R90+R217</f>
        <v>23.783862800000001</v>
      </c>
      <c r="S89" s="99"/>
      <c r="T89" s="189">
        <f>T90+T217</f>
        <v>18.648999999999997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72</v>
      </c>
      <c r="AU89" s="20" t="s">
        <v>106</v>
      </c>
      <c r="BK89" s="190">
        <f>BK90+BK217</f>
        <v>0</v>
      </c>
    </row>
    <row r="90" s="12" customFormat="1" ht="25.92" customHeight="1">
      <c r="A90" s="12"/>
      <c r="B90" s="191"/>
      <c r="C90" s="192"/>
      <c r="D90" s="193" t="s">
        <v>72</v>
      </c>
      <c r="E90" s="194" t="s">
        <v>141</v>
      </c>
      <c r="F90" s="194" t="s">
        <v>142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P91+P125+P137+P154+P199+P213</f>
        <v>0</v>
      </c>
      <c r="Q90" s="199"/>
      <c r="R90" s="200">
        <f>R91+R125+R137+R154+R199+R213</f>
        <v>23.783862800000001</v>
      </c>
      <c r="S90" s="199"/>
      <c r="T90" s="201">
        <f>T91+T125+T137+T154+T199+T213</f>
        <v>17.724999999999998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81</v>
      </c>
      <c r="AT90" s="203" t="s">
        <v>72</v>
      </c>
      <c r="AU90" s="203" t="s">
        <v>73</v>
      </c>
      <c r="AY90" s="202" t="s">
        <v>143</v>
      </c>
      <c r="BK90" s="204">
        <f>BK91+BK125+BK137+BK154+BK199+BK213</f>
        <v>0</v>
      </c>
    </row>
    <row r="91" s="12" customFormat="1" ht="22.8" customHeight="1">
      <c r="A91" s="12"/>
      <c r="B91" s="191"/>
      <c r="C91" s="192"/>
      <c r="D91" s="193" t="s">
        <v>72</v>
      </c>
      <c r="E91" s="205" t="s">
        <v>81</v>
      </c>
      <c r="F91" s="205" t="s">
        <v>144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SUM(P92:P124)</f>
        <v>0</v>
      </c>
      <c r="Q91" s="199"/>
      <c r="R91" s="200">
        <f>SUM(R92:R124)</f>
        <v>0</v>
      </c>
      <c r="S91" s="199"/>
      <c r="T91" s="201">
        <f>SUM(T92:T124)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81</v>
      </c>
      <c r="AT91" s="203" t="s">
        <v>72</v>
      </c>
      <c r="AU91" s="203" t="s">
        <v>81</v>
      </c>
      <c r="AY91" s="202" t="s">
        <v>143</v>
      </c>
      <c r="BK91" s="204">
        <f>SUM(BK92:BK124)</f>
        <v>0</v>
      </c>
    </row>
    <row r="92" s="2" customFormat="1" ht="33" customHeight="1">
      <c r="A92" s="41"/>
      <c r="B92" s="42"/>
      <c r="C92" s="207" t="s">
        <v>81</v>
      </c>
      <c r="D92" s="207" t="s">
        <v>145</v>
      </c>
      <c r="E92" s="208" t="s">
        <v>2631</v>
      </c>
      <c r="F92" s="209" t="s">
        <v>2632</v>
      </c>
      <c r="G92" s="210" t="s">
        <v>148</v>
      </c>
      <c r="H92" s="211">
        <v>10.140000000000001</v>
      </c>
      <c r="I92" s="212"/>
      <c r="J92" s="213">
        <f>ROUND(I92*H92,2)</f>
        <v>0</v>
      </c>
      <c r="K92" s="209" t="s">
        <v>149</v>
      </c>
      <c r="L92" s="47"/>
      <c r="M92" s="214" t="s">
        <v>28</v>
      </c>
      <c r="N92" s="215" t="s">
        <v>44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150</v>
      </c>
      <c r="AT92" s="218" t="s">
        <v>145</v>
      </c>
      <c r="AU92" s="218" t="s">
        <v>83</v>
      </c>
      <c r="AY92" s="20" t="s">
        <v>143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81</v>
      </c>
      <c r="BK92" s="219">
        <f>ROUND(I92*H92,2)</f>
        <v>0</v>
      </c>
      <c r="BL92" s="20" t="s">
        <v>150</v>
      </c>
      <c r="BM92" s="218" t="s">
        <v>2633</v>
      </c>
    </row>
    <row r="93" s="2" customFormat="1">
      <c r="A93" s="41"/>
      <c r="B93" s="42"/>
      <c r="C93" s="43"/>
      <c r="D93" s="220" t="s">
        <v>152</v>
      </c>
      <c r="E93" s="43"/>
      <c r="F93" s="221" t="s">
        <v>2634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152</v>
      </c>
      <c r="AU93" s="20" t="s">
        <v>83</v>
      </c>
    </row>
    <row r="94" s="2" customFormat="1">
      <c r="A94" s="41"/>
      <c r="B94" s="42"/>
      <c r="C94" s="43"/>
      <c r="D94" s="225" t="s">
        <v>154</v>
      </c>
      <c r="E94" s="43"/>
      <c r="F94" s="226" t="s">
        <v>2635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154</v>
      </c>
      <c r="AU94" s="20" t="s">
        <v>83</v>
      </c>
    </row>
    <row r="95" s="13" customFormat="1">
      <c r="A95" s="13"/>
      <c r="B95" s="227"/>
      <c r="C95" s="228"/>
      <c r="D95" s="220" t="s">
        <v>156</v>
      </c>
      <c r="E95" s="229" t="s">
        <v>28</v>
      </c>
      <c r="F95" s="230" t="s">
        <v>2636</v>
      </c>
      <c r="G95" s="228"/>
      <c r="H95" s="231">
        <v>10.140000000000001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156</v>
      </c>
      <c r="AU95" s="237" t="s">
        <v>83</v>
      </c>
      <c r="AV95" s="13" t="s">
        <v>83</v>
      </c>
      <c r="AW95" s="13" t="s">
        <v>35</v>
      </c>
      <c r="AX95" s="13" t="s">
        <v>81</v>
      </c>
      <c r="AY95" s="237" t="s">
        <v>143</v>
      </c>
    </row>
    <row r="96" s="2" customFormat="1" ht="33" customHeight="1">
      <c r="A96" s="41"/>
      <c r="B96" s="42"/>
      <c r="C96" s="207" t="s">
        <v>83</v>
      </c>
      <c r="D96" s="207" t="s">
        <v>145</v>
      </c>
      <c r="E96" s="208" t="s">
        <v>2637</v>
      </c>
      <c r="F96" s="209" t="s">
        <v>2638</v>
      </c>
      <c r="G96" s="210" t="s">
        <v>148</v>
      </c>
      <c r="H96" s="211">
        <v>3.1400000000000001</v>
      </c>
      <c r="I96" s="212"/>
      <c r="J96" s="213">
        <f>ROUND(I96*H96,2)</f>
        <v>0</v>
      </c>
      <c r="K96" s="209" t="s">
        <v>149</v>
      </c>
      <c r="L96" s="47"/>
      <c r="M96" s="214" t="s">
        <v>28</v>
      </c>
      <c r="N96" s="215" t="s">
        <v>44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150</v>
      </c>
      <c r="AT96" s="218" t="s">
        <v>145</v>
      </c>
      <c r="AU96" s="218" t="s">
        <v>83</v>
      </c>
      <c r="AY96" s="20" t="s">
        <v>143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81</v>
      </c>
      <c r="BK96" s="219">
        <f>ROUND(I96*H96,2)</f>
        <v>0</v>
      </c>
      <c r="BL96" s="20" t="s">
        <v>150</v>
      </c>
      <c r="BM96" s="218" t="s">
        <v>2639</v>
      </c>
    </row>
    <row r="97" s="2" customFormat="1">
      <c r="A97" s="41"/>
      <c r="B97" s="42"/>
      <c r="C97" s="43"/>
      <c r="D97" s="220" t="s">
        <v>152</v>
      </c>
      <c r="E97" s="43"/>
      <c r="F97" s="221" t="s">
        <v>2640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152</v>
      </c>
      <c r="AU97" s="20" t="s">
        <v>83</v>
      </c>
    </row>
    <row r="98" s="2" customFormat="1">
      <c r="A98" s="41"/>
      <c r="B98" s="42"/>
      <c r="C98" s="43"/>
      <c r="D98" s="225" t="s">
        <v>154</v>
      </c>
      <c r="E98" s="43"/>
      <c r="F98" s="226" t="s">
        <v>2641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154</v>
      </c>
      <c r="AU98" s="20" t="s">
        <v>83</v>
      </c>
    </row>
    <row r="99" s="14" customFormat="1">
      <c r="A99" s="14"/>
      <c r="B99" s="238"/>
      <c r="C99" s="239"/>
      <c r="D99" s="220" t="s">
        <v>156</v>
      </c>
      <c r="E99" s="240" t="s">
        <v>28</v>
      </c>
      <c r="F99" s="241" t="s">
        <v>2642</v>
      </c>
      <c r="G99" s="239"/>
      <c r="H99" s="240" t="s">
        <v>28</v>
      </c>
      <c r="I99" s="242"/>
      <c r="J99" s="239"/>
      <c r="K99" s="239"/>
      <c r="L99" s="243"/>
      <c r="M99" s="244"/>
      <c r="N99" s="245"/>
      <c r="O99" s="245"/>
      <c r="P99" s="245"/>
      <c r="Q99" s="245"/>
      <c r="R99" s="245"/>
      <c r="S99" s="245"/>
      <c r="T99" s="24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7" t="s">
        <v>156</v>
      </c>
      <c r="AU99" s="247" t="s">
        <v>83</v>
      </c>
      <c r="AV99" s="14" t="s">
        <v>81</v>
      </c>
      <c r="AW99" s="14" t="s">
        <v>35</v>
      </c>
      <c r="AX99" s="14" t="s">
        <v>73</v>
      </c>
      <c r="AY99" s="247" t="s">
        <v>143</v>
      </c>
    </row>
    <row r="100" s="13" customFormat="1">
      <c r="A100" s="13"/>
      <c r="B100" s="227"/>
      <c r="C100" s="228"/>
      <c r="D100" s="220" t="s">
        <v>156</v>
      </c>
      <c r="E100" s="229" t="s">
        <v>28</v>
      </c>
      <c r="F100" s="230" t="s">
        <v>2643</v>
      </c>
      <c r="G100" s="228"/>
      <c r="H100" s="231">
        <v>1.44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156</v>
      </c>
      <c r="AU100" s="237" t="s">
        <v>83</v>
      </c>
      <c r="AV100" s="13" t="s">
        <v>83</v>
      </c>
      <c r="AW100" s="13" t="s">
        <v>35</v>
      </c>
      <c r="AX100" s="13" t="s">
        <v>73</v>
      </c>
      <c r="AY100" s="237" t="s">
        <v>143</v>
      </c>
    </row>
    <row r="101" s="13" customFormat="1">
      <c r="A101" s="13"/>
      <c r="B101" s="227"/>
      <c r="C101" s="228"/>
      <c r="D101" s="220" t="s">
        <v>156</v>
      </c>
      <c r="E101" s="229" t="s">
        <v>28</v>
      </c>
      <c r="F101" s="230" t="s">
        <v>2644</v>
      </c>
      <c r="G101" s="228"/>
      <c r="H101" s="231">
        <v>0.35999999999999999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156</v>
      </c>
      <c r="AU101" s="237" t="s">
        <v>83</v>
      </c>
      <c r="AV101" s="13" t="s">
        <v>83</v>
      </c>
      <c r="AW101" s="13" t="s">
        <v>35</v>
      </c>
      <c r="AX101" s="13" t="s">
        <v>73</v>
      </c>
      <c r="AY101" s="237" t="s">
        <v>143</v>
      </c>
    </row>
    <row r="102" s="13" customFormat="1">
      <c r="A102" s="13"/>
      <c r="B102" s="227"/>
      <c r="C102" s="228"/>
      <c r="D102" s="220" t="s">
        <v>156</v>
      </c>
      <c r="E102" s="229" t="s">
        <v>28</v>
      </c>
      <c r="F102" s="230" t="s">
        <v>2645</v>
      </c>
      <c r="G102" s="228"/>
      <c r="H102" s="231">
        <v>1.2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156</v>
      </c>
      <c r="AU102" s="237" t="s">
        <v>83</v>
      </c>
      <c r="AV102" s="13" t="s">
        <v>83</v>
      </c>
      <c r="AW102" s="13" t="s">
        <v>35</v>
      </c>
      <c r="AX102" s="13" t="s">
        <v>73</v>
      </c>
      <c r="AY102" s="237" t="s">
        <v>143</v>
      </c>
    </row>
    <row r="103" s="16" customFormat="1">
      <c r="A103" s="16"/>
      <c r="B103" s="270"/>
      <c r="C103" s="271"/>
      <c r="D103" s="220" t="s">
        <v>156</v>
      </c>
      <c r="E103" s="272" t="s">
        <v>28</v>
      </c>
      <c r="F103" s="273" t="s">
        <v>1069</v>
      </c>
      <c r="G103" s="271"/>
      <c r="H103" s="274">
        <v>3</v>
      </c>
      <c r="I103" s="275"/>
      <c r="J103" s="271"/>
      <c r="K103" s="271"/>
      <c r="L103" s="276"/>
      <c r="M103" s="277"/>
      <c r="N103" s="278"/>
      <c r="O103" s="278"/>
      <c r="P103" s="278"/>
      <c r="Q103" s="278"/>
      <c r="R103" s="278"/>
      <c r="S103" s="278"/>
      <c r="T103" s="279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80" t="s">
        <v>156</v>
      </c>
      <c r="AU103" s="280" t="s">
        <v>83</v>
      </c>
      <c r="AV103" s="16" t="s">
        <v>181</v>
      </c>
      <c r="AW103" s="16" t="s">
        <v>35</v>
      </c>
      <c r="AX103" s="16" t="s">
        <v>73</v>
      </c>
      <c r="AY103" s="280" t="s">
        <v>143</v>
      </c>
    </row>
    <row r="104" s="14" customFormat="1">
      <c r="A104" s="14"/>
      <c r="B104" s="238"/>
      <c r="C104" s="239"/>
      <c r="D104" s="220" t="s">
        <v>156</v>
      </c>
      <c r="E104" s="240" t="s">
        <v>28</v>
      </c>
      <c r="F104" s="241" t="s">
        <v>2646</v>
      </c>
      <c r="G104" s="239"/>
      <c r="H104" s="240" t="s">
        <v>28</v>
      </c>
      <c r="I104" s="242"/>
      <c r="J104" s="239"/>
      <c r="K104" s="239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156</v>
      </c>
      <c r="AU104" s="247" t="s">
        <v>83</v>
      </c>
      <c r="AV104" s="14" t="s">
        <v>81</v>
      </c>
      <c r="AW104" s="14" t="s">
        <v>35</v>
      </c>
      <c r="AX104" s="14" t="s">
        <v>73</v>
      </c>
      <c r="AY104" s="247" t="s">
        <v>143</v>
      </c>
    </row>
    <row r="105" s="13" customFormat="1">
      <c r="A105" s="13"/>
      <c r="B105" s="227"/>
      <c r="C105" s="228"/>
      <c r="D105" s="220" t="s">
        <v>156</v>
      </c>
      <c r="E105" s="229" t="s">
        <v>28</v>
      </c>
      <c r="F105" s="230" t="s">
        <v>2647</v>
      </c>
      <c r="G105" s="228"/>
      <c r="H105" s="231">
        <v>0.14000000000000001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156</v>
      </c>
      <c r="AU105" s="237" t="s">
        <v>83</v>
      </c>
      <c r="AV105" s="13" t="s">
        <v>83</v>
      </c>
      <c r="AW105" s="13" t="s">
        <v>35</v>
      </c>
      <c r="AX105" s="13" t="s">
        <v>73</v>
      </c>
      <c r="AY105" s="237" t="s">
        <v>143</v>
      </c>
    </row>
    <row r="106" s="15" customFormat="1">
      <c r="A106" s="15"/>
      <c r="B106" s="248"/>
      <c r="C106" s="249"/>
      <c r="D106" s="220" t="s">
        <v>156</v>
      </c>
      <c r="E106" s="250" t="s">
        <v>28</v>
      </c>
      <c r="F106" s="251" t="s">
        <v>180</v>
      </c>
      <c r="G106" s="249"/>
      <c r="H106" s="252">
        <v>3.1400000000000001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156</v>
      </c>
      <c r="AU106" s="258" t="s">
        <v>83</v>
      </c>
      <c r="AV106" s="15" t="s">
        <v>150</v>
      </c>
      <c r="AW106" s="15" t="s">
        <v>35</v>
      </c>
      <c r="AX106" s="15" t="s">
        <v>81</v>
      </c>
      <c r="AY106" s="258" t="s">
        <v>143</v>
      </c>
    </row>
    <row r="107" s="2" customFormat="1" ht="37.8" customHeight="1">
      <c r="A107" s="41"/>
      <c r="B107" s="42"/>
      <c r="C107" s="207" t="s">
        <v>181</v>
      </c>
      <c r="D107" s="207" t="s">
        <v>145</v>
      </c>
      <c r="E107" s="208" t="s">
        <v>226</v>
      </c>
      <c r="F107" s="209" t="s">
        <v>227</v>
      </c>
      <c r="G107" s="210" t="s">
        <v>148</v>
      </c>
      <c r="H107" s="211">
        <v>13.279999999999999</v>
      </c>
      <c r="I107" s="212"/>
      <c r="J107" s="213">
        <f>ROUND(I107*H107,2)</f>
        <v>0</v>
      </c>
      <c r="K107" s="209" t="s">
        <v>149</v>
      </c>
      <c r="L107" s="47"/>
      <c r="M107" s="214" t="s">
        <v>28</v>
      </c>
      <c r="N107" s="215" t="s">
        <v>44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150</v>
      </c>
      <c r="AT107" s="218" t="s">
        <v>145</v>
      </c>
      <c r="AU107" s="218" t="s">
        <v>83</v>
      </c>
      <c r="AY107" s="20" t="s">
        <v>143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81</v>
      </c>
      <c r="BK107" s="219">
        <f>ROUND(I107*H107,2)</f>
        <v>0</v>
      </c>
      <c r="BL107" s="20" t="s">
        <v>150</v>
      </c>
      <c r="BM107" s="218" t="s">
        <v>2648</v>
      </c>
    </row>
    <row r="108" s="2" customFormat="1">
      <c r="A108" s="41"/>
      <c r="B108" s="42"/>
      <c r="C108" s="43"/>
      <c r="D108" s="220" t="s">
        <v>152</v>
      </c>
      <c r="E108" s="43"/>
      <c r="F108" s="221" t="s">
        <v>229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152</v>
      </c>
      <c r="AU108" s="20" t="s">
        <v>83</v>
      </c>
    </row>
    <row r="109" s="2" customFormat="1">
      <c r="A109" s="41"/>
      <c r="B109" s="42"/>
      <c r="C109" s="43"/>
      <c r="D109" s="225" t="s">
        <v>154</v>
      </c>
      <c r="E109" s="43"/>
      <c r="F109" s="226" t="s">
        <v>230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154</v>
      </c>
      <c r="AU109" s="20" t="s">
        <v>83</v>
      </c>
    </row>
    <row r="110" s="2" customFormat="1">
      <c r="A110" s="41"/>
      <c r="B110" s="42"/>
      <c r="C110" s="43"/>
      <c r="D110" s="220" t="s">
        <v>231</v>
      </c>
      <c r="E110" s="43"/>
      <c r="F110" s="259" t="s">
        <v>2263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231</v>
      </c>
      <c r="AU110" s="20" t="s">
        <v>83</v>
      </c>
    </row>
    <row r="111" s="13" customFormat="1">
      <c r="A111" s="13"/>
      <c r="B111" s="227"/>
      <c r="C111" s="228"/>
      <c r="D111" s="220" t="s">
        <v>156</v>
      </c>
      <c r="E111" s="229" t="s">
        <v>28</v>
      </c>
      <c r="F111" s="230" t="s">
        <v>2649</v>
      </c>
      <c r="G111" s="228"/>
      <c r="H111" s="231">
        <v>13.279999999999999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156</v>
      </c>
      <c r="AU111" s="237" t="s">
        <v>83</v>
      </c>
      <c r="AV111" s="13" t="s">
        <v>83</v>
      </c>
      <c r="AW111" s="13" t="s">
        <v>35</v>
      </c>
      <c r="AX111" s="13" t="s">
        <v>81</v>
      </c>
      <c r="AY111" s="237" t="s">
        <v>143</v>
      </c>
    </row>
    <row r="112" s="2" customFormat="1" ht="24.15" customHeight="1">
      <c r="A112" s="41"/>
      <c r="B112" s="42"/>
      <c r="C112" s="207" t="s">
        <v>150</v>
      </c>
      <c r="D112" s="207" t="s">
        <v>145</v>
      </c>
      <c r="E112" s="208" t="s">
        <v>244</v>
      </c>
      <c r="F112" s="209" t="s">
        <v>245</v>
      </c>
      <c r="G112" s="210" t="s">
        <v>148</v>
      </c>
      <c r="H112" s="211">
        <v>13.279999999999999</v>
      </c>
      <c r="I112" s="212"/>
      <c r="J112" s="213">
        <f>ROUND(I112*H112,2)</f>
        <v>0</v>
      </c>
      <c r="K112" s="209" t="s">
        <v>149</v>
      </c>
      <c r="L112" s="47"/>
      <c r="M112" s="214" t="s">
        <v>28</v>
      </c>
      <c r="N112" s="215" t="s">
        <v>44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150</v>
      </c>
      <c r="AT112" s="218" t="s">
        <v>145</v>
      </c>
      <c r="AU112" s="218" t="s">
        <v>83</v>
      </c>
      <c r="AY112" s="20" t="s">
        <v>143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81</v>
      </c>
      <c r="BK112" s="219">
        <f>ROUND(I112*H112,2)</f>
        <v>0</v>
      </c>
      <c r="BL112" s="20" t="s">
        <v>150</v>
      </c>
      <c r="BM112" s="218" t="s">
        <v>2650</v>
      </c>
    </row>
    <row r="113" s="2" customFormat="1">
      <c r="A113" s="41"/>
      <c r="B113" s="42"/>
      <c r="C113" s="43"/>
      <c r="D113" s="220" t="s">
        <v>152</v>
      </c>
      <c r="E113" s="43"/>
      <c r="F113" s="221" t="s">
        <v>247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152</v>
      </c>
      <c r="AU113" s="20" t="s">
        <v>83</v>
      </c>
    </row>
    <row r="114" s="2" customFormat="1">
      <c r="A114" s="41"/>
      <c r="B114" s="42"/>
      <c r="C114" s="43"/>
      <c r="D114" s="225" t="s">
        <v>154</v>
      </c>
      <c r="E114" s="43"/>
      <c r="F114" s="226" t="s">
        <v>248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154</v>
      </c>
      <c r="AU114" s="20" t="s">
        <v>83</v>
      </c>
    </row>
    <row r="115" s="13" customFormat="1">
      <c r="A115" s="13"/>
      <c r="B115" s="227"/>
      <c r="C115" s="228"/>
      <c r="D115" s="220" t="s">
        <v>156</v>
      </c>
      <c r="E115" s="229" t="s">
        <v>28</v>
      </c>
      <c r="F115" s="230" t="s">
        <v>2651</v>
      </c>
      <c r="G115" s="228"/>
      <c r="H115" s="231">
        <v>13.279999999999999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156</v>
      </c>
      <c r="AU115" s="237" t="s">
        <v>83</v>
      </c>
      <c r="AV115" s="13" t="s">
        <v>83</v>
      </c>
      <c r="AW115" s="13" t="s">
        <v>35</v>
      </c>
      <c r="AX115" s="13" t="s">
        <v>81</v>
      </c>
      <c r="AY115" s="237" t="s">
        <v>143</v>
      </c>
    </row>
    <row r="116" s="2" customFormat="1" ht="33" customHeight="1">
      <c r="A116" s="41"/>
      <c r="B116" s="42"/>
      <c r="C116" s="207" t="s">
        <v>196</v>
      </c>
      <c r="D116" s="207" t="s">
        <v>145</v>
      </c>
      <c r="E116" s="208" t="s">
        <v>265</v>
      </c>
      <c r="F116" s="209" t="s">
        <v>266</v>
      </c>
      <c r="G116" s="210" t="s">
        <v>260</v>
      </c>
      <c r="H116" s="211">
        <v>23.904</v>
      </c>
      <c r="I116" s="212"/>
      <c r="J116" s="213">
        <f>ROUND(I116*H116,2)</f>
        <v>0</v>
      </c>
      <c r="K116" s="209" t="s">
        <v>149</v>
      </c>
      <c r="L116" s="47"/>
      <c r="M116" s="214" t="s">
        <v>28</v>
      </c>
      <c r="N116" s="215" t="s">
        <v>44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150</v>
      </c>
      <c r="AT116" s="218" t="s">
        <v>145</v>
      </c>
      <c r="AU116" s="218" t="s">
        <v>83</v>
      </c>
      <c r="AY116" s="20" t="s">
        <v>143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81</v>
      </c>
      <c r="BK116" s="219">
        <f>ROUND(I116*H116,2)</f>
        <v>0</v>
      </c>
      <c r="BL116" s="20" t="s">
        <v>150</v>
      </c>
      <c r="BM116" s="218" t="s">
        <v>2652</v>
      </c>
    </row>
    <row r="117" s="2" customFormat="1">
      <c r="A117" s="41"/>
      <c r="B117" s="42"/>
      <c r="C117" s="43"/>
      <c r="D117" s="220" t="s">
        <v>152</v>
      </c>
      <c r="E117" s="43"/>
      <c r="F117" s="221" t="s">
        <v>268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152</v>
      </c>
      <c r="AU117" s="20" t="s">
        <v>83</v>
      </c>
    </row>
    <row r="118" s="2" customFormat="1">
      <c r="A118" s="41"/>
      <c r="B118" s="42"/>
      <c r="C118" s="43"/>
      <c r="D118" s="225" t="s">
        <v>154</v>
      </c>
      <c r="E118" s="43"/>
      <c r="F118" s="226" t="s">
        <v>269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154</v>
      </c>
      <c r="AU118" s="20" t="s">
        <v>83</v>
      </c>
    </row>
    <row r="119" s="13" customFormat="1">
      <c r="A119" s="13"/>
      <c r="B119" s="227"/>
      <c r="C119" s="228"/>
      <c r="D119" s="220" t="s">
        <v>156</v>
      </c>
      <c r="E119" s="229" t="s">
        <v>28</v>
      </c>
      <c r="F119" s="230" t="s">
        <v>2651</v>
      </c>
      <c r="G119" s="228"/>
      <c r="H119" s="231">
        <v>13.279999999999999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156</v>
      </c>
      <c r="AU119" s="237" t="s">
        <v>83</v>
      </c>
      <c r="AV119" s="13" t="s">
        <v>83</v>
      </c>
      <c r="AW119" s="13" t="s">
        <v>35</v>
      </c>
      <c r="AX119" s="13" t="s">
        <v>81</v>
      </c>
      <c r="AY119" s="237" t="s">
        <v>143</v>
      </c>
    </row>
    <row r="120" s="13" customFormat="1">
      <c r="A120" s="13"/>
      <c r="B120" s="227"/>
      <c r="C120" s="228"/>
      <c r="D120" s="220" t="s">
        <v>156</v>
      </c>
      <c r="E120" s="228"/>
      <c r="F120" s="230" t="s">
        <v>2653</v>
      </c>
      <c r="G120" s="228"/>
      <c r="H120" s="231">
        <v>23.904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156</v>
      </c>
      <c r="AU120" s="237" t="s">
        <v>83</v>
      </c>
      <c r="AV120" s="13" t="s">
        <v>83</v>
      </c>
      <c r="AW120" s="13" t="s">
        <v>4</v>
      </c>
      <c r="AX120" s="13" t="s">
        <v>81</v>
      </c>
      <c r="AY120" s="237" t="s">
        <v>143</v>
      </c>
    </row>
    <row r="121" s="2" customFormat="1" ht="24.15" customHeight="1">
      <c r="A121" s="41"/>
      <c r="B121" s="42"/>
      <c r="C121" s="207" t="s">
        <v>203</v>
      </c>
      <c r="D121" s="207" t="s">
        <v>145</v>
      </c>
      <c r="E121" s="208" t="s">
        <v>335</v>
      </c>
      <c r="F121" s="209" t="s">
        <v>336</v>
      </c>
      <c r="G121" s="210" t="s">
        <v>312</v>
      </c>
      <c r="H121" s="211">
        <v>39</v>
      </c>
      <c r="I121" s="212"/>
      <c r="J121" s="213">
        <f>ROUND(I121*H121,2)</f>
        <v>0</v>
      </c>
      <c r="K121" s="209" t="s">
        <v>149</v>
      </c>
      <c r="L121" s="47"/>
      <c r="M121" s="214" t="s">
        <v>28</v>
      </c>
      <c r="N121" s="215" t="s">
        <v>44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150</v>
      </c>
      <c r="AT121" s="218" t="s">
        <v>145</v>
      </c>
      <c r="AU121" s="218" t="s">
        <v>83</v>
      </c>
      <c r="AY121" s="20" t="s">
        <v>143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81</v>
      </c>
      <c r="BK121" s="219">
        <f>ROUND(I121*H121,2)</f>
        <v>0</v>
      </c>
      <c r="BL121" s="20" t="s">
        <v>150</v>
      </c>
      <c r="BM121" s="218" t="s">
        <v>2654</v>
      </c>
    </row>
    <row r="122" s="2" customFormat="1">
      <c r="A122" s="41"/>
      <c r="B122" s="42"/>
      <c r="C122" s="43"/>
      <c r="D122" s="220" t="s">
        <v>152</v>
      </c>
      <c r="E122" s="43"/>
      <c r="F122" s="221" t="s">
        <v>338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152</v>
      </c>
      <c r="AU122" s="20" t="s">
        <v>83</v>
      </c>
    </row>
    <row r="123" s="2" customFormat="1">
      <c r="A123" s="41"/>
      <c r="B123" s="42"/>
      <c r="C123" s="43"/>
      <c r="D123" s="225" t="s">
        <v>154</v>
      </c>
      <c r="E123" s="43"/>
      <c r="F123" s="226" t="s">
        <v>339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154</v>
      </c>
      <c r="AU123" s="20" t="s">
        <v>83</v>
      </c>
    </row>
    <row r="124" s="13" customFormat="1">
      <c r="A124" s="13"/>
      <c r="B124" s="227"/>
      <c r="C124" s="228"/>
      <c r="D124" s="220" t="s">
        <v>156</v>
      </c>
      <c r="E124" s="229" t="s">
        <v>28</v>
      </c>
      <c r="F124" s="230" t="s">
        <v>442</v>
      </c>
      <c r="G124" s="228"/>
      <c r="H124" s="231">
        <v>39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156</v>
      </c>
      <c r="AU124" s="237" t="s">
        <v>83</v>
      </c>
      <c r="AV124" s="13" t="s">
        <v>83</v>
      </c>
      <c r="AW124" s="13" t="s">
        <v>35</v>
      </c>
      <c r="AX124" s="13" t="s">
        <v>81</v>
      </c>
      <c r="AY124" s="237" t="s">
        <v>143</v>
      </c>
    </row>
    <row r="125" s="12" customFormat="1" ht="22.8" customHeight="1">
      <c r="A125" s="12"/>
      <c r="B125" s="191"/>
      <c r="C125" s="192"/>
      <c r="D125" s="193" t="s">
        <v>72</v>
      </c>
      <c r="E125" s="205" t="s">
        <v>83</v>
      </c>
      <c r="F125" s="205" t="s">
        <v>361</v>
      </c>
      <c r="G125" s="192"/>
      <c r="H125" s="192"/>
      <c r="I125" s="195"/>
      <c r="J125" s="206">
        <f>BK125</f>
        <v>0</v>
      </c>
      <c r="K125" s="192"/>
      <c r="L125" s="197"/>
      <c r="M125" s="198"/>
      <c r="N125" s="199"/>
      <c r="O125" s="199"/>
      <c r="P125" s="200">
        <f>SUM(P126:P136)</f>
        <v>0</v>
      </c>
      <c r="Q125" s="199"/>
      <c r="R125" s="200">
        <f>SUM(R126:R136)</f>
        <v>7.2252027999999999</v>
      </c>
      <c r="S125" s="199"/>
      <c r="T125" s="201">
        <f>SUM(T126:T136)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2" t="s">
        <v>81</v>
      </c>
      <c r="AT125" s="203" t="s">
        <v>72</v>
      </c>
      <c r="AU125" s="203" t="s">
        <v>81</v>
      </c>
      <c r="AY125" s="202" t="s">
        <v>143</v>
      </c>
      <c r="BK125" s="204">
        <f>SUM(BK126:BK136)</f>
        <v>0</v>
      </c>
    </row>
    <row r="126" s="2" customFormat="1" ht="16.5" customHeight="1">
      <c r="A126" s="41"/>
      <c r="B126" s="42"/>
      <c r="C126" s="207" t="s">
        <v>210</v>
      </c>
      <c r="D126" s="207" t="s">
        <v>145</v>
      </c>
      <c r="E126" s="208" t="s">
        <v>2655</v>
      </c>
      <c r="F126" s="209" t="s">
        <v>2656</v>
      </c>
      <c r="G126" s="210" t="s">
        <v>148</v>
      </c>
      <c r="H126" s="211">
        <v>3.1400000000000001</v>
      </c>
      <c r="I126" s="212"/>
      <c r="J126" s="213">
        <f>ROUND(I126*H126,2)</f>
        <v>0</v>
      </c>
      <c r="K126" s="209" t="s">
        <v>149</v>
      </c>
      <c r="L126" s="47"/>
      <c r="M126" s="214" t="s">
        <v>28</v>
      </c>
      <c r="N126" s="215" t="s">
        <v>44</v>
      </c>
      <c r="O126" s="87"/>
      <c r="P126" s="216">
        <f>O126*H126</f>
        <v>0</v>
      </c>
      <c r="Q126" s="216">
        <v>2.3010199999999998</v>
      </c>
      <c r="R126" s="216">
        <f>Q126*H126</f>
        <v>7.2252027999999999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150</v>
      </c>
      <c r="AT126" s="218" t="s">
        <v>145</v>
      </c>
      <c r="AU126" s="218" t="s">
        <v>83</v>
      </c>
      <c r="AY126" s="20" t="s">
        <v>143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81</v>
      </c>
      <c r="BK126" s="219">
        <f>ROUND(I126*H126,2)</f>
        <v>0</v>
      </c>
      <c r="BL126" s="20" t="s">
        <v>150</v>
      </c>
      <c r="BM126" s="218" t="s">
        <v>2657</v>
      </c>
    </row>
    <row r="127" s="2" customFormat="1">
      <c r="A127" s="41"/>
      <c r="B127" s="42"/>
      <c r="C127" s="43"/>
      <c r="D127" s="220" t="s">
        <v>152</v>
      </c>
      <c r="E127" s="43"/>
      <c r="F127" s="221" t="s">
        <v>2658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152</v>
      </c>
      <c r="AU127" s="20" t="s">
        <v>83</v>
      </c>
    </row>
    <row r="128" s="2" customFormat="1">
      <c r="A128" s="41"/>
      <c r="B128" s="42"/>
      <c r="C128" s="43"/>
      <c r="D128" s="225" t="s">
        <v>154</v>
      </c>
      <c r="E128" s="43"/>
      <c r="F128" s="226" t="s">
        <v>2659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154</v>
      </c>
      <c r="AU128" s="20" t="s">
        <v>83</v>
      </c>
    </row>
    <row r="129" s="14" customFormat="1">
      <c r="A129" s="14"/>
      <c r="B129" s="238"/>
      <c r="C129" s="239"/>
      <c r="D129" s="220" t="s">
        <v>156</v>
      </c>
      <c r="E129" s="240" t="s">
        <v>28</v>
      </c>
      <c r="F129" s="241" t="s">
        <v>2642</v>
      </c>
      <c r="G129" s="239"/>
      <c r="H129" s="240" t="s">
        <v>28</v>
      </c>
      <c r="I129" s="242"/>
      <c r="J129" s="239"/>
      <c r="K129" s="239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156</v>
      </c>
      <c r="AU129" s="247" t="s">
        <v>83</v>
      </c>
      <c r="AV129" s="14" t="s">
        <v>81</v>
      </c>
      <c r="AW129" s="14" t="s">
        <v>35</v>
      </c>
      <c r="AX129" s="14" t="s">
        <v>73</v>
      </c>
      <c r="AY129" s="247" t="s">
        <v>143</v>
      </c>
    </row>
    <row r="130" s="13" customFormat="1">
      <c r="A130" s="13"/>
      <c r="B130" s="227"/>
      <c r="C130" s="228"/>
      <c r="D130" s="220" t="s">
        <v>156</v>
      </c>
      <c r="E130" s="229" t="s">
        <v>28</v>
      </c>
      <c r="F130" s="230" t="s">
        <v>2643</v>
      </c>
      <c r="G130" s="228"/>
      <c r="H130" s="231">
        <v>1.44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156</v>
      </c>
      <c r="AU130" s="237" t="s">
        <v>83</v>
      </c>
      <c r="AV130" s="13" t="s">
        <v>83</v>
      </c>
      <c r="AW130" s="13" t="s">
        <v>35</v>
      </c>
      <c r="AX130" s="13" t="s">
        <v>73</v>
      </c>
      <c r="AY130" s="237" t="s">
        <v>143</v>
      </c>
    </row>
    <row r="131" s="13" customFormat="1">
      <c r="A131" s="13"/>
      <c r="B131" s="227"/>
      <c r="C131" s="228"/>
      <c r="D131" s="220" t="s">
        <v>156</v>
      </c>
      <c r="E131" s="229" t="s">
        <v>28</v>
      </c>
      <c r="F131" s="230" t="s">
        <v>2644</v>
      </c>
      <c r="G131" s="228"/>
      <c r="H131" s="231">
        <v>0.35999999999999999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156</v>
      </c>
      <c r="AU131" s="237" t="s">
        <v>83</v>
      </c>
      <c r="AV131" s="13" t="s">
        <v>83</v>
      </c>
      <c r="AW131" s="13" t="s">
        <v>35</v>
      </c>
      <c r="AX131" s="13" t="s">
        <v>73</v>
      </c>
      <c r="AY131" s="237" t="s">
        <v>143</v>
      </c>
    </row>
    <row r="132" s="13" customFormat="1">
      <c r="A132" s="13"/>
      <c r="B132" s="227"/>
      <c r="C132" s="228"/>
      <c r="D132" s="220" t="s">
        <v>156</v>
      </c>
      <c r="E132" s="229" t="s">
        <v>28</v>
      </c>
      <c r="F132" s="230" t="s">
        <v>2645</v>
      </c>
      <c r="G132" s="228"/>
      <c r="H132" s="231">
        <v>1.2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156</v>
      </c>
      <c r="AU132" s="237" t="s">
        <v>83</v>
      </c>
      <c r="AV132" s="13" t="s">
        <v>83</v>
      </c>
      <c r="AW132" s="13" t="s">
        <v>35</v>
      </c>
      <c r="AX132" s="13" t="s">
        <v>73</v>
      </c>
      <c r="AY132" s="237" t="s">
        <v>143</v>
      </c>
    </row>
    <row r="133" s="16" customFormat="1">
      <c r="A133" s="16"/>
      <c r="B133" s="270"/>
      <c r="C133" s="271"/>
      <c r="D133" s="220" t="s">
        <v>156</v>
      </c>
      <c r="E133" s="272" t="s">
        <v>28</v>
      </c>
      <c r="F133" s="273" t="s">
        <v>1069</v>
      </c>
      <c r="G133" s="271"/>
      <c r="H133" s="274">
        <v>3</v>
      </c>
      <c r="I133" s="275"/>
      <c r="J133" s="271"/>
      <c r="K133" s="271"/>
      <c r="L133" s="276"/>
      <c r="M133" s="277"/>
      <c r="N133" s="278"/>
      <c r="O133" s="278"/>
      <c r="P133" s="278"/>
      <c r="Q133" s="278"/>
      <c r="R133" s="278"/>
      <c r="S133" s="278"/>
      <c r="T133" s="279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80" t="s">
        <v>156</v>
      </c>
      <c r="AU133" s="280" t="s">
        <v>83</v>
      </c>
      <c r="AV133" s="16" t="s">
        <v>181</v>
      </c>
      <c r="AW133" s="16" t="s">
        <v>35</v>
      </c>
      <c r="AX133" s="16" t="s">
        <v>73</v>
      </c>
      <c r="AY133" s="280" t="s">
        <v>143</v>
      </c>
    </row>
    <row r="134" s="14" customFormat="1">
      <c r="A134" s="14"/>
      <c r="B134" s="238"/>
      <c r="C134" s="239"/>
      <c r="D134" s="220" t="s">
        <v>156</v>
      </c>
      <c r="E134" s="240" t="s">
        <v>28</v>
      </c>
      <c r="F134" s="241" t="s">
        <v>2646</v>
      </c>
      <c r="G134" s="239"/>
      <c r="H134" s="240" t="s">
        <v>28</v>
      </c>
      <c r="I134" s="242"/>
      <c r="J134" s="239"/>
      <c r="K134" s="239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156</v>
      </c>
      <c r="AU134" s="247" t="s">
        <v>83</v>
      </c>
      <c r="AV134" s="14" t="s">
        <v>81</v>
      </c>
      <c r="AW134" s="14" t="s">
        <v>35</v>
      </c>
      <c r="AX134" s="14" t="s">
        <v>73</v>
      </c>
      <c r="AY134" s="247" t="s">
        <v>143</v>
      </c>
    </row>
    <row r="135" s="13" customFormat="1">
      <c r="A135" s="13"/>
      <c r="B135" s="227"/>
      <c r="C135" s="228"/>
      <c r="D135" s="220" t="s">
        <v>156</v>
      </c>
      <c r="E135" s="229" t="s">
        <v>28</v>
      </c>
      <c r="F135" s="230" t="s">
        <v>2647</v>
      </c>
      <c r="G135" s="228"/>
      <c r="H135" s="231">
        <v>0.14000000000000001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156</v>
      </c>
      <c r="AU135" s="237" t="s">
        <v>83</v>
      </c>
      <c r="AV135" s="13" t="s">
        <v>83</v>
      </c>
      <c r="AW135" s="13" t="s">
        <v>35</v>
      </c>
      <c r="AX135" s="13" t="s">
        <v>73</v>
      </c>
      <c r="AY135" s="237" t="s">
        <v>143</v>
      </c>
    </row>
    <row r="136" s="15" customFormat="1">
      <c r="A136" s="15"/>
      <c r="B136" s="248"/>
      <c r="C136" s="249"/>
      <c r="D136" s="220" t="s">
        <v>156</v>
      </c>
      <c r="E136" s="250" t="s">
        <v>28</v>
      </c>
      <c r="F136" s="251" t="s">
        <v>180</v>
      </c>
      <c r="G136" s="249"/>
      <c r="H136" s="252">
        <v>3.1400000000000001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8" t="s">
        <v>156</v>
      </c>
      <c r="AU136" s="258" t="s">
        <v>83</v>
      </c>
      <c r="AV136" s="15" t="s">
        <v>150</v>
      </c>
      <c r="AW136" s="15" t="s">
        <v>35</v>
      </c>
      <c r="AX136" s="15" t="s">
        <v>81</v>
      </c>
      <c r="AY136" s="258" t="s">
        <v>143</v>
      </c>
    </row>
    <row r="137" s="12" customFormat="1" ht="22.8" customHeight="1">
      <c r="A137" s="12"/>
      <c r="B137" s="191"/>
      <c r="C137" s="192"/>
      <c r="D137" s="193" t="s">
        <v>72</v>
      </c>
      <c r="E137" s="205" t="s">
        <v>196</v>
      </c>
      <c r="F137" s="205" t="s">
        <v>627</v>
      </c>
      <c r="G137" s="192"/>
      <c r="H137" s="192"/>
      <c r="I137" s="195"/>
      <c r="J137" s="206">
        <f>BK137</f>
        <v>0</v>
      </c>
      <c r="K137" s="192"/>
      <c r="L137" s="197"/>
      <c r="M137" s="198"/>
      <c r="N137" s="199"/>
      <c r="O137" s="199"/>
      <c r="P137" s="200">
        <f>SUM(P138:P153)</f>
        <v>0</v>
      </c>
      <c r="Q137" s="199"/>
      <c r="R137" s="200">
        <f>SUM(R138:R153)</f>
        <v>11.253060000000001</v>
      </c>
      <c r="S137" s="199"/>
      <c r="T137" s="201">
        <f>SUM(T138:T153)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2" t="s">
        <v>81</v>
      </c>
      <c r="AT137" s="203" t="s">
        <v>72</v>
      </c>
      <c r="AU137" s="203" t="s">
        <v>81</v>
      </c>
      <c r="AY137" s="202" t="s">
        <v>143</v>
      </c>
      <c r="BK137" s="204">
        <f>SUM(BK138:BK153)</f>
        <v>0</v>
      </c>
    </row>
    <row r="138" s="2" customFormat="1" ht="21.75" customHeight="1">
      <c r="A138" s="41"/>
      <c r="B138" s="42"/>
      <c r="C138" s="207" t="s">
        <v>217</v>
      </c>
      <c r="D138" s="207" t="s">
        <v>145</v>
      </c>
      <c r="E138" s="208" t="s">
        <v>2660</v>
      </c>
      <c r="F138" s="209" t="s">
        <v>2661</v>
      </c>
      <c r="G138" s="210" t="s">
        <v>312</v>
      </c>
      <c r="H138" s="211">
        <v>39</v>
      </c>
      <c r="I138" s="212"/>
      <c r="J138" s="213">
        <f>ROUND(I138*H138,2)</f>
        <v>0</v>
      </c>
      <c r="K138" s="209" t="s">
        <v>149</v>
      </c>
      <c r="L138" s="47"/>
      <c r="M138" s="214" t="s">
        <v>28</v>
      </c>
      <c r="N138" s="215" t="s">
        <v>44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150</v>
      </c>
      <c r="AT138" s="218" t="s">
        <v>145</v>
      </c>
      <c r="AU138" s="218" t="s">
        <v>83</v>
      </c>
      <c r="AY138" s="20" t="s">
        <v>143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81</v>
      </c>
      <c r="BK138" s="219">
        <f>ROUND(I138*H138,2)</f>
        <v>0</v>
      </c>
      <c r="BL138" s="20" t="s">
        <v>150</v>
      </c>
      <c r="BM138" s="218" t="s">
        <v>2662</v>
      </c>
    </row>
    <row r="139" s="2" customFormat="1">
      <c r="A139" s="41"/>
      <c r="B139" s="42"/>
      <c r="C139" s="43"/>
      <c r="D139" s="220" t="s">
        <v>152</v>
      </c>
      <c r="E139" s="43"/>
      <c r="F139" s="221" t="s">
        <v>2663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152</v>
      </c>
      <c r="AU139" s="20" t="s">
        <v>83</v>
      </c>
    </row>
    <row r="140" s="2" customFormat="1">
      <c r="A140" s="41"/>
      <c r="B140" s="42"/>
      <c r="C140" s="43"/>
      <c r="D140" s="225" t="s">
        <v>154</v>
      </c>
      <c r="E140" s="43"/>
      <c r="F140" s="226" t="s">
        <v>2664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154</v>
      </c>
      <c r="AU140" s="20" t="s">
        <v>83</v>
      </c>
    </row>
    <row r="141" s="13" customFormat="1">
      <c r="A141" s="13"/>
      <c r="B141" s="227"/>
      <c r="C141" s="228"/>
      <c r="D141" s="220" t="s">
        <v>156</v>
      </c>
      <c r="E141" s="229" t="s">
        <v>28</v>
      </c>
      <c r="F141" s="230" t="s">
        <v>442</v>
      </c>
      <c r="G141" s="228"/>
      <c r="H141" s="231">
        <v>39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156</v>
      </c>
      <c r="AU141" s="237" t="s">
        <v>83</v>
      </c>
      <c r="AV141" s="13" t="s">
        <v>83</v>
      </c>
      <c r="AW141" s="13" t="s">
        <v>35</v>
      </c>
      <c r="AX141" s="13" t="s">
        <v>81</v>
      </c>
      <c r="AY141" s="237" t="s">
        <v>143</v>
      </c>
    </row>
    <row r="142" s="2" customFormat="1" ht="21.75" customHeight="1">
      <c r="A142" s="41"/>
      <c r="B142" s="42"/>
      <c r="C142" s="207" t="s">
        <v>225</v>
      </c>
      <c r="D142" s="207" t="s">
        <v>145</v>
      </c>
      <c r="E142" s="208" t="s">
        <v>2665</v>
      </c>
      <c r="F142" s="209" t="s">
        <v>2666</v>
      </c>
      <c r="G142" s="210" t="s">
        <v>312</v>
      </c>
      <c r="H142" s="211">
        <v>39</v>
      </c>
      <c r="I142" s="212"/>
      <c r="J142" s="213">
        <f>ROUND(I142*H142,2)</f>
        <v>0</v>
      </c>
      <c r="K142" s="209" t="s">
        <v>149</v>
      </c>
      <c r="L142" s="47"/>
      <c r="M142" s="214" t="s">
        <v>28</v>
      </c>
      <c r="N142" s="215" t="s">
        <v>44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150</v>
      </c>
      <c r="AT142" s="218" t="s">
        <v>145</v>
      </c>
      <c r="AU142" s="218" t="s">
        <v>83</v>
      </c>
      <c r="AY142" s="20" t="s">
        <v>143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81</v>
      </c>
      <c r="BK142" s="219">
        <f>ROUND(I142*H142,2)</f>
        <v>0</v>
      </c>
      <c r="BL142" s="20" t="s">
        <v>150</v>
      </c>
      <c r="BM142" s="218" t="s">
        <v>2667</v>
      </c>
    </row>
    <row r="143" s="2" customFormat="1">
      <c r="A143" s="41"/>
      <c r="B143" s="42"/>
      <c r="C143" s="43"/>
      <c r="D143" s="220" t="s">
        <v>152</v>
      </c>
      <c r="E143" s="43"/>
      <c r="F143" s="221" t="s">
        <v>2668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152</v>
      </c>
      <c r="AU143" s="20" t="s">
        <v>83</v>
      </c>
    </row>
    <row r="144" s="2" customFormat="1">
      <c r="A144" s="41"/>
      <c r="B144" s="42"/>
      <c r="C144" s="43"/>
      <c r="D144" s="225" t="s">
        <v>154</v>
      </c>
      <c r="E144" s="43"/>
      <c r="F144" s="226" t="s">
        <v>2669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154</v>
      </c>
      <c r="AU144" s="20" t="s">
        <v>83</v>
      </c>
    </row>
    <row r="145" s="13" customFormat="1">
      <c r="A145" s="13"/>
      <c r="B145" s="227"/>
      <c r="C145" s="228"/>
      <c r="D145" s="220" t="s">
        <v>156</v>
      </c>
      <c r="E145" s="229" t="s">
        <v>28</v>
      </c>
      <c r="F145" s="230" t="s">
        <v>442</v>
      </c>
      <c r="G145" s="228"/>
      <c r="H145" s="231">
        <v>39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156</v>
      </c>
      <c r="AU145" s="237" t="s">
        <v>83</v>
      </c>
      <c r="AV145" s="13" t="s">
        <v>83</v>
      </c>
      <c r="AW145" s="13" t="s">
        <v>35</v>
      </c>
      <c r="AX145" s="13" t="s">
        <v>81</v>
      </c>
      <c r="AY145" s="237" t="s">
        <v>143</v>
      </c>
    </row>
    <row r="146" s="2" customFormat="1" ht="24.15" customHeight="1">
      <c r="A146" s="41"/>
      <c r="B146" s="42"/>
      <c r="C146" s="207" t="s">
        <v>236</v>
      </c>
      <c r="D146" s="207" t="s">
        <v>145</v>
      </c>
      <c r="E146" s="208" t="s">
        <v>756</v>
      </c>
      <c r="F146" s="209" t="s">
        <v>757</v>
      </c>
      <c r="G146" s="210" t="s">
        <v>312</v>
      </c>
      <c r="H146" s="211">
        <v>39</v>
      </c>
      <c r="I146" s="212"/>
      <c r="J146" s="213">
        <f>ROUND(I146*H146,2)</f>
        <v>0</v>
      </c>
      <c r="K146" s="209" t="s">
        <v>149</v>
      </c>
      <c r="L146" s="47"/>
      <c r="M146" s="214" t="s">
        <v>28</v>
      </c>
      <c r="N146" s="215" t="s">
        <v>44</v>
      </c>
      <c r="O146" s="87"/>
      <c r="P146" s="216">
        <f>O146*H146</f>
        <v>0</v>
      </c>
      <c r="Q146" s="216">
        <v>0.16700000000000001</v>
      </c>
      <c r="R146" s="216">
        <f>Q146*H146</f>
        <v>6.5130000000000008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150</v>
      </c>
      <c r="AT146" s="218" t="s">
        <v>145</v>
      </c>
      <c r="AU146" s="218" t="s">
        <v>83</v>
      </c>
      <c r="AY146" s="20" t="s">
        <v>143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81</v>
      </c>
      <c r="BK146" s="219">
        <f>ROUND(I146*H146,2)</f>
        <v>0</v>
      </c>
      <c r="BL146" s="20" t="s">
        <v>150</v>
      </c>
      <c r="BM146" s="218" t="s">
        <v>2670</v>
      </c>
    </row>
    <row r="147" s="2" customFormat="1">
      <c r="A147" s="41"/>
      <c r="B147" s="42"/>
      <c r="C147" s="43"/>
      <c r="D147" s="220" t="s">
        <v>152</v>
      </c>
      <c r="E147" s="43"/>
      <c r="F147" s="221" t="s">
        <v>759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152</v>
      </c>
      <c r="AU147" s="20" t="s">
        <v>83</v>
      </c>
    </row>
    <row r="148" s="2" customFormat="1">
      <c r="A148" s="41"/>
      <c r="B148" s="42"/>
      <c r="C148" s="43"/>
      <c r="D148" s="225" t="s">
        <v>154</v>
      </c>
      <c r="E148" s="43"/>
      <c r="F148" s="226" t="s">
        <v>760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154</v>
      </c>
      <c r="AU148" s="20" t="s">
        <v>83</v>
      </c>
    </row>
    <row r="149" s="13" customFormat="1">
      <c r="A149" s="13"/>
      <c r="B149" s="227"/>
      <c r="C149" s="228"/>
      <c r="D149" s="220" t="s">
        <v>156</v>
      </c>
      <c r="E149" s="229" t="s">
        <v>28</v>
      </c>
      <c r="F149" s="230" t="s">
        <v>442</v>
      </c>
      <c r="G149" s="228"/>
      <c r="H149" s="231">
        <v>39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156</v>
      </c>
      <c r="AU149" s="237" t="s">
        <v>83</v>
      </c>
      <c r="AV149" s="13" t="s">
        <v>83</v>
      </c>
      <c r="AW149" s="13" t="s">
        <v>35</v>
      </c>
      <c r="AX149" s="13" t="s">
        <v>81</v>
      </c>
      <c r="AY149" s="237" t="s">
        <v>143</v>
      </c>
    </row>
    <row r="150" s="2" customFormat="1" ht="16.5" customHeight="1">
      <c r="A150" s="41"/>
      <c r="B150" s="42"/>
      <c r="C150" s="260" t="s">
        <v>243</v>
      </c>
      <c r="D150" s="260" t="s">
        <v>257</v>
      </c>
      <c r="E150" s="261" t="s">
        <v>2671</v>
      </c>
      <c r="F150" s="262" t="s">
        <v>2672</v>
      </c>
      <c r="G150" s="263" t="s">
        <v>312</v>
      </c>
      <c r="H150" s="264">
        <v>40.170000000000002</v>
      </c>
      <c r="I150" s="265"/>
      <c r="J150" s="266">
        <f>ROUND(I150*H150,2)</f>
        <v>0</v>
      </c>
      <c r="K150" s="262" t="s">
        <v>149</v>
      </c>
      <c r="L150" s="267"/>
      <c r="M150" s="268" t="s">
        <v>28</v>
      </c>
      <c r="N150" s="269" t="s">
        <v>44</v>
      </c>
      <c r="O150" s="87"/>
      <c r="P150" s="216">
        <f>O150*H150</f>
        <v>0</v>
      </c>
      <c r="Q150" s="216">
        <v>0.11799999999999999</v>
      </c>
      <c r="R150" s="216">
        <f>Q150*H150</f>
        <v>4.7400599999999997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217</v>
      </c>
      <c r="AT150" s="218" t="s">
        <v>257</v>
      </c>
      <c r="AU150" s="218" t="s">
        <v>83</v>
      </c>
      <c r="AY150" s="20" t="s">
        <v>143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81</v>
      </c>
      <c r="BK150" s="219">
        <f>ROUND(I150*H150,2)</f>
        <v>0</v>
      </c>
      <c r="BL150" s="20" t="s">
        <v>150</v>
      </c>
      <c r="BM150" s="218" t="s">
        <v>2673</v>
      </c>
    </row>
    <row r="151" s="2" customFormat="1">
      <c r="A151" s="41"/>
      <c r="B151" s="42"/>
      <c r="C151" s="43"/>
      <c r="D151" s="220" t="s">
        <v>152</v>
      </c>
      <c r="E151" s="43"/>
      <c r="F151" s="221" t="s">
        <v>2672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152</v>
      </c>
      <c r="AU151" s="20" t="s">
        <v>83</v>
      </c>
    </row>
    <row r="152" s="13" customFormat="1">
      <c r="A152" s="13"/>
      <c r="B152" s="227"/>
      <c r="C152" s="228"/>
      <c r="D152" s="220" t="s">
        <v>156</v>
      </c>
      <c r="E152" s="229" t="s">
        <v>28</v>
      </c>
      <c r="F152" s="230" t="s">
        <v>442</v>
      </c>
      <c r="G152" s="228"/>
      <c r="H152" s="231">
        <v>39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156</v>
      </c>
      <c r="AU152" s="237" t="s">
        <v>83</v>
      </c>
      <c r="AV152" s="13" t="s">
        <v>83</v>
      </c>
      <c r="AW152" s="13" t="s">
        <v>35</v>
      </c>
      <c r="AX152" s="13" t="s">
        <v>81</v>
      </c>
      <c r="AY152" s="237" t="s">
        <v>143</v>
      </c>
    </row>
    <row r="153" s="13" customFormat="1">
      <c r="A153" s="13"/>
      <c r="B153" s="227"/>
      <c r="C153" s="228"/>
      <c r="D153" s="220" t="s">
        <v>156</v>
      </c>
      <c r="E153" s="228"/>
      <c r="F153" s="230" t="s">
        <v>2674</v>
      </c>
      <c r="G153" s="228"/>
      <c r="H153" s="231">
        <v>40.170000000000002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156</v>
      </c>
      <c r="AU153" s="237" t="s">
        <v>83</v>
      </c>
      <c r="AV153" s="13" t="s">
        <v>83</v>
      </c>
      <c r="AW153" s="13" t="s">
        <v>4</v>
      </c>
      <c r="AX153" s="13" t="s">
        <v>81</v>
      </c>
      <c r="AY153" s="237" t="s">
        <v>143</v>
      </c>
    </row>
    <row r="154" s="12" customFormat="1" ht="22.8" customHeight="1">
      <c r="A154" s="12"/>
      <c r="B154" s="191"/>
      <c r="C154" s="192"/>
      <c r="D154" s="193" t="s">
        <v>72</v>
      </c>
      <c r="E154" s="205" t="s">
        <v>225</v>
      </c>
      <c r="F154" s="205" t="s">
        <v>1039</v>
      </c>
      <c r="G154" s="192"/>
      <c r="H154" s="192"/>
      <c r="I154" s="195"/>
      <c r="J154" s="206">
        <f>BK154</f>
        <v>0</v>
      </c>
      <c r="K154" s="192"/>
      <c r="L154" s="197"/>
      <c r="M154" s="198"/>
      <c r="N154" s="199"/>
      <c r="O154" s="199"/>
      <c r="P154" s="200">
        <f>P155+SUM(P156:P185)</f>
        <v>0</v>
      </c>
      <c r="Q154" s="199"/>
      <c r="R154" s="200">
        <f>R155+SUM(R156:R185)</f>
        <v>5.3056000000000001</v>
      </c>
      <c r="S154" s="199"/>
      <c r="T154" s="201">
        <f>T155+SUM(T156:T185)</f>
        <v>17.724999999999998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2" t="s">
        <v>81</v>
      </c>
      <c r="AT154" s="203" t="s">
        <v>72</v>
      </c>
      <c r="AU154" s="203" t="s">
        <v>81</v>
      </c>
      <c r="AY154" s="202" t="s">
        <v>143</v>
      </c>
      <c r="BK154" s="204">
        <f>BK155+SUM(BK156:BK185)</f>
        <v>0</v>
      </c>
    </row>
    <row r="155" s="2" customFormat="1" ht="24.15" customHeight="1">
      <c r="A155" s="41"/>
      <c r="B155" s="42"/>
      <c r="C155" s="207" t="s">
        <v>8</v>
      </c>
      <c r="D155" s="207" t="s">
        <v>145</v>
      </c>
      <c r="E155" s="208" t="s">
        <v>2675</v>
      </c>
      <c r="F155" s="209" t="s">
        <v>2676</v>
      </c>
      <c r="G155" s="210" t="s">
        <v>406</v>
      </c>
      <c r="H155" s="211">
        <v>48.399999999999999</v>
      </c>
      <c r="I155" s="212"/>
      <c r="J155" s="213">
        <f>ROUND(I155*H155,2)</f>
        <v>0</v>
      </c>
      <c r="K155" s="209" t="s">
        <v>28</v>
      </c>
      <c r="L155" s="47"/>
      <c r="M155" s="214" t="s">
        <v>28</v>
      </c>
      <c r="N155" s="215" t="s">
        <v>44</v>
      </c>
      <c r="O155" s="87"/>
      <c r="P155" s="216">
        <f>O155*H155</f>
        <v>0</v>
      </c>
      <c r="Q155" s="216">
        <v>0.10000000000000001</v>
      </c>
      <c r="R155" s="216">
        <f>Q155*H155</f>
        <v>4.8399999999999999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150</v>
      </c>
      <c r="AT155" s="218" t="s">
        <v>145</v>
      </c>
      <c r="AU155" s="218" t="s">
        <v>83</v>
      </c>
      <c r="AY155" s="20" t="s">
        <v>143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81</v>
      </c>
      <c r="BK155" s="219">
        <f>ROUND(I155*H155,2)</f>
        <v>0</v>
      </c>
      <c r="BL155" s="20" t="s">
        <v>150</v>
      </c>
      <c r="BM155" s="218" t="s">
        <v>2677</v>
      </c>
    </row>
    <row r="156" s="2" customFormat="1">
      <c r="A156" s="41"/>
      <c r="B156" s="42"/>
      <c r="C156" s="43"/>
      <c r="D156" s="220" t="s">
        <v>152</v>
      </c>
      <c r="E156" s="43"/>
      <c r="F156" s="221" t="s">
        <v>2676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152</v>
      </c>
      <c r="AU156" s="20" t="s">
        <v>83</v>
      </c>
    </row>
    <row r="157" s="13" customFormat="1">
      <c r="A157" s="13"/>
      <c r="B157" s="227"/>
      <c r="C157" s="228"/>
      <c r="D157" s="220" t="s">
        <v>156</v>
      </c>
      <c r="E157" s="229" t="s">
        <v>28</v>
      </c>
      <c r="F157" s="230" t="s">
        <v>2678</v>
      </c>
      <c r="G157" s="228"/>
      <c r="H157" s="231">
        <v>48.399999999999999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156</v>
      </c>
      <c r="AU157" s="237" t="s">
        <v>83</v>
      </c>
      <c r="AV157" s="13" t="s">
        <v>83</v>
      </c>
      <c r="AW157" s="13" t="s">
        <v>35</v>
      </c>
      <c r="AX157" s="13" t="s">
        <v>81</v>
      </c>
      <c r="AY157" s="237" t="s">
        <v>143</v>
      </c>
    </row>
    <row r="158" s="2" customFormat="1" ht="21.75" customHeight="1">
      <c r="A158" s="41"/>
      <c r="B158" s="42"/>
      <c r="C158" s="260" t="s">
        <v>256</v>
      </c>
      <c r="D158" s="260" t="s">
        <v>257</v>
      </c>
      <c r="E158" s="261" t="s">
        <v>2679</v>
      </c>
      <c r="F158" s="262" t="s">
        <v>2680</v>
      </c>
      <c r="G158" s="263" t="s">
        <v>260</v>
      </c>
      <c r="H158" s="264">
        <v>0.44800000000000001</v>
      </c>
      <c r="I158" s="265"/>
      <c r="J158" s="266">
        <f>ROUND(I158*H158,2)</f>
        <v>0</v>
      </c>
      <c r="K158" s="262" t="s">
        <v>28</v>
      </c>
      <c r="L158" s="267"/>
      <c r="M158" s="268" t="s">
        <v>28</v>
      </c>
      <c r="N158" s="269" t="s">
        <v>44</v>
      </c>
      <c r="O158" s="87"/>
      <c r="P158" s="216">
        <f>O158*H158</f>
        <v>0</v>
      </c>
      <c r="Q158" s="216">
        <v>1</v>
      </c>
      <c r="R158" s="216">
        <f>Q158*H158</f>
        <v>0.44800000000000001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397</v>
      </c>
      <c r="AT158" s="218" t="s">
        <v>257</v>
      </c>
      <c r="AU158" s="218" t="s">
        <v>83</v>
      </c>
      <c r="AY158" s="20" t="s">
        <v>143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81</v>
      </c>
      <c r="BK158" s="219">
        <f>ROUND(I158*H158,2)</f>
        <v>0</v>
      </c>
      <c r="BL158" s="20" t="s">
        <v>282</v>
      </c>
      <c r="BM158" s="218" t="s">
        <v>2681</v>
      </c>
    </row>
    <row r="159" s="2" customFormat="1">
      <c r="A159" s="41"/>
      <c r="B159" s="42"/>
      <c r="C159" s="43"/>
      <c r="D159" s="220" t="s">
        <v>152</v>
      </c>
      <c r="E159" s="43"/>
      <c r="F159" s="221" t="s">
        <v>2680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152</v>
      </c>
      <c r="AU159" s="20" t="s">
        <v>83</v>
      </c>
    </row>
    <row r="160" s="2" customFormat="1">
      <c r="A160" s="41"/>
      <c r="B160" s="42"/>
      <c r="C160" s="43"/>
      <c r="D160" s="220" t="s">
        <v>231</v>
      </c>
      <c r="E160" s="43"/>
      <c r="F160" s="259" t="s">
        <v>2682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231</v>
      </c>
      <c r="AU160" s="20" t="s">
        <v>83</v>
      </c>
    </row>
    <row r="161" s="13" customFormat="1">
      <c r="A161" s="13"/>
      <c r="B161" s="227"/>
      <c r="C161" s="228"/>
      <c r="D161" s="220" t="s">
        <v>156</v>
      </c>
      <c r="E161" s="229" t="s">
        <v>28</v>
      </c>
      <c r="F161" s="230" t="s">
        <v>2683</v>
      </c>
      <c r="G161" s="228"/>
      <c r="H161" s="231">
        <v>0.40699999999999997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156</v>
      </c>
      <c r="AU161" s="237" t="s">
        <v>83</v>
      </c>
      <c r="AV161" s="13" t="s">
        <v>83</v>
      </c>
      <c r="AW161" s="13" t="s">
        <v>35</v>
      </c>
      <c r="AX161" s="13" t="s">
        <v>81</v>
      </c>
      <c r="AY161" s="237" t="s">
        <v>143</v>
      </c>
    </row>
    <row r="162" s="13" customFormat="1">
      <c r="A162" s="13"/>
      <c r="B162" s="227"/>
      <c r="C162" s="228"/>
      <c r="D162" s="220" t="s">
        <v>156</v>
      </c>
      <c r="E162" s="228"/>
      <c r="F162" s="230" t="s">
        <v>2684</v>
      </c>
      <c r="G162" s="228"/>
      <c r="H162" s="231">
        <v>0.44800000000000001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156</v>
      </c>
      <c r="AU162" s="237" t="s">
        <v>83</v>
      </c>
      <c r="AV162" s="13" t="s">
        <v>83</v>
      </c>
      <c r="AW162" s="13" t="s">
        <v>4</v>
      </c>
      <c r="AX162" s="13" t="s">
        <v>81</v>
      </c>
      <c r="AY162" s="237" t="s">
        <v>143</v>
      </c>
    </row>
    <row r="163" s="2" customFormat="1" ht="24.15" customHeight="1">
      <c r="A163" s="41"/>
      <c r="B163" s="42"/>
      <c r="C163" s="207" t="s">
        <v>264</v>
      </c>
      <c r="D163" s="207" t="s">
        <v>145</v>
      </c>
      <c r="E163" s="208" t="s">
        <v>2685</v>
      </c>
      <c r="F163" s="209" t="s">
        <v>2686</v>
      </c>
      <c r="G163" s="210" t="s">
        <v>414</v>
      </c>
      <c r="H163" s="211">
        <v>2</v>
      </c>
      <c r="I163" s="212"/>
      <c r="J163" s="213">
        <f>ROUND(I163*H163,2)</f>
        <v>0</v>
      </c>
      <c r="K163" s="209" t="s">
        <v>149</v>
      </c>
      <c r="L163" s="47"/>
      <c r="M163" s="214" t="s">
        <v>28</v>
      </c>
      <c r="N163" s="215" t="s">
        <v>44</v>
      </c>
      <c r="O163" s="87"/>
      <c r="P163" s="216">
        <f>O163*H163</f>
        <v>0</v>
      </c>
      <c r="Q163" s="216">
        <v>0.00080000000000000004</v>
      </c>
      <c r="R163" s="216">
        <f>Q163*H163</f>
        <v>0.0016000000000000001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150</v>
      </c>
      <c r="AT163" s="218" t="s">
        <v>145</v>
      </c>
      <c r="AU163" s="218" t="s">
        <v>83</v>
      </c>
      <c r="AY163" s="20" t="s">
        <v>143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81</v>
      </c>
      <c r="BK163" s="219">
        <f>ROUND(I163*H163,2)</f>
        <v>0</v>
      </c>
      <c r="BL163" s="20" t="s">
        <v>150</v>
      </c>
      <c r="BM163" s="218" t="s">
        <v>2687</v>
      </c>
    </row>
    <row r="164" s="2" customFormat="1">
      <c r="A164" s="41"/>
      <c r="B164" s="42"/>
      <c r="C164" s="43"/>
      <c r="D164" s="220" t="s">
        <v>152</v>
      </c>
      <c r="E164" s="43"/>
      <c r="F164" s="221" t="s">
        <v>2688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152</v>
      </c>
      <c r="AU164" s="20" t="s">
        <v>83</v>
      </c>
    </row>
    <row r="165" s="2" customFormat="1">
      <c r="A165" s="41"/>
      <c r="B165" s="42"/>
      <c r="C165" s="43"/>
      <c r="D165" s="225" t="s">
        <v>154</v>
      </c>
      <c r="E165" s="43"/>
      <c r="F165" s="226" t="s">
        <v>2689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154</v>
      </c>
      <c r="AU165" s="20" t="s">
        <v>83</v>
      </c>
    </row>
    <row r="166" s="2" customFormat="1">
      <c r="A166" s="41"/>
      <c r="B166" s="42"/>
      <c r="C166" s="43"/>
      <c r="D166" s="220" t="s">
        <v>231</v>
      </c>
      <c r="E166" s="43"/>
      <c r="F166" s="259" t="s">
        <v>2690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231</v>
      </c>
      <c r="AU166" s="20" t="s">
        <v>83</v>
      </c>
    </row>
    <row r="167" s="13" customFormat="1">
      <c r="A167" s="13"/>
      <c r="B167" s="227"/>
      <c r="C167" s="228"/>
      <c r="D167" s="220" t="s">
        <v>156</v>
      </c>
      <c r="E167" s="229" t="s">
        <v>28</v>
      </c>
      <c r="F167" s="230" t="s">
        <v>83</v>
      </c>
      <c r="G167" s="228"/>
      <c r="H167" s="231">
        <v>2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156</v>
      </c>
      <c r="AU167" s="237" t="s">
        <v>83</v>
      </c>
      <c r="AV167" s="13" t="s">
        <v>83</v>
      </c>
      <c r="AW167" s="13" t="s">
        <v>35</v>
      </c>
      <c r="AX167" s="13" t="s">
        <v>81</v>
      </c>
      <c r="AY167" s="237" t="s">
        <v>143</v>
      </c>
    </row>
    <row r="168" s="2" customFormat="1" ht="21.75" customHeight="1">
      <c r="A168" s="41"/>
      <c r="B168" s="42"/>
      <c r="C168" s="260" t="s">
        <v>272</v>
      </c>
      <c r="D168" s="260" t="s">
        <v>257</v>
      </c>
      <c r="E168" s="261" t="s">
        <v>2691</v>
      </c>
      <c r="F168" s="262" t="s">
        <v>2692</v>
      </c>
      <c r="G168" s="263" t="s">
        <v>414</v>
      </c>
      <c r="H168" s="264">
        <v>2</v>
      </c>
      <c r="I168" s="265"/>
      <c r="J168" s="266">
        <f>ROUND(I168*H168,2)</f>
        <v>0</v>
      </c>
      <c r="K168" s="262" t="s">
        <v>28</v>
      </c>
      <c r="L168" s="267"/>
      <c r="M168" s="268" t="s">
        <v>28</v>
      </c>
      <c r="N168" s="269" t="s">
        <v>44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217</v>
      </c>
      <c r="AT168" s="218" t="s">
        <v>257</v>
      </c>
      <c r="AU168" s="218" t="s">
        <v>83</v>
      </c>
      <c r="AY168" s="20" t="s">
        <v>143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81</v>
      </c>
      <c r="BK168" s="219">
        <f>ROUND(I168*H168,2)</f>
        <v>0</v>
      </c>
      <c r="BL168" s="20" t="s">
        <v>150</v>
      </c>
      <c r="BM168" s="218" t="s">
        <v>2693</v>
      </c>
    </row>
    <row r="169" s="2" customFormat="1">
      <c r="A169" s="41"/>
      <c r="B169" s="42"/>
      <c r="C169" s="43"/>
      <c r="D169" s="220" t="s">
        <v>152</v>
      </c>
      <c r="E169" s="43"/>
      <c r="F169" s="221" t="s">
        <v>2692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152</v>
      </c>
      <c r="AU169" s="20" t="s">
        <v>83</v>
      </c>
    </row>
    <row r="170" s="13" customFormat="1">
      <c r="A170" s="13"/>
      <c r="B170" s="227"/>
      <c r="C170" s="228"/>
      <c r="D170" s="220" t="s">
        <v>156</v>
      </c>
      <c r="E170" s="229" t="s">
        <v>28</v>
      </c>
      <c r="F170" s="230" t="s">
        <v>83</v>
      </c>
      <c r="G170" s="228"/>
      <c r="H170" s="231">
        <v>2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156</v>
      </c>
      <c r="AU170" s="237" t="s">
        <v>83</v>
      </c>
      <c r="AV170" s="13" t="s">
        <v>83</v>
      </c>
      <c r="AW170" s="13" t="s">
        <v>35</v>
      </c>
      <c r="AX170" s="13" t="s">
        <v>81</v>
      </c>
      <c r="AY170" s="237" t="s">
        <v>143</v>
      </c>
    </row>
    <row r="171" s="2" customFormat="1" ht="24.15" customHeight="1">
      <c r="A171" s="41"/>
      <c r="B171" s="42"/>
      <c r="C171" s="207" t="s">
        <v>282</v>
      </c>
      <c r="D171" s="207" t="s">
        <v>145</v>
      </c>
      <c r="E171" s="208" t="s">
        <v>2694</v>
      </c>
      <c r="F171" s="209" t="s">
        <v>2695</v>
      </c>
      <c r="G171" s="210" t="s">
        <v>414</v>
      </c>
      <c r="H171" s="211">
        <v>16</v>
      </c>
      <c r="I171" s="212"/>
      <c r="J171" s="213">
        <f>ROUND(I171*H171,2)</f>
        <v>0</v>
      </c>
      <c r="K171" s="209" t="s">
        <v>149</v>
      </c>
      <c r="L171" s="47"/>
      <c r="M171" s="214" t="s">
        <v>28</v>
      </c>
      <c r="N171" s="215" t="s">
        <v>44</v>
      </c>
      <c r="O171" s="87"/>
      <c r="P171" s="216">
        <f>O171*H171</f>
        <v>0</v>
      </c>
      <c r="Q171" s="216">
        <v>0.001</v>
      </c>
      <c r="R171" s="216">
        <f>Q171*H171</f>
        <v>0.016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150</v>
      </c>
      <c r="AT171" s="218" t="s">
        <v>145</v>
      </c>
      <c r="AU171" s="218" t="s">
        <v>83</v>
      </c>
      <c r="AY171" s="20" t="s">
        <v>143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81</v>
      </c>
      <c r="BK171" s="219">
        <f>ROUND(I171*H171,2)</f>
        <v>0</v>
      </c>
      <c r="BL171" s="20" t="s">
        <v>150</v>
      </c>
      <c r="BM171" s="218" t="s">
        <v>2696</v>
      </c>
    </row>
    <row r="172" s="2" customFormat="1">
      <c r="A172" s="41"/>
      <c r="B172" s="42"/>
      <c r="C172" s="43"/>
      <c r="D172" s="220" t="s">
        <v>152</v>
      </c>
      <c r="E172" s="43"/>
      <c r="F172" s="221" t="s">
        <v>2697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152</v>
      </c>
      <c r="AU172" s="20" t="s">
        <v>83</v>
      </c>
    </row>
    <row r="173" s="2" customFormat="1">
      <c r="A173" s="41"/>
      <c r="B173" s="42"/>
      <c r="C173" s="43"/>
      <c r="D173" s="225" t="s">
        <v>154</v>
      </c>
      <c r="E173" s="43"/>
      <c r="F173" s="226" t="s">
        <v>2698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154</v>
      </c>
      <c r="AU173" s="20" t="s">
        <v>83</v>
      </c>
    </row>
    <row r="174" s="2" customFormat="1">
      <c r="A174" s="41"/>
      <c r="B174" s="42"/>
      <c r="C174" s="43"/>
      <c r="D174" s="220" t="s">
        <v>231</v>
      </c>
      <c r="E174" s="43"/>
      <c r="F174" s="259" t="s">
        <v>2699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231</v>
      </c>
      <c r="AU174" s="20" t="s">
        <v>83</v>
      </c>
    </row>
    <row r="175" s="13" customFormat="1">
      <c r="A175" s="13"/>
      <c r="B175" s="227"/>
      <c r="C175" s="228"/>
      <c r="D175" s="220" t="s">
        <v>156</v>
      </c>
      <c r="E175" s="229" t="s">
        <v>28</v>
      </c>
      <c r="F175" s="230" t="s">
        <v>2700</v>
      </c>
      <c r="G175" s="228"/>
      <c r="H175" s="231">
        <v>16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156</v>
      </c>
      <c r="AU175" s="237" t="s">
        <v>83</v>
      </c>
      <c r="AV175" s="13" t="s">
        <v>83</v>
      </c>
      <c r="AW175" s="13" t="s">
        <v>35</v>
      </c>
      <c r="AX175" s="13" t="s">
        <v>81</v>
      </c>
      <c r="AY175" s="237" t="s">
        <v>143</v>
      </c>
    </row>
    <row r="176" s="2" customFormat="1" ht="21.75" customHeight="1">
      <c r="A176" s="41"/>
      <c r="B176" s="42"/>
      <c r="C176" s="260" t="s">
        <v>288</v>
      </c>
      <c r="D176" s="260" t="s">
        <v>257</v>
      </c>
      <c r="E176" s="261" t="s">
        <v>2701</v>
      </c>
      <c r="F176" s="262" t="s">
        <v>2702</v>
      </c>
      <c r="G176" s="263" t="s">
        <v>414</v>
      </c>
      <c r="H176" s="264">
        <v>9</v>
      </c>
      <c r="I176" s="265"/>
      <c r="J176" s="266">
        <f>ROUND(I176*H176,2)</f>
        <v>0</v>
      </c>
      <c r="K176" s="262" t="s">
        <v>28</v>
      </c>
      <c r="L176" s="267"/>
      <c r="M176" s="268" t="s">
        <v>28</v>
      </c>
      <c r="N176" s="269" t="s">
        <v>44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217</v>
      </c>
      <c r="AT176" s="218" t="s">
        <v>257</v>
      </c>
      <c r="AU176" s="218" t="s">
        <v>83</v>
      </c>
      <c r="AY176" s="20" t="s">
        <v>143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81</v>
      </c>
      <c r="BK176" s="219">
        <f>ROUND(I176*H176,2)</f>
        <v>0</v>
      </c>
      <c r="BL176" s="20" t="s">
        <v>150</v>
      </c>
      <c r="BM176" s="218" t="s">
        <v>2703</v>
      </c>
    </row>
    <row r="177" s="2" customFormat="1">
      <c r="A177" s="41"/>
      <c r="B177" s="42"/>
      <c r="C177" s="43"/>
      <c r="D177" s="220" t="s">
        <v>152</v>
      </c>
      <c r="E177" s="43"/>
      <c r="F177" s="221" t="s">
        <v>2702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152</v>
      </c>
      <c r="AU177" s="20" t="s">
        <v>83</v>
      </c>
    </row>
    <row r="178" s="13" customFormat="1">
      <c r="A178" s="13"/>
      <c r="B178" s="227"/>
      <c r="C178" s="228"/>
      <c r="D178" s="220" t="s">
        <v>156</v>
      </c>
      <c r="E178" s="229" t="s">
        <v>28</v>
      </c>
      <c r="F178" s="230" t="s">
        <v>225</v>
      </c>
      <c r="G178" s="228"/>
      <c r="H178" s="231">
        <v>9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156</v>
      </c>
      <c r="AU178" s="237" t="s">
        <v>83</v>
      </c>
      <c r="AV178" s="13" t="s">
        <v>83</v>
      </c>
      <c r="AW178" s="13" t="s">
        <v>35</v>
      </c>
      <c r="AX178" s="13" t="s">
        <v>81</v>
      </c>
      <c r="AY178" s="237" t="s">
        <v>143</v>
      </c>
    </row>
    <row r="179" s="2" customFormat="1" ht="21.75" customHeight="1">
      <c r="A179" s="41"/>
      <c r="B179" s="42"/>
      <c r="C179" s="260" t="s">
        <v>296</v>
      </c>
      <c r="D179" s="260" t="s">
        <v>257</v>
      </c>
      <c r="E179" s="261" t="s">
        <v>2704</v>
      </c>
      <c r="F179" s="262" t="s">
        <v>2705</v>
      </c>
      <c r="G179" s="263" t="s">
        <v>414</v>
      </c>
      <c r="H179" s="264">
        <v>3</v>
      </c>
      <c r="I179" s="265"/>
      <c r="J179" s="266">
        <f>ROUND(I179*H179,2)</f>
        <v>0</v>
      </c>
      <c r="K179" s="262" t="s">
        <v>28</v>
      </c>
      <c r="L179" s="267"/>
      <c r="M179" s="268" t="s">
        <v>28</v>
      </c>
      <c r="N179" s="269" t="s">
        <v>44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217</v>
      </c>
      <c r="AT179" s="218" t="s">
        <v>257</v>
      </c>
      <c r="AU179" s="218" t="s">
        <v>83</v>
      </c>
      <c r="AY179" s="20" t="s">
        <v>143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81</v>
      </c>
      <c r="BK179" s="219">
        <f>ROUND(I179*H179,2)</f>
        <v>0</v>
      </c>
      <c r="BL179" s="20" t="s">
        <v>150</v>
      </c>
      <c r="BM179" s="218" t="s">
        <v>2706</v>
      </c>
    </row>
    <row r="180" s="2" customFormat="1">
      <c r="A180" s="41"/>
      <c r="B180" s="42"/>
      <c r="C180" s="43"/>
      <c r="D180" s="220" t="s">
        <v>152</v>
      </c>
      <c r="E180" s="43"/>
      <c r="F180" s="221" t="s">
        <v>2705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152</v>
      </c>
      <c r="AU180" s="20" t="s">
        <v>83</v>
      </c>
    </row>
    <row r="181" s="13" customFormat="1">
      <c r="A181" s="13"/>
      <c r="B181" s="227"/>
      <c r="C181" s="228"/>
      <c r="D181" s="220" t="s">
        <v>156</v>
      </c>
      <c r="E181" s="229" t="s">
        <v>28</v>
      </c>
      <c r="F181" s="230" t="s">
        <v>181</v>
      </c>
      <c r="G181" s="228"/>
      <c r="H181" s="231">
        <v>3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156</v>
      </c>
      <c r="AU181" s="237" t="s">
        <v>83</v>
      </c>
      <c r="AV181" s="13" t="s">
        <v>83</v>
      </c>
      <c r="AW181" s="13" t="s">
        <v>35</v>
      </c>
      <c r="AX181" s="13" t="s">
        <v>81</v>
      </c>
      <c r="AY181" s="237" t="s">
        <v>143</v>
      </c>
    </row>
    <row r="182" s="2" customFormat="1" ht="21.75" customHeight="1">
      <c r="A182" s="41"/>
      <c r="B182" s="42"/>
      <c r="C182" s="260" t="s">
        <v>303</v>
      </c>
      <c r="D182" s="260" t="s">
        <v>257</v>
      </c>
      <c r="E182" s="261" t="s">
        <v>2707</v>
      </c>
      <c r="F182" s="262" t="s">
        <v>2708</v>
      </c>
      <c r="G182" s="263" t="s">
        <v>414</v>
      </c>
      <c r="H182" s="264">
        <v>4</v>
      </c>
      <c r="I182" s="265"/>
      <c r="J182" s="266">
        <f>ROUND(I182*H182,2)</f>
        <v>0</v>
      </c>
      <c r="K182" s="262" t="s">
        <v>28</v>
      </c>
      <c r="L182" s="267"/>
      <c r="M182" s="268" t="s">
        <v>28</v>
      </c>
      <c r="N182" s="269" t="s">
        <v>44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217</v>
      </c>
      <c r="AT182" s="218" t="s">
        <v>257</v>
      </c>
      <c r="AU182" s="218" t="s">
        <v>83</v>
      </c>
      <c r="AY182" s="20" t="s">
        <v>143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81</v>
      </c>
      <c r="BK182" s="219">
        <f>ROUND(I182*H182,2)</f>
        <v>0</v>
      </c>
      <c r="BL182" s="20" t="s">
        <v>150</v>
      </c>
      <c r="BM182" s="218" t="s">
        <v>2709</v>
      </c>
    </row>
    <row r="183" s="2" customFormat="1">
      <c r="A183" s="41"/>
      <c r="B183" s="42"/>
      <c r="C183" s="43"/>
      <c r="D183" s="220" t="s">
        <v>152</v>
      </c>
      <c r="E183" s="43"/>
      <c r="F183" s="221" t="s">
        <v>2708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152</v>
      </c>
      <c r="AU183" s="20" t="s">
        <v>83</v>
      </c>
    </row>
    <row r="184" s="13" customFormat="1">
      <c r="A184" s="13"/>
      <c r="B184" s="227"/>
      <c r="C184" s="228"/>
      <c r="D184" s="220" t="s">
        <v>156</v>
      </c>
      <c r="E184" s="229" t="s">
        <v>28</v>
      </c>
      <c r="F184" s="230" t="s">
        <v>150</v>
      </c>
      <c r="G184" s="228"/>
      <c r="H184" s="231">
        <v>4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156</v>
      </c>
      <c r="AU184" s="237" t="s">
        <v>83</v>
      </c>
      <c r="AV184" s="13" t="s">
        <v>83</v>
      </c>
      <c r="AW184" s="13" t="s">
        <v>35</v>
      </c>
      <c r="AX184" s="13" t="s">
        <v>81</v>
      </c>
      <c r="AY184" s="237" t="s">
        <v>143</v>
      </c>
    </row>
    <row r="185" s="12" customFormat="1" ht="20.88" customHeight="1">
      <c r="A185" s="12"/>
      <c r="B185" s="191"/>
      <c r="C185" s="192"/>
      <c r="D185" s="193" t="s">
        <v>72</v>
      </c>
      <c r="E185" s="205" t="s">
        <v>841</v>
      </c>
      <c r="F185" s="205" t="s">
        <v>1351</v>
      </c>
      <c r="G185" s="192"/>
      <c r="H185" s="192"/>
      <c r="I185" s="195"/>
      <c r="J185" s="206">
        <f>BK185</f>
        <v>0</v>
      </c>
      <c r="K185" s="192"/>
      <c r="L185" s="197"/>
      <c r="M185" s="198"/>
      <c r="N185" s="199"/>
      <c r="O185" s="199"/>
      <c r="P185" s="200">
        <f>SUM(P186:P198)</f>
        <v>0</v>
      </c>
      <c r="Q185" s="199"/>
      <c r="R185" s="200">
        <f>SUM(R186:R198)</f>
        <v>0</v>
      </c>
      <c r="S185" s="199"/>
      <c r="T185" s="201">
        <f>SUM(T186:T198)</f>
        <v>17.724999999999998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2" t="s">
        <v>81</v>
      </c>
      <c r="AT185" s="203" t="s">
        <v>72</v>
      </c>
      <c r="AU185" s="203" t="s">
        <v>83</v>
      </c>
      <c r="AY185" s="202" t="s">
        <v>143</v>
      </c>
      <c r="BK185" s="204">
        <f>SUM(BK186:BK198)</f>
        <v>0</v>
      </c>
    </row>
    <row r="186" s="2" customFormat="1" ht="16.5" customHeight="1">
      <c r="A186" s="41"/>
      <c r="B186" s="42"/>
      <c r="C186" s="207" t="s">
        <v>309</v>
      </c>
      <c r="D186" s="207" t="s">
        <v>145</v>
      </c>
      <c r="E186" s="208" t="s">
        <v>2710</v>
      </c>
      <c r="F186" s="209" t="s">
        <v>2711</v>
      </c>
      <c r="G186" s="210" t="s">
        <v>148</v>
      </c>
      <c r="H186" s="211">
        <v>8.25</v>
      </c>
      <c r="I186" s="212"/>
      <c r="J186" s="213">
        <f>ROUND(I186*H186,2)</f>
        <v>0</v>
      </c>
      <c r="K186" s="209" t="s">
        <v>149</v>
      </c>
      <c r="L186" s="47"/>
      <c r="M186" s="214" t="s">
        <v>28</v>
      </c>
      <c r="N186" s="215" t="s">
        <v>44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2</v>
      </c>
      <c r="T186" s="217">
        <f>S186*H186</f>
        <v>16.5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150</v>
      </c>
      <c r="AT186" s="218" t="s">
        <v>145</v>
      </c>
      <c r="AU186" s="218" t="s">
        <v>181</v>
      </c>
      <c r="AY186" s="20" t="s">
        <v>143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81</v>
      </c>
      <c r="BK186" s="219">
        <f>ROUND(I186*H186,2)</f>
        <v>0</v>
      </c>
      <c r="BL186" s="20" t="s">
        <v>150</v>
      </c>
      <c r="BM186" s="218" t="s">
        <v>2712</v>
      </c>
    </row>
    <row r="187" s="2" customFormat="1">
      <c r="A187" s="41"/>
      <c r="B187" s="42"/>
      <c r="C187" s="43"/>
      <c r="D187" s="220" t="s">
        <v>152</v>
      </c>
      <c r="E187" s="43"/>
      <c r="F187" s="221" t="s">
        <v>2711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152</v>
      </c>
      <c r="AU187" s="20" t="s">
        <v>181</v>
      </c>
    </row>
    <row r="188" s="2" customFormat="1">
      <c r="A188" s="41"/>
      <c r="B188" s="42"/>
      <c r="C188" s="43"/>
      <c r="D188" s="225" t="s">
        <v>154</v>
      </c>
      <c r="E188" s="43"/>
      <c r="F188" s="226" t="s">
        <v>2713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154</v>
      </c>
      <c r="AU188" s="20" t="s">
        <v>181</v>
      </c>
    </row>
    <row r="189" s="14" customFormat="1">
      <c r="A189" s="14"/>
      <c r="B189" s="238"/>
      <c r="C189" s="239"/>
      <c r="D189" s="220" t="s">
        <v>156</v>
      </c>
      <c r="E189" s="240" t="s">
        <v>28</v>
      </c>
      <c r="F189" s="241" t="s">
        <v>2714</v>
      </c>
      <c r="G189" s="239"/>
      <c r="H189" s="240" t="s">
        <v>28</v>
      </c>
      <c r="I189" s="242"/>
      <c r="J189" s="239"/>
      <c r="K189" s="239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156</v>
      </c>
      <c r="AU189" s="247" t="s">
        <v>181</v>
      </c>
      <c r="AV189" s="14" t="s">
        <v>81</v>
      </c>
      <c r="AW189" s="14" t="s">
        <v>35</v>
      </c>
      <c r="AX189" s="14" t="s">
        <v>73</v>
      </c>
      <c r="AY189" s="247" t="s">
        <v>143</v>
      </c>
    </row>
    <row r="190" s="13" customFormat="1">
      <c r="A190" s="13"/>
      <c r="B190" s="227"/>
      <c r="C190" s="228"/>
      <c r="D190" s="220" t="s">
        <v>156</v>
      </c>
      <c r="E190" s="229" t="s">
        <v>28</v>
      </c>
      <c r="F190" s="230" t="s">
        <v>2715</v>
      </c>
      <c r="G190" s="228"/>
      <c r="H190" s="231">
        <v>8.25</v>
      </c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156</v>
      </c>
      <c r="AU190" s="237" t="s">
        <v>181</v>
      </c>
      <c r="AV190" s="13" t="s">
        <v>83</v>
      </c>
      <c r="AW190" s="13" t="s">
        <v>35</v>
      </c>
      <c r="AX190" s="13" t="s">
        <v>81</v>
      </c>
      <c r="AY190" s="237" t="s">
        <v>143</v>
      </c>
    </row>
    <row r="191" s="2" customFormat="1" ht="16.5" customHeight="1">
      <c r="A191" s="41"/>
      <c r="B191" s="42"/>
      <c r="C191" s="207" t="s">
        <v>7</v>
      </c>
      <c r="D191" s="207" t="s">
        <v>145</v>
      </c>
      <c r="E191" s="208" t="s">
        <v>2716</v>
      </c>
      <c r="F191" s="209" t="s">
        <v>2717</v>
      </c>
      <c r="G191" s="210" t="s">
        <v>414</v>
      </c>
      <c r="H191" s="211">
        <v>2</v>
      </c>
      <c r="I191" s="212"/>
      <c r="J191" s="213">
        <f>ROUND(I191*H191,2)</f>
        <v>0</v>
      </c>
      <c r="K191" s="209" t="s">
        <v>149</v>
      </c>
      <c r="L191" s="47"/>
      <c r="M191" s="214" t="s">
        <v>28</v>
      </c>
      <c r="N191" s="215" t="s">
        <v>44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0.48199999999999998</v>
      </c>
      <c r="T191" s="217">
        <f>S191*H191</f>
        <v>0.96399999999999997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150</v>
      </c>
      <c r="AT191" s="218" t="s">
        <v>145</v>
      </c>
      <c r="AU191" s="218" t="s">
        <v>181</v>
      </c>
      <c r="AY191" s="20" t="s">
        <v>143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81</v>
      </c>
      <c r="BK191" s="219">
        <f>ROUND(I191*H191,2)</f>
        <v>0</v>
      </c>
      <c r="BL191" s="20" t="s">
        <v>150</v>
      </c>
      <c r="BM191" s="218" t="s">
        <v>2718</v>
      </c>
    </row>
    <row r="192" s="2" customFormat="1">
      <c r="A192" s="41"/>
      <c r="B192" s="42"/>
      <c r="C192" s="43"/>
      <c r="D192" s="220" t="s">
        <v>152</v>
      </c>
      <c r="E192" s="43"/>
      <c r="F192" s="221" t="s">
        <v>2719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152</v>
      </c>
      <c r="AU192" s="20" t="s">
        <v>181</v>
      </c>
    </row>
    <row r="193" s="2" customFormat="1">
      <c r="A193" s="41"/>
      <c r="B193" s="42"/>
      <c r="C193" s="43"/>
      <c r="D193" s="225" t="s">
        <v>154</v>
      </c>
      <c r="E193" s="43"/>
      <c r="F193" s="226" t="s">
        <v>2720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154</v>
      </c>
      <c r="AU193" s="20" t="s">
        <v>181</v>
      </c>
    </row>
    <row r="194" s="13" customFormat="1">
      <c r="A194" s="13"/>
      <c r="B194" s="227"/>
      <c r="C194" s="228"/>
      <c r="D194" s="220" t="s">
        <v>156</v>
      </c>
      <c r="E194" s="229" t="s">
        <v>28</v>
      </c>
      <c r="F194" s="230" t="s">
        <v>83</v>
      </c>
      <c r="G194" s="228"/>
      <c r="H194" s="231">
        <v>2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156</v>
      </c>
      <c r="AU194" s="237" t="s">
        <v>181</v>
      </c>
      <c r="AV194" s="13" t="s">
        <v>83</v>
      </c>
      <c r="AW194" s="13" t="s">
        <v>35</v>
      </c>
      <c r="AX194" s="13" t="s">
        <v>81</v>
      </c>
      <c r="AY194" s="237" t="s">
        <v>143</v>
      </c>
    </row>
    <row r="195" s="2" customFormat="1" ht="21.75" customHeight="1">
      <c r="A195" s="41"/>
      <c r="B195" s="42"/>
      <c r="C195" s="207" t="s">
        <v>322</v>
      </c>
      <c r="D195" s="207" t="s">
        <v>145</v>
      </c>
      <c r="E195" s="208" t="s">
        <v>2721</v>
      </c>
      <c r="F195" s="209" t="s">
        <v>2722</v>
      </c>
      <c r="G195" s="210" t="s">
        <v>414</v>
      </c>
      <c r="H195" s="211">
        <v>3</v>
      </c>
      <c r="I195" s="212"/>
      <c r="J195" s="213">
        <f>ROUND(I195*H195,2)</f>
        <v>0</v>
      </c>
      <c r="K195" s="209" t="s">
        <v>149</v>
      </c>
      <c r="L195" s="47"/>
      <c r="M195" s="214" t="s">
        <v>28</v>
      </c>
      <c r="N195" s="215" t="s">
        <v>44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0.086999999999999994</v>
      </c>
      <c r="T195" s="217">
        <f>S195*H195</f>
        <v>0.26100000000000001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150</v>
      </c>
      <c r="AT195" s="218" t="s">
        <v>145</v>
      </c>
      <c r="AU195" s="218" t="s">
        <v>181</v>
      </c>
      <c r="AY195" s="20" t="s">
        <v>143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81</v>
      </c>
      <c r="BK195" s="219">
        <f>ROUND(I195*H195,2)</f>
        <v>0</v>
      </c>
      <c r="BL195" s="20" t="s">
        <v>150</v>
      </c>
      <c r="BM195" s="218" t="s">
        <v>2723</v>
      </c>
    </row>
    <row r="196" s="2" customFormat="1">
      <c r="A196" s="41"/>
      <c r="B196" s="42"/>
      <c r="C196" s="43"/>
      <c r="D196" s="220" t="s">
        <v>152</v>
      </c>
      <c r="E196" s="43"/>
      <c r="F196" s="221" t="s">
        <v>2722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152</v>
      </c>
      <c r="AU196" s="20" t="s">
        <v>181</v>
      </c>
    </row>
    <row r="197" s="2" customFormat="1">
      <c r="A197" s="41"/>
      <c r="B197" s="42"/>
      <c r="C197" s="43"/>
      <c r="D197" s="225" t="s">
        <v>154</v>
      </c>
      <c r="E197" s="43"/>
      <c r="F197" s="226" t="s">
        <v>2724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154</v>
      </c>
      <c r="AU197" s="20" t="s">
        <v>181</v>
      </c>
    </row>
    <row r="198" s="13" customFormat="1">
      <c r="A198" s="13"/>
      <c r="B198" s="227"/>
      <c r="C198" s="228"/>
      <c r="D198" s="220" t="s">
        <v>156</v>
      </c>
      <c r="E198" s="229" t="s">
        <v>28</v>
      </c>
      <c r="F198" s="230" t="s">
        <v>181</v>
      </c>
      <c r="G198" s="228"/>
      <c r="H198" s="231">
        <v>3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156</v>
      </c>
      <c r="AU198" s="237" t="s">
        <v>181</v>
      </c>
      <c r="AV198" s="13" t="s">
        <v>83</v>
      </c>
      <c r="AW198" s="13" t="s">
        <v>35</v>
      </c>
      <c r="AX198" s="13" t="s">
        <v>81</v>
      </c>
      <c r="AY198" s="237" t="s">
        <v>143</v>
      </c>
    </row>
    <row r="199" s="12" customFormat="1" ht="22.8" customHeight="1">
      <c r="A199" s="12"/>
      <c r="B199" s="191"/>
      <c r="C199" s="192"/>
      <c r="D199" s="193" t="s">
        <v>72</v>
      </c>
      <c r="E199" s="205" t="s">
        <v>1513</v>
      </c>
      <c r="F199" s="205" t="s">
        <v>1514</v>
      </c>
      <c r="G199" s="192"/>
      <c r="H199" s="192"/>
      <c r="I199" s="195"/>
      <c r="J199" s="206">
        <f>BK199</f>
        <v>0</v>
      </c>
      <c r="K199" s="192"/>
      <c r="L199" s="197"/>
      <c r="M199" s="198"/>
      <c r="N199" s="199"/>
      <c r="O199" s="199"/>
      <c r="P199" s="200">
        <f>SUM(P200:P212)</f>
        <v>0</v>
      </c>
      <c r="Q199" s="199"/>
      <c r="R199" s="200">
        <f>SUM(R200:R212)</f>
        <v>0</v>
      </c>
      <c r="S199" s="199"/>
      <c r="T199" s="201">
        <f>SUM(T200:T212)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2" t="s">
        <v>81</v>
      </c>
      <c r="AT199" s="203" t="s">
        <v>72</v>
      </c>
      <c r="AU199" s="203" t="s">
        <v>81</v>
      </c>
      <c r="AY199" s="202" t="s">
        <v>143</v>
      </c>
      <c r="BK199" s="204">
        <f>SUM(BK200:BK212)</f>
        <v>0</v>
      </c>
    </row>
    <row r="200" s="2" customFormat="1" ht="21.75" customHeight="1">
      <c r="A200" s="41"/>
      <c r="B200" s="42"/>
      <c r="C200" s="207" t="s">
        <v>328</v>
      </c>
      <c r="D200" s="207" t="s">
        <v>145</v>
      </c>
      <c r="E200" s="208" t="s">
        <v>1530</v>
      </c>
      <c r="F200" s="209" t="s">
        <v>1531</v>
      </c>
      <c r="G200" s="210" t="s">
        <v>260</v>
      </c>
      <c r="H200" s="211">
        <v>17.725000000000001</v>
      </c>
      <c r="I200" s="212"/>
      <c r="J200" s="213">
        <f>ROUND(I200*H200,2)</f>
        <v>0</v>
      </c>
      <c r="K200" s="209" t="s">
        <v>149</v>
      </c>
      <c r="L200" s="47"/>
      <c r="M200" s="214" t="s">
        <v>28</v>
      </c>
      <c r="N200" s="215" t="s">
        <v>44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150</v>
      </c>
      <c r="AT200" s="218" t="s">
        <v>145</v>
      </c>
      <c r="AU200" s="218" t="s">
        <v>83</v>
      </c>
      <c r="AY200" s="20" t="s">
        <v>143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81</v>
      </c>
      <c r="BK200" s="219">
        <f>ROUND(I200*H200,2)</f>
        <v>0</v>
      </c>
      <c r="BL200" s="20" t="s">
        <v>150</v>
      </c>
      <c r="BM200" s="218" t="s">
        <v>2725</v>
      </c>
    </row>
    <row r="201" s="2" customFormat="1">
      <c r="A201" s="41"/>
      <c r="B201" s="42"/>
      <c r="C201" s="43"/>
      <c r="D201" s="220" t="s">
        <v>152</v>
      </c>
      <c r="E201" s="43"/>
      <c r="F201" s="221" t="s">
        <v>1533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152</v>
      </c>
      <c r="AU201" s="20" t="s">
        <v>83</v>
      </c>
    </row>
    <row r="202" s="2" customFormat="1">
      <c r="A202" s="41"/>
      <c r="B202" s="42"/>
      <c r="C202" s="43"/>
      <c r="D202" s="225" t="s">
        <v>154</v>
      </c>
      <c r="E202" s="43"/>
      <c r="F202" s="226" t="s">
        <v>1534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154</v>
      </c>
      <c r="AU202" s="20" t="s">
        <v>83</v>
      </c>
    </row>
    <row r="203" s="13" customFormat="1">
      <c r="A203" s="13"/>
      <c r="B203" s="227"/>
      <c r="C203" s="228"/>
      <c r="D203" s="220" t="s">
        <v>156</v>
      </c>
      <c r="E203" s="229" t="s">
        <v>28</v>
      </c>
      <c r="F203" s="230" t="s">
        <v>2726</v>
      </c>
      <c r="G203" s="228"/>
      <c r="H203" s="231">
        <v>17.725000000000001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156</v>
      </c>
      <c r="AU203" s="237" t="s">
        <v>83</v>
      </c>
      <c r="AV203" s="13" t="s">
        <v>83</v>
      </c>
      <c r="AW203" s="13" t="s">
        <v>35</v>
      </c>
      <c r="AX203" s="13" t="s">
        <v>81</v>
      </c>
      <c r="AY203" s="237" t="s">
        <v>143</v>
      </c>
    </row>
    <row r="204" s="2" customFormat="1" ht="24.15" customHeight="1">
      <c r="A204" s="41"/>
      <c r="B204" s="42"/>
      <c r="C204" s="207" t="s">
        <v>334</v>
      </c>
      <c r="D204" s="207" t="s">
        <v>145</v>
      </c>
      <c r="E204" s="208" t="s">
        <v>1541</v>
      </c>
      <c r="F204" s="209" t="s">
        <v>1542</v>
      </c>
      <c r="G204" s="210" t="s">
        <v>260</v>
      </c>
      <c r="H204" s="211">
        <v>159.52500000000001</v>
      </c>
      <c r="I204" s="212"/>
      <c r="J204" s="213">
        <f>ROUND(I204*H204,2)</f>
        <v>0</v>
      </c>
      <c r="K204" s="209" t="s">
        <v>149</v>
      </c>
      <c r="L204" s="47"/>
      <c r="M204" s="214" t="s">
        <v>28</v>
      </c>
      <c r="N204" s="215" t="s">
        <v>44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150</v>
      </c>
      <c r="AT204" s="218" t="s">
        <v>145</v>
      </c>
      <c r="AU204" s="218" t="s">
        <v>83</v>
      </c>
      <c r="AY204" s="20" t="s">
        <v>143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81</v>
      </c>
      <c r="BK204" s="219">
        <f>ROUND(I204*H204,2)</f>
        <v>0</v>
      </c>
      <c r="BL204" s="20" t="s">
        <v>150</v>
      </c>
      <c r="BM204" s="218" t="s">
        <v>2727</v>
      </c>
    </row>
    <row r="205" s="2" customFormat="1">
      <c r="A205" s="41"/>
      <c r="B205" s="42"/>
      <c r="C205" s="43"/>
      <c r="D205" s="220" t="s">
        <v>152</v>
      </c>
      <c r="E205" s="43"/>
      <c r="F205" s="221" t="s">
        <v>1526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152</v>
      </c>
      <c r="AU205" s="20" t="s">
        <v>83</v>
      </c>
    </row>
    <row r="206" s="2" customFormat="1">
      <c r="A206" s="41"/>
      <c r="B206" s="42"/>
      <c r="C206" s="43"/>
      <c r="D206" s="225" t="s">
        <v>154</v>
      </c>
      <c r="E206" s="43"/>
      <c r="F206" s="226" t="s">
        <v>1544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154</v>
      </c>
      <c r="AU206" s="20" t="s">
        <v>83</v>
      </c>
    </row>
    <row r="207" s="2" customFormat="1">
      <c r="A207" s="41"/>
      <c r="B207" s="42"/>
      <c r="C207" s="43"/>
      <c r="D207" s="220" t="s">
        <v>231</v>
      </c>
      <c r="E207" s="43"/>
      <c r="F207" s="259" t="s">
        <v>2263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231</v>
      </c>
      <c r="AU207" s="20" t="s">
        <v>83</v>
      </c>
    </row>
    <row r="208" s="13" customFormat="1">
      <c r="A208" s="13"/>
      <c r="B208" s="227"/>
      <c r="C208" s="228"/>
      <c r="D208" s="220" t="s">
        <v>156</v>
      </c>
      <c r="E208" s="229" t="s">
        <v>28</v>
      </c>
      <c r="F208" s="230" t="s">
        <v>2728</v>
      </c>
      <c r="G208" s="228"/>
      <c r="H208" s="231">
        <v>159.52500000000001</v>
      </c>
      <c r="I208" s="232"/>
      <c r="J208" s="228"/>
      <c r="K208" s="228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156</v>
      </c>
      <c r="AU208" s="237" t="s">
        <v>83</v>
      </c>
      <c r="AV208" s="13" t="s">
        <v>83</v>
      </c>
      <c r="AW208" s="13" t="s">
        <v>35</v>
      </c>
      <c r="AX208" s="13" t="s">
        <v>81</v>
      </c>
      <c r="AY208" s="237" t="s">
        <v>143</v>
      </c>
    </row>
    <row r="209" s="2" customFormat="1" ht="37.8" customHeight="1">
      <c r="A209" s="41"/>
      <c r="B209" s="42"/>
      <c r="C209" s="207" t="s">
        <v>341</v>
      </c>
      <c r="D209" s="207" t="s">
        <v>145</v>
      </c>
      <c r="E209" s="208" t="s">
        <v>1558</v>
      </c>
      <c r="F209" s="209" t="s">
        <v>1559</v>
      </c>
      <c r="G209" s="210" t="s">
        <v>260</v>
      </c>
      <c r="H209" s="211">
        <v>17.725000000000001</v>
      </c>
      <c r="I209" s="212"/>
      <c r="J209" s="213">
        <f>ROUND(I209*H209,2)</f>
        <v>0</v>
      </c>
      <c r="K209" s="209" t="s">
        <v>149</v>
      </c>
      <c r="L209" s="47"/>
      <c r="M209" s="214" t="s">
        <v>28</v>
      </c>
      <c r="N209" s="215" t="s">
        <v>44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150</v>
      </c>
      <c r="AT209" s="218" t="s">
        <v>145</v>
      </c>
      <c r="AU209" s="218" t="s">
        <v>83</v>
      </c>
      <c r="AY209" s="20" t="s">
        <v>143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81</v>
      </c>
      <c r="BK209" s="219">
        <f>ROUND(I209*H209,2)</f>
        <v>0</v>
      </c>
      <c r="BL209" s="20" t="s">
        <v>150</v>
      </c>
      <c r="BM209" s="218" t="s">
        <v>2729</v>
      </c>
    </row>
    <row r="210" s="2" customFormat="1">
      <c r="A210" s="41"/>
      <c r="B210" s="42"/>
      <c r="C210" s="43"/>
      <c r="D210" s="220" t="s">
        <v>152</v>
      </c>
      <c r="E210" s="43"/>
      <c r="F210" s="221" t="s">
        <v>1561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152</v>
      </c>
      <c r="AU210" s="20" t="s">
        <v>83</v>
      </c>
    </row>
    <row r="211" s="2" customFormat="1">
      <c r="A211" s="41"/>
      <c r="B211" s="42"/>
      <c r="C211" s="43"/>
      <c r="D211" s="225" t="s">
        <v>154</v>
      </c>
      <c r="E211" s="43"/>
      <c r="F211" s="226" t="s">
        <v>1562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154</v>
      </c>
      <c r="AU211" s="20" t="s">
        <v>83</v>
      </c>
    </row>
    <row r="212" s="13" customFormat="1">
      <c r="A212" s="13"/>
      <c r="B212" s="227"/>
      <c r="C212" s="228"/>
      <c r="D212" s="220" t="s">
        <v>156</v>
      </c>
      <c r="E212" s="229" t="s">
        <v>28</v>
      </c>
      <c r="F212" s="230" t="s">
        <v>2726</v>
      </c>
      <c r="G212" s="228"/>
      <c r="H212" s="231">
        <v>17.725000000000001</v>
      </c>
      <c r="I212" s="232"/>
      <c r="J212" s="228"/>
      <c r="K212" s="228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156</v>
      </c>
      <c r="AU212" s="237" t="s">
        <v>83</v>
      </c>
      <c r="AV212" s="13" t="s">
        <v>83</v>
      </c>
      <c r="AW212" s="13" t="s">
        <v>35</v>
      </c>
      <c r="AX212" s="13" t="s">
        <v>81</v>
      </c>
      <c r="AY212" s="237" t="s">
        <v>143</v>
      </c>
    </row>
    <row r="213" s="12" customFormat="1" ht="22.8" customHeight="1">
      <c r="A213" s="12"/>
      <c r="B213" s="191"/>
      <c r="C213" s="192"/>
      <c r="D213" s="193" t="s">
        <v>72</v>
      </c>
      <c r="E213" s="205" t="s">
        <v>1585</v>
      </c>
      <c r="F213" s="205" t="s">
        <v>1586</v>
      </c>
      <c r="G213" s="192"/>
      <c r="H213" s="192"/>
      <c r="I213" s="195"/>
      <c r="J213" s="206">
        <f>BK213</f>
        <v>0</v>
      </c>
      <c r="K213" s="192"/>
      <c r="L213" s="197"/>
      <c r="M213" s="198"/>
      <c r="N213" s="199"/>
      <c r="O213" s="199"/>
      <c r="P213" s="200">
        <f>SUM(P214:P216)</f>
        <v>0</v>
      </c>
      <c r="Q213" s="199"/>
      <c r="R213" s="200">
        <f>SUM(R214:R216)</f>
        <v>0</v>
      </c>
      <c r="S213" s="199"/>
      <c r="T213" s="201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2" t="s">
        <v>81</v>
      </c>
      <c r="AT213" s="203" t="s">
        <v>72</v>
      </c>
      <c r="AU213" s="203" t="s">
        <v>81</v>
      </c>
      <c r="AY213" s="202" t="s">
        <v>143</v>
      </c>
      <c r="BK213" s="204">
        <f>SUM(BK214:BK216)</f>
        <v>0</v>
      </c>
    </row>
    <row r="214" s="2" customFormat="1" ht="24.15" customHeight="1">
      <c r="A214" s="41"/>
      <c r="B214" s="42"/>
      <c r="C214" s="207" t="s">
        <v>347</v>
      </c>
      <c r="D214" s="207" t="s">
        <v>145</v>
      </c>
      <c r="E214" s="208" t="s">
        <v>2611</v>
      </c>
      <c r="F214" s="209" t="s">
        <v>2612</v>
      </c>
      <c r="G214" s="210" t="s">
        <v>260</v>
      </c>
      <c r="H214" s="211">
        <v>23.335999999999999</v>
      </c>
      <c r="I214" s="212"/>
      <c r="J214" s="213">
        <f>ROUND(I214*H214,2)</f>
        <v>0</v>
      </c>
      <c r="K214" s="209" t="s">
        <v>149</v>
      </c>
      <c r="L214" s="47"/>
      <c r="M214" s="214" t="s">
        <v>28</v>
      </c>
      <c r="N214" s="215" t="s">
        <v>44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150</v>
      </c>
      <c r="AT214" s="218" t="s">
        <v>145</v>
      </c>
      <c r="AU214" s="218" t="s">
        <v>83</v>
      </c>
      <c r="AY214" s="20" t="s">
        <v>143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81</v>
      </c>
      <c r="BK214" s="219">
        <f>ROUND(I214*H214,2)</f>
        <v>0</v>
      </c>
      <c r="BL214" s="20" t="s">
        <v>150</v>
      </c>
      <c r="BM214" s="218" t="s">
        <v>2730</v>
      </c>
    </row>
    <row r="215" s="2" customFormat="1">
      <c r="A215" s="41"/>
      <c r="B215" s="42"/>
      <c r="C215" s="43"/>
      <c r="D215" s="220" t="s">
        <v>152</v>
      </c>
      <c r="E215" s="43"/>
      <c r="F215" s="221" t="s">
        <v>2614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152</v>
      </c>
      <c r="AU215" s="20" t="s">
        <v>83</v>
      </c>
    </row>
    <row r="216" s="2" customFormat="1">
      <c r="A216" s="41"/>
      <c r="B216" s="42"/>
      <c r="C216" s="43"/>
      <c r="D216" s="225" t="s">
        <v>154</v>
      </c>
      <c r="E216" s="43"/>
      <c r="F216" s="226" t="s">
        <v>2615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154</v>
      </c>
      <c r="AU216" s="20" t="s">
        <v>83</v>
      </c>
    </row>
    <row r="217" s="12" customFormat="1" ht="25.92" customHeight="1">
      <c r="A217" s="12"/>
      <c r="B217" s="191"/>
      <c r="C217" s="192"/>
      <c r="D217" s="193" t="s">
        <v>72</v>
      </c>
      <c r="E217" s="194" t="s">
        <v>1593</v>
      </c>
      <c r="F217" s="194" t="s">
        <v>1594</v>
      </c>
      <c r="G217" s="192"/>
      <c r="H217" s="192"/>
      <c r="I217" s="195"/>
      <c r="J217" s="196">
        <f>BK217</f>
        <v>0</v>
      </c>
      <c r="K217" s="192"/>
      <c r="L217" s="197"/>
      <c r="M217" s="198"/>
      <c r="N217" s="199"/>
      <c r="O217" s="199"/>
      <c r="P217" s="200">
        <f>P218</f>
        <v>0</v>
      </c>
      <c r="Q217" s="199"/>
      <c r="R217" s="200">
        <f>R218</f>
        <v>0</v>
      </c>
      <c r="S217" s="199"/>
      <c r="T217" s="201">
        <f>T218</f>
        <v>0.92400000000000004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2" t="s">
        <v>83</v>
      </c>
      <c r="AT217" s="203" t="s">
        <v>72</v>
      </c>
      <c r="AU217" s="203" t="s">
        <v>73</v>
      </c>
      <c r="AY217" s="202" t="s">
        <v>143</v>
      </c>
      <c r="BK217" s="204">
        <f>BK218</f>
        <v>0</v>
      </c>
    </row>
    <row r="218" s="12" customFormat="1" ht="22.8" customHeight="1">
      <c r="A218" s="12"/>
      <c r="B218" s="191"/>
      <c r="C218" s="192"/>
      <c r="D218" s="193" t="s">
        <v>72</v>
      </c>
      <c r="E218" s="205" t="s">
        <v>1616</v>
      </c>
      <c r="F218" s="205" t="s">
        <v>1617</v>
      </c>
      <c r="G218" s="192"/>
      <c r="H218" s="192"/>
      <c r="I218" s="195"/>
      <c r="J218" s="206">
        <f>BK218</f>
        <v>0</v>
      </c>
      <c r="K218" s="192"/>
      <c r="L218" s="197"/>
      <c r="M218" s="198"/>
      <c r="N218" s="199"/>
      <c r="O218" s="199"/>
      <c r="P218" s="200">
        <f>SUM(P219:P223)</f>
        <v>0</v>
      </c>
      <c r="Q218" s="199"/>
      <c r="R218" s="200">
        <f>SUM(R219:R223)</f>
        <v>0</v>
      </c>
      <c r="S218" s="199"/>
      <c r="T218" s="201">
        <f>SUM(T219:T223)</f>
        <v>0.92400000000000004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2" t="s">
        <v>83</v>
      </c>
      <c r="AT218" s="203" t="s">
        <v>72</v>
      </c>
      <c r="AU218" s="203" t="s">
        <v>81</v>
      </c>
      <c r="AY218" s="202" t="s">
        <v>143</v>
      </c>
      <c r="BK218" s="204">
        <f>SUM(BK219:BK223)</f>
        <v>0</v>
      </c>
    </row>
    <row r="219" s="2" customFormat="1" ht="24.15" customHeight="1">
      <c r="A219" s="41"/>
      <c r="B219" s="42"/>
      <c r="C219" s="207" t="s">
        <v>353</v>
      </c>
      <c r="D219" s="207" t="s">
        <v>145</v>
      </c>
      <c r="E219" s="208" t="s">
        <v>2731</v>
      </c>
      <c r="F219" s="209" t="s">
        <v>2732</v>
      </c>
      <c r="G219" s="210" t="s">
        <v>331</v>
      </c>
      <c r="H219" s="211">
        <v>924</v>
      </c>
      <c r="I219" s="212"/>
      <c r="J219" s="213">
        <f>ROUND(I219*H219,2)</f>
        <v>0</v>
      </c>
      <c r="K219" s="209" t="s">
        <v>149</v>
      </c>
      <c r="L219" s="47"/>
      <c r="M219" s="214" t="s">
        <v>28</v>
      </c>
      <c r="N219" s="215" t="s">
        <v>44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0.001</v>
      </c>
      <c r="T219" s="217">
        <f>S219*H219</f>
        <v>0.92400000000000004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282</v>
      </c>
      <c r="AT219" s="218" t="s">
        <v>145</v>
      </c>
      <c r="AU219" s="218" t="s">
        <v>83</v>
      </c>
      <c r="AY219" s="20" t="s">
        <v>143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81</v>
      </c>
      <c r="BK219" s="219">
        <f>ROUND(I219*H219,2)</f>
        <v>0</v>
      </c>
      <c r="BL219" s="20" t="s">
        <v>282</v>
      </c>
      <c r="BM219" s="218" t="s">
        <v>2733</v>
      </c>
    </row>
    <row r="220" s="2" customFormat="1">
      <c r="A220" s="41"/>
      <c r="B220" s="42"/>
      <c r="C220" s="43"/>
      <c r="D220" s="220" t="s">
        <v>152</v>
      </c>
      <c r="E220" s="43"/>
      <c r="F220" s="221" t="s">
        <v>2734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152</v>
      </c>
      <c r="AU220" s="20" t="s">
        <v>83</v>
      </c>
    </row>
    <row r="221" s="2" customFormat="1">
      <c r="A221" s="41"/>
      <c r="B221" s="42"/>
      <c r="C221" s="43"/>
      <c r="D221" s="225" t="s">
        <v>154</v>
      </c>
      <c r="E221" s="43"/>
      <c r="F221" s="226" t="s">
        <v>2735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154</v>
      </c>
      <c r="AU221" s="20" t="s">
        <v>83</v>
      </c>
    </row>
    <row r="222" s="14" customFormat="1">
      <c r="A222" s="14"/>
      <c r="B222" s="238"/>
      <c r="C222" s="239"/>
      <c r="D222" s="220" t="s">
        <v>156</v>
      </c>
      <c r="E222" s="240" t="s">
        <v>28</v>
      </c>
      <c r="F222" s="241" t="s">
        <v>2736</v>
      </c>
      <c r="G222" s="239"/>
      <c r="H222" s="240" t="s">
        <v>28</v>
      </c>
      <c r="I222" s="242"/>
      <c r="J222" s="239"/>
      <c r="K222" s="239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156</v>
      </c>
      <c r="AU222" s="247" t="s">
        <v>83</v>
      </c>
      <c r="AV222" s="14" t="s">
        <v>81</v>
      </c>
      <c r="AW222" s="14" t="s">
        <v>35</v>
      </c>
      <c r="AX222" s="14" t="s">
        <v>73</v>
      </c>
      <c r="AY222" s="247" t="s">
        <v>143</v>
      </c>
    </row>
    <row r="223" s="13" customFormat="1">
      <c r="A223" s="13"/>
      <c r="B223" s="227"/>
      <c r="C223" s="228"/>
      <c r="D223" s="220" t="s">
        <v>156</v>
      </c>
      <c r="E223" s="229" t="s">
        <v>28</v>
      </c>
      <c r="F223" s="230" t="s">
        <v>2737</v>
      </c>
      <c r="G223" s="228"/>
      <c r="H223" s="231">
        <v>924</v>
      </c>
      <c r="I223" s="232"/>
      <c r="J223" s="228"/>
      <c r="K223" s="228"/>
      <c r="L223" s="233"/>
      <c r="M223" s="285"/>
      <c r="N223" s="286"/>
      <c r="O223" s="286"/>
      <c r="P223" s="286"/>
      <c r="Q223" s="286"/>
      <c r="R223" s="286"/>
      <c r="S223" s="286"/>
      <c r="T223" s="28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156</v>
      </c>
      <c r="AU223" s="237" t="s">
        <v>83</v>
      </c>
      <c r="AV223" s="13" t="s">
        <v>83</v>
      </c>
      <c r="AW223" s="13" t="s">
        <v>35</v>
      </c>
      <c r="AX223" s="13" t="s">
        <v>81</v>
      </c>
      <c r="AY223" s="237" t="s">
        <v>143</v>
      </c>
    </row>
    <row r="224" s="2" customFormat="1" ht="6.96" customHeight="1">
      <c r="A224" s="41"/>
      <c r="B224" s="62"/>
      <c r="C224" s="63"/>
      <c r="D224" s="63"/>
      <c r="E224" s="63"/>
      <c r="F224" s="63"/>
      <c r="G224" s="63"/>
      <c r="H224" s="63"/>
      <c r="I224" s="63"/>
      <c r="J224" s="63"/>
      <c r="K224" s="63"/>
      <c r="L224" s="47"/>
      <c r="M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</row>
  </sheetData>
  <sheetProtection sheet="1" autoFilter="0" formatColumns="0" formatRows="0" objects="1" scenarios="1" spinCount="100000" saltValue="xlSL9PmKHFFTIWHDDdyDzZSo3BTGZSg/OD7c42V1wZtC9RmskzOxzUNM5hY0jUneUIq/kOGoixDbKuD2C8Reuw==" hashValue="WmxoCT0luYj1X56maDVibnhQl2UiL7Z8i15vZMXJx64OeWj90rMNUw0wPlTfsKS0XFzYgSUnF9w82dN7qdlJ7g==" algorithmName="SHA-512" password="CC35"/>
  <autoFilter ref="C88:K223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4_01/122251101"/>
    <hyperlink ref="F98" r:id="rId2" display="https://podminky.urs.cz/item/CS_URS_2024_01/132212131"/>
    <hyperlink ref="F109" r:id="rId3" display="https://podminky.urs.cz/item/CS_URS_2024_01/162751117"/>
    <hyperlink ref="F114" r:id="rId4" display="https://podminky.urs.cz/item/CS_URS_2024_01/167151111"/>
    <hyperlink ref="F118" r:id="rId5" display="https://podminky.urs.cz/item/CS_URS_2024_01/171201231"/>
    <hyperlink ref="F123" r:id="rId6" display="https://podminky.urs.cz/item/CS_URS_2024_01/181951112"/>
    <hyperlink ref="F128" r:id="rId7" display="https://podminky.urs.cz/item/CS_URS_2024_01/275313511"/>
    <hyperlink ref="F140" r:id="rId8" display="https://podminky.urs.cz/item/CS_URS_2024_01/564811011"/>
    <hyperlink ref="F144" r:id="rId9" display="https://podminky.urs.cz/item/CS_URS_2024_01/564831011"/>
    <hyperlink ref="F148" r:id="rId10" display="https://podminky.urs.cz/item/CS_URS_2024_01/591411111"/>
    <hyperlink ref="F165" r:id="rId11" display="https://podminky.urs.cz/item/CS_URS_2024_01/936104213"/>
    <hyperlink ref="F173" r:id="rId12" display="https://podminky.urs.cz/item/CS_URS_2024_01/936124113"/>
    <hyperlink ref="F188" r:id="rId13" display="https://podminky.urs.cz/item/CS_URS_2024_01/961044111"/>
    <hyperlink ref="F193" r:id="rId14" display="https://podminky.urs.cz/item/CS_URS_2024_01/966001211"/>
    <hyperlink ref="F197" r:id="rId15" display="https://podminky.urs.cz/item/CS_URS_2024_01/966001311"/>
    <hyperlink ref="F202" r:id="rId16" display="https://podminky.urs.cz/item/CS_URS_2024_01/997221561"/>
    <hyperlink ref="F206" r:id="rId17" display="https://podminky.urs.cz/item/CS_URS_2024_01/997221569"/>
    <hyperlink ref="F211" r:id="rId18" display="https://podminky.urs.cz/item/CS_URS_2024_01/997221861"/>
    <hyperlink ref="F216" r:id="rId19" display="https://podminky.urs.cz/item/CS_URS_2024_01/998231311"/>
    <hyperlink ref="F221" r:id="rId20" display="https://podminky.urs.cz/item/CS_URS_2024_01/7679968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83</v>
      </c>
    </row>
    <row r="4" s="1" customFormat="1" ht="24.96" customHeight="1">
      <c r="B4" s="23"/>
      <c r="D4" s="133" t="s">
        <v>100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Louny - Revitalizace sídliště Pod Kasárnami - Etapa II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101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2738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28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16. 1. 2025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26</v>
      </c>
      <c r="E14" s="41"/>
      <c r="F14" s="41"/>
      <c r="G14" s="41"/>
      <c r="H14" s="41"/>
      <c r="I14" s="135" t="s">
        <v>27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30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27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30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27</v>
      </c>
      <c r="J20" s="139" t="s">
        <v>28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34</v>
      </c>
      <c r="F21" s="41"/>
      <c r="G21" s="41"/>
      <c r="H21" s="41"/>
      <c r="I21" s="135" t="s">
        <v>30</v>
      </c>
      <c r="J21" s="139" t="s">
        <v>28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27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30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28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ROUND((SUM(BE83:BE120)),  2)</f>
        <v>0</v>
      </c>
      <c r="G33" s="41"/>
      <c r="H33" s="41"/>
      <c r="I33" s="151">
        <v>0.20999999999999999</v>
      </c>
      <c r="J33" s="150">
        <f>ROUND(((SUM(BE83:BE120))*I33),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ROUND((SUM(BF83:BF120)),  2)</f>
        <v>0</v>
      </c>
      <c r="G34" s="41"/>
      <c r="H34" s="41"/>
      <c r="I34" s="151">
        <v>0.12</v>
      </c>
      <c r="J34" s="150">
        <f>ROUND(((SUM(BF83:BF120))*I34),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ROUND((SUM(BG83:BG120)),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ROUND((SUM(BH83:BH120)),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ROUND((SUM(BI83:BI120)),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103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Louny - Revitalizace sídliště Pod Kasárnami - Etapa II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101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rozpočtové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Louny</v>
      </c>
      <c r="G52" s="43"/>
      <c r="H52" s="43"/>
      <c r="I52" s="35" t="s">
        <v>24</v>
      </c>
      <c r="J52" s="75" t="str">
        <f>IF(J12="","",J12)</f>
        <v>16. 1. 2025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 xml:space="preserve"> </v>
      </c>
      <c r="G54" s="43"/>
      <c r="H54" s="43"/>
      <c r="I54" s="35" t="s">
        <v>33</v>
      </c>
      <c r="J54" s="39" t="str">
        <f>E21</f>
        <v>Projekce dopravní Filip, s.r.o.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104</v>
      </c>
      <c r="D57" s="165"/>
      <c r="E57" s="165"/>
      <c r="F57" s="165"/>
      <c r="G57" s="165"/>
      <c r="H57" s="165"/>
      <c r="I57" s="165"/>
      <c r="J57" s="166" t="s">
        <v>105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106</v>
      </c>
    </row>
    <row r="60" s="9" customFormat="1" ht="24.96" customHeight="1">
      <c r="A60" s="9"/>
      <c r="B60" s="168"/>
      <c r="C60" s="169"/>
      <c r="D60" s="170" t="s">
        <v>2738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2739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2740</v>
      </c>
      <c r="E62" s="177"/>
      <c r="F62" s="177"/>
      <c r="G62" s="177"/>
      <c r="H62" s="177"/>
      <c r="I62" s="177"/>
      <c r="J62" s="178">
        <f>J100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2741</v>
      </c>
      <c r="E63" s="177"/>
      <c r="F63" s="177"/>
      <c r="G63" s="177"/>
      <c r="H63" s="177"/>
      <c r="I63" s="177"/>
      <c r="J63" s="178">
        <f>J108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128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Louny - Revitalizace sídliště Pod Kasárnami - Etapa II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101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VRN - Vedlejší rozpočtové náklady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22</v>
      </c>
      <c r="D77" s="43"/>
      <c r="E77" s="43"/>
      <c r="F77" s="30" t="str">
        <f>F12</f>
        <v>Louny</v>
      </c>
      <c r="G77" s="43"/>
      <c r="H77" s="43"/>
      <c r="I77" s="35" t="s">
        <v>24</v>
      </c>
      <c r="J77" s="75" t="str">
        <f>IF(J12="","",J12)</f>
        <v>16. 1. 2025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5.65" customHeight="1">
      <c r="A79" s="41"/>
      <c r="B79" s="42"/>
      <c r="C79" s="35" t="s">
        <v>26</v>
      </c>
      <c r="D79" s="43"/>
      <c r="E79" s="43"/>
      <c r="F79" s="30" t="str">
        <f>E15</f>
        <v xml:space="preserve"> </v>
      </c>
      <c r="G79" s="43"/>
      <c r="H79" s="43"/>
      <c r="I79" s="35" t="s">
        <v>33</v>
      </c>
      <c r="J79" s="39" t="str">
        <f>E21</f>
        <v>Projekce dopravní Filip, s.r.o.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31</v>
      </c>
      <c r="D80" s="43"/>
      <c r="E80" s="43"/>
      <c r="F80" s="30" t="str">
        <f>IF(E18="","",E18)</f>
        <v>Vyplň údaj</v>
      </c>
      <c r="G80" s="43"/>
      <c r="H80" s="43"/>
      <c r="I80" s="35" t="s">
        <v>36</v>
      </c>
      <c r="J80" s="39" t="str">
        <f>E24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129</v>
      </c>
      <c r="D82" s="183" t="s">
        <v>58</v>
      </c>
      <c r="E82" s="183" t="s">
        <v>54</v>
      </c>
      <c r="F82" s="183" t="s">
        <v>55</v>
      </c>
      <c r="G82" s="183" t="s">
        <v>130</v>
      </c>
      <c r="H82" s="183" t="s">
        <v>131</v>
      </c>
      <c r="I82" s="183" t="s">
        <v>132</v>
      </c>
      <c r="J82" s="183" t="s">
        <v>105</v>
      </c>
      <c r="K82" s="184" t="s">
        <v>133</v>
      </c>
      <c r="L82" s="185"/>
      <c r="M82" s="95" t="s">
        <v>28</v>
      </c>
      <c r="N82" s="96" t="s">
        <v>43</v>
      </c>
      <c r="O82" s="96" t="s">
        <v>134</v>
      </c>
      <c r="P82" s="96" t="s">
        <v>135</v>
      </c>
      <c r="Q82" s="96" t="s">
        <v>136</v>
      </c>
      <c r="R82" s="96" t="s">
        <v>137</v>
      </c>
      <c r="S82" s="96" t="s">
        <v>138</v>
      </c>
      <c r="T82" s="97" t="s">
        <v>139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140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</f>
        <v>0</v>
      </c>
      <c r="Q83" s="99"/>
      <c r="R83" s="188">
        <f>R84</f>
        <v>0</v>
      </c>
      <c r="S83" s="99"/>
      <c r="T83" s="189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72</v>
      </c>
      <c r="AU83" s="20" t="s">
        <v>106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72</v>
      </c>
      <c r="E84" s="194" t="s">
        <v>96</v>
      </c>
      <c r="F84" s="194" t="s">
        <v>97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P85+P100+P108</f>
        <v>0</v>
      </c>
      <c r="Q84" s="199"/>
      <c r="R84" s="200">
        <f>R85+R100+R108</f>
        <v>0</v>
      </c>
      <c r="S84" s="199"/>
      <c r="T84" s="201">
        <f>T85+T100+T108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196</v>
      </c>
      <c r="AT84" s="203" t="s">
        <v>72</v>
      </c>
      <c r="AU84" s="203" t="s">
        <v>73</v>
      </c>
      <c r="AY84" s="202" t="s">
        <v>143</v>
      </c>
      <c r="BK84" s="204">
        <f>BK85+BK100+BK108</f>
        <v>0</v>
      </c>
    </row>
    <row r="85" s="12" customFormat="1" ht="22.8" customHeight="1">
      <c r="A85" s="12"/>
      <c r="B85" s="191"/>
      <c r="C85" s="192"/>
      <c r="D85" s="193" t="s">
        <v>72</v>
      </c>
      <c r="E85" s="205" t="s">
        <v>2742</v>
      </c>
      <c r="F85" s="205" t="s">
        <v>2743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SUM(P86:P99)</f>
        <v>0</v>
      </c>
      <c r="Q85" s="199"/>
      <c r="R85" s="200">
        <f>SUM(R86:R99)</f>
        <v>0</v>
      </c>
      <c r="S85" s="199"/>
      <c r="T85" s="201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196</v>
      </c>
      <c r="AT85" s="203" t="s">
        <v>72</v>
      </c>
      <c r="AU85" s="203" t="s">
        <v>81</v>
      </c>
      <c r="AY85" s="202" t="s">
        <v>143</v>
      </c>
      <c r="BK85" s="204">
        <f>SUM(BK86:BK99)</f>
        <v>0</v>
      </c>
    </row>
    <row r="86" s="2" customFormat="1" ht="16.5" customHeight="1">
      <c r="A86" s="41"/>
      <c r="B86" s="42"/>
      <c r="C86" s="207" t="s">
        <v>81</v>
      </c>
      <c r="D86" s="207" t="s">
        <v>145</v>
      </c>
      <c r="E86" s="208" t="s">
        <v>2744</v>
      </c>
      <c r="F86" s="209" t="s">
        <v>2745</v>
      </c>
      <c r="G86" s="210" t="s">
        <v>2746</v>
      </c>
      <c r="H86" s="211">
        <v>1</v>
      </c>
      <c r="I86" s="212"/>
      <c r="J86" s="213">
        <f>ROUND(I86*H86,2)</f>
        <v>0</v>
      </c>
      <c r="K86" s="209" t="s">
        <v>28</v>
      </c>
      <c r="L86" s="47"/>
      <c r="M86" s="214" t="s">
        <v>28</v>
      </c>
      <c r="N86" s="215" t="s">
        <v>44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2747</v>
      </c>
      <c r="AT86" s="218" t="s">
        <v>145</v>
      </c>
      <c r="AU86" s="218" t="s">
        <v>83</v>
      </c>
      <c r="AY86" s="20" t="s">
        <v>143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81</v>
      </c>
      <c r="BK86" s="219">
        <f>ROUND(I86*H86,2)</f>
        <v>0</v>
      </c>
      <c r="BL86" s="20" t="s">
        <v>2747</v>
      </c>
      <c r="BM86" s="218" t="s">
        <v>2748</v>
      </c>
    </row>
    <row r="87" s="2" customFormat="1">
      <c r="A87" s="41"/>
      <c r="B87" s="42"/>
      <c r="C87" s="43"/>
      <c r="D87" s="220" t="s">
        <v>152</v>
      </c>
      <c r="E87" s="43"/>
      <c r="F87" s="221" t="s">
        <v>2745</v>
      </c>
      <c r="G87" s="43"/>
      <c r="H87" s="43"/>
      <c r="I87" s="222"/>
      <c r="J87" s="43"/>
      <c r="K87" s="43"/>
      <c r="L87" s="47"/>
      <c r="M87" s="223"/>
      <c r="N87" s="224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152</v>
      </c>
      <c r="AU87" s="20" t="s">
        <v>83</v>
      </c>
    </row>
    <row r="88" s="2" customFormat="1" ht="16.5" customHeight="1">
      <c r="A88" s="41"/>
      <c r="B88" s="42"/>
      <c r="C88" s="207" t="s">
        <v>83</v>
      </c>
      <c r="D88" s="207" t="s">
        <v>145</v>
      </c>
      <c r="E88" s="208" t="s">
        <v>2749</v>
      </c>
      <c r="F88" s="209" t="s">
        <v>2750</v>
      </c>
      <c r="G88" s="210" t="s">
        <v>2746</v>
      </c>
      <c r="H88" s="211">
        <v>1</v>
      </c>
      <c r="I88" s="212"/>
      <c r="J88" s="213">
        <f>ROUND(I88*H88,2)</f>
        <v>0</v>
      </c>
      <c r="K88" s="209" t="s">
        <v>149</v>
      </c>
      <c r="L88" s="47"/>
      <c r="M88" s="214" t="s">
        <v>28</v>
      </c>
      <c r="N88" s="215" t="s">
        <v>44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2747</v>
      </c>
      <c r="AT88" s="218" t="s">
        <v>145</v>
      </c>
      <c r="AU88" s="218" t="s">
        <v>83</v>
      </c>
      <c r="AY88" s="20" t="s">
        <v>143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81</v>
      </c>
      <c r="BK88" s="219">
        <f>ROUND(I88*H88,2)</f>
        <v>0</v>
      </c>
      <c r="BL88" s="20" t="s">
        <v>2747</v>
      </c>
      <c r="BM88" s="218" t="s">
        <v>2751</v>
      </c>
    </row>
    <row r="89" s="2" customFormat="1">
      <c r="A89" s="41"/>
      <c r="B89" s="42"/>
      <c r="C89" s="43"/>
      <c r="D89" s="220" t="s">
        <v>152</v>
      </c>
      <c r="E89" s="43"/>
      <c r="F89" s="221" t="s">
        <v>2750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152</v>
      </c>
      <c r="AU89" s="20" t="s">
        <v>83</v>
      </c>
    </row>
    <row r="90" s="2" customFormat="1">
      <c r="A90" s="41"/>
      <c r="B90" s="42"/>
      <c r="C90" s="43"/>
      <c r="D90" s="225" t="s">
        <v>154</v>
      </c>
      <c r="E90" s="43"/>
      <c r="F90" s="226" t="s">
        <v>2752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154</v>
      </c>
      <c r="AU90" s="20" t="s">
        <v>83</v>
      </c>
    </row>
    <row r="91" s="2" customFormat="1" ht="16.5" customHeight="1">
      <c r="A91" s="41"/>
      <c r="B91" s="42"/>
      <c r="C91" s="207" t="s">
        <v>181</v>
      </c>
      <c r="D91" s="207" t="s">
        <v>145</v>
      </c>
      <c r="E91" s="208" t="s">
        <v>2753</v>
      </c>
      <c r="F91" s="209" t="s">
        <v>2754</v>
      </c>
      <c r="G91" s="210" t="s">
        <v>2746</v>
      </c>
      <c r="H91" s="211">
        <v>1</v>
      </c>
      <c r="I91" s="212"/>
      <c r="J91" s="213">
        <f>ROUND(I91*H91,2)</f>
        <v>0</v>
      </c>
      <c r="K91" s="209" t="s">
        <v>149</v>
      </c>
      <c r="L91" s="47"/>
      <c r="M91" s="214" t="s">
        <v>28</v>
      </c>
      <c r="N91" s="215" t="s">
        <v>44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2747</v>
      </c>
      <c r="AT91" s="218" t="s">
        <v>145</v>
      </c>
      <c r="AU91" s="218" t="s">
        <v>83</v>
      </c>
      <c r="AY91" s="20" t="s">
        <v>143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81</v>
      </c>
      <c r="BK91" s="219">
        <f>ROUND(I91*H91,2)</f>
        <v>0</v>
      </c>
      <c r="BL91" s="20" t="s">
        <v>2747</v>
      </c>
      <c r="BM91" s="218" t="s">
        <v>2755</v>
      </c>
    </row>
    <row r="92" s="2" customFormat="1">
      <c r="A92" s="41"/>
      <c r="B92" s="42"/>
      <c r="C92" s="43"/>
      <c r="D92" s="220" t="s">
        <v>152</v>
      </c>
      <c r="E92" s="43"/>
      <c r="F92" s="221" t="s">
        <v>2754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152</v>
      </c>
      <c r="AU92" s="20" t="s">
        <v>83</v>
      </c>
    </row>
    <row r="93" s="2" customFormat="1">
      <c r="A93" s="41"/>
      <c r="B93" s="42"/>
      <c r="C93" s="43"/>
      <c r="D93" s="225" t="s">
        <v>154</v>
      </c>
      <c r="E93" s="43"/>
      <c r="F93" s="226" t="s">
        <v>2756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154</v>
      </c>
      <c r="AU93" s="20" t="s">
        <v>83</v>
      </c>
    </row>
    <row r="94" s="2" customFormat="1" ht="16.5" customHeight="1">
      <c r="A94" s="41"/>
      <c r="B94" s="42"/>
      <c r="C94" s="207" t="s">
        <v>150</v>
      </c>
      <c r="D94" s="207" t="s">
        <v>145</v>
      </c>
      <c r="E94" s="208" t="s">
        <v>2757</v>
      </c>
      <c r="F94" s="209" t="s">
        <v>2758</v>
      </c>
      <c r="G94" s="210" t="s">
        <v>2746</v>
      </c>
      <c r="H94" s="211">
        <v>1</v>
      </c>
      <c r="I94" s="212"/>
      <c r="J94" s="213">
        <f>ROUND(I94*H94,2)</f>
        <v>0</v>
      </c>
      <c r="K94" s="209" t="s">
        <v>149</v>
      </c>
      <c r="L94" s="47"/>
      <c r="M94" s="214" t="s">
        <v>28</v>
      </c>
      <c r="N94" s="215" t="s">
        <v>44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2747</v>
      </c>
      <c r="AT94" s="218" t="s">
        <v>145</v>
      </c>
      <c r="AU94" s="218" t="s">
        <v>83</v>
      </c>
      <c r="AY94" s="20" t="s">
        <v>143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81</v>
      </c>
      <c r="BK94" s="219">
        <f>ROUND(I94*H94,2)</f>
        <v>0</v>
      </c>
      <c r="BL94" s="20" t="s">
        <v>2747</v>
      </c>
      <c r="BM94" s="218" t="s">
        <v>2759</v>
      </c>
    </row>
    <row r="95" s="2" customFormat="1">
      <c r="A95" s="41"/>
      <c r="B95" s="42"/>
      <c r="C95" s="43"/>
      <c r="D95" s="220" t="s">
        <v>152</v>
      </c>
      <c r="E95" s="43"/>
      <c r="F95" s="221" t="s">
        <v>2758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152</v>
      </c>
      <c r="AU95" s="20" t="s">
        <v>83</v>
      </c>
    </row>
    <row r="96" s="2" customFormat="1">
      <c r="A96" s="41"/>
      <c r="B96" s="42"/>
      <c r="C96" s="43"/>
      <c r="D96" s="225" t="s">
        <v>154</v>
      </c>
      <c r="E96" s="43"/>
      <c r="F96" s="226" t="s">
        <v>2760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154</v>
      </c>
      <c r="AU96" s="20" t="s">
        <v>83</v>
      </c>
    </row>
    <row r="97" s="2" customFormat="1" ht="16.5" customHeight="1">
      <c r="A97" s="41"/>
      <c r="B97" s="42"/>
      <c r="C97" s="207" t="s">
        <v>196</v>
      </c>
      <c r="D97" s="207" t="s">
        <v>145</v>
      </c>
      <c r="E97" s="208" t="s">
        <v>2761</v>
      </c>
      <c r="F97" s="209" t="s">
        <v>2762</v>
      </c>
      <c r="G97" s="210" t="s">
        <v>2746</v>
      </c>
      <c r="H97" s="211">
        <v>1</v>
      </c>
      <c r="I97" s="212"/>
      <c r="J97" s="213">
        <f>ROUND(I97*H97,2)</f>
        <v>0</v>
      </c>
      <c r="K97" s="209" t="s">
        <v>149</v>
      </c>
      <c r="L97" s="47"/>
      <c r="M97" s="214" t="s">
        <v>28</v>
      </c>
      <c r="N97" s="215" t="s">
        <v>44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2747</v>
      </c>
      <c r="AT97" s="218" t="s">
        <v>145</v>
      </c>
      <c r="AU97" s="218" t="s">
        <v>83</v>
      </c>
      <c r="AY97" s="20" t="s">
        <v>143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81</v>
      </c>
      <c r="BK97" s="219">
        <f>ROUND(I97*H97,2)</f>
        <v>0</v>
      </c>
      <c r="BL97" s="20" t="s">
        <v>2747</v>
      </c>
      <c r="BM97" s="218" t="s">
        <v>2763</v>
      </c>
    </row>
    <row r="98" s="2" customFormat="1">
      <c r="A98" s="41"/>
      <c r="B98" s="42"/>
      <c r="C98" s="43"/>
      <c r="D98" s="220" t="s">
        <v>152</v>
      </c>
      <c r="E98" s="43"/>
      <c r="F98" s="221" t="s">
        <v>2762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152</v>
      </c>
      <c r="AU98" s="20" t="s">
        <v>83</v>
      </c>
    </row>
    <row r="99" s="2" customFormat="1">
      <c r="A99" s="41"/>
      <c r="B99" s="42"/>
      <c r="C99" s="43"/>
      <c r="D99" s="225" t="s">
        <v>154</v>
      </c>
      <c r="E99" s="43"/>
      <c r="F99" s="226" t="s">
        <v>2764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154</v>
      </c>
      <c r="AU99" s="20" t="s">
        <v>83</v>
      </c>
    </row>
    <row r="100" s="12" customFormat="1" ht="22.8" customHeight="1">
      <c r="A100" s="12"/>
      <c r="B100" s="191"/>
      <c r="C100" s="192"/>
      <c r="D100" s="193" t="s">
        <v>72</v>
      </c>
      <c r="E100" s="205" t="s">
        <v>2765</v>
      </c>
      <c r="F100" s="205" t="s">
        <v>2766</v>
      </c>
      <c r="G100" s="192"/>
      <c r="H100" s="192"/>
      <c r="I100" s="195"/>
      <c r="J100" s="206">
        <f>BK100</f>
        <v>0</v>
      </c>
      <c r="K100" s="192"/>
      <c r="L100" s="197"/>
      <c r="M100" s="198"/>
      <c r="N100" s="199"/>
      <c r="O100" s="199"/>
      <c r="P100" s="200">
        <f>SUM(P101:P107)</f>
        <v>0</v>
      </c>
      <c r="Q100" s="199"/>
      <c r="R100" s="200">
        <f>SUM(R101:R107)</f>
        <v>0</v>
      </c>
      <c r="S100" s="199"/>
      <c r="T100" s="201">
        <f>SUM(T101:T107)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196</v>
      </c>
      <c r="AT100" s="203" t="s">
        <v>72</v>
      </c>
      <c r="AU100" s="203" t="s">
        <v>81</v>
      </c>
      <c r="AY100" s="202" t="s">
        <v>143</v>
      </c>
      <c r="BK100" s="204">
        <f>SUM(BK101:BK107)</f>
        <v>0</v>
      </c>
    </row>
    <row r="101" s="2" customFormat="1" ht="16.5" customHeight="1">
      <c r="A101" s="41"/>
      <c r="B101" s="42"/>
      <c r="C101" s="207" t="s">
        <v>203</v>
      </c>
      <c r="D101" s="207" t="s">
        <v>145</v>
      </c>
      <c r="E101" s="208" t="s">
        <v>2767</v>
      </c>
      <c r="F101" s="209" t="s">
        <v>2766</v>
      </c>
      <c r="G101" s="210" t="s">
        <v>2746</v>
      </c>
      <c r="H101" s="211">
        <v>1</v>
      </c>
      <c r="I101" s="212"/>
      <c r="J101" s="213">
        <f>ROUND(I101*H101,2)</f>
        <v>0</v>
      </c>
      <c r="K101" s="209" t="s">
        <v>149</v>
      </c>
      <c r="L101" s="47"/>
      <c r="M101" s="214" t="s">
        <v>28</v>
      </c>
      <c r="N101" s="215" t="s">
        <v>44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2747</v>
      </c>
      <c r="AT101" s="218" t="s">
        <v>145</v>
      </c>
      <c r="AU101" s="218" t="s">
        <v>83</v>
      </c>
      <c r="AY101" s="20" t="s">
        <v>143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81</v>
      </c>
      <c r="BK101" s="219">
        <f>ROUND(I101*H101,2)</f>
        <v>0</v>
      </c>
      <c r="BL101" s="20" t="s">
        <v>2747</v>
      </c>
      <c r="BM101" s="218" t="s">
        <v>2768</v>
      </c>
    </row>
    <row r="102" s="2" customFormat="1">
      <c r="A102" s="41"/>
      <c r="B102" s="42"/>
      <c r="C102" s="43"/>
      <c r="D102" s="220" t="s">
        <v>152</v>
      </c>
      <c r="E102" s="43"/>
      <c r="F102" s="221" t="s">
        <v>2766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152</v>
      </c>
      <c r="AU102" s="20" t="s">
        <v>83</v>
      </c>
    </row>
    <row r="103" s="2" customFormat="1">
      <c r="A103" s="41"/>
      <c r="B103" s="42"/>
      <c r="C103" s="43"/>
      <c r="D103" s="225" t="s">
        <v>154</v>
      </c>
      <c r="E103" s="43"/>
      <c r="F103" s="226" t="s">
        <v>2769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154</v>
      </c>
      <c r="AU103" s="20" t="s">
        <v>83</v>
      </c>
    </row>
    <row r="104" s="2" customFormat="1">
      <c r="A104" s="41"/>
      <c r="B104" s="42"/>
      <c r="C104" s="43"/>
      <c r="D104" s="220" t="s">
        <v>231</v>
      </c>
      <c r="E104" s="43"/>
      <c r="F104" s="259" t="s">
        <v>2770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231</v>
      </c>
      <c r="AU104" s="20" t="s">
        <v>83</v>
      </c>
    </row>
    <row r="105" s="2" customFormat="1" ht="16.5" customHeight="1">
      <c r="A105" s="41"/>
      <c r="B105" s="42"/>
      <c r="C105" s="207" t="s">
        <v>210</v>
      </c>
      <c r="D105" s="207" t="s">
        <v>145</v>
      </c>
      <c r="E105" s="208" t="s">
        <v>2771</v>
      </c>
      <c r="F105" s="209" t="s">
        <v>2772</v>
      </c>
      <c r="G105" s="210" t="s">
        <v>2746</v>
      </c>
      <c r="H105" s="211">
        <v>1</v>
      </c>
      <c r="I105" s="212"/>
      <c r="J105" s="213">
        <f>ROUND(I105*H105,2)</f>
        <v>0</v>
      </c>
      <c r="K105" s="209" t="s">
        <v>149</v>
      </c>
      <c r="L105" s="47"/>
      <c r="M105" s="214" t="s">
        <v>28</v>
      </c>
      <c r="N105" s="215" t="s">
        <v>44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2747</v>
      </c>
      <c r="AT105" s="218" t="s">
        <v>145</v>
      </c>
      <c r="AU105" s="218" t="s">
        <v>83</v>
      </c>
      <c r="AY105" s="20" t="s">
        <v>143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81</v>
      </c>
      <c r="BK105" s="219">
        <f>ROUND(I105*H105,2)</f>
        <v>0</v>
      </c>
      <c r="BL105" s="20" t="s">
        <v>2747</v>
      </c>
      <c r="BM105" s="218" t="s">
        <v>2773</v>
      </c>
    </row>
    <row r="106" s="2" customFormat="1">
      <c r="A106" s="41"/>
      <c r="B106" s="42"/>
      <c r="C106" s="43"/>
      <c r="D106" s="220" t="s">
        <v>152</v>
      </c>
      <c r="E106" s="43"/>
      <c r="F106" s="221" t="s">
        <v>2772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152</v>
      </c>
      <c r="AU106" s="20" t="s">
        <v>83</v>
      </c>
    </row>
    <row r="107" s="2" customFormat="1">
      <c r="A107" s="41"/>
      <c r="B107" s="42"/>
      <c r="C107" s="43"/>
      <c r="D107" s="225" t="s">
        <v>154</v>
      </c>
      <c r="E107" s="43"/>
      <c r="F107" s="226" t="s">
        <v>2774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154</v>
      </c>
      <c r="AU107" s="20" t="s">
        <v>83</v>
      </c>
    </row>
    <row r="108" s="12" customFormat="1" ht="22.8" customHeight="1">
      <c r="A108" s="12"/>
      <c r="B108" s="191"/>
      <c r="C108" s="192"/>
      <c r="D108" s="193" t="s">
        <v>72</v>
      </c>
      <c r="E108" s="205" t="s">
        <v>2775</v>
      </c>
      <c r="F108" s="205" t="s">
        <v>2776</v>
      </c>
      <c r="G108" s="192"/>
      <c r="H108" s="192"/>
      <c r="I108" s="195"/>
      <c r="J108" s="206">
        <f>BK108</f>
        <v>0</v>
      </c>
      <c r="K108" s="192"/>
      <c r="L108" s="197"/>
      <c r="M108" s="198"/>
      <c r="N108" s="199"/>
      <c r="O108" s="199"/>
      <c r="P108" s="200">
        <f>SUM(P109:P120)</f>
        <v>0</v>
      </c>
      <c r="Q108" s="199"/>
      <c r="R108" s="200">
        <f>SUM(R109:R120)</f>
        <v>0</v>
      </c>
      <c r="S108" s="199"/>
      <c r="T108" s="201">
        <f>SUM(T109:T120)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196</v>
      </c>
      <c r="AT108" s="203" t="s">
        <v>72</v>
      </c>
      <c r="AU108" s="203" t="s">
        <v>81</v>
      </c>
      <c r="AY108" s="202" t="s">
        <v>143</v>
      </c>
      <c r="BK108" s="204">
        <f>SUM(BK109:BK120)</f>
        <v>0</v>
      </c>
    </row>
    <row r="109" s="2" customFormat="1" ht="16.5" customHeight="1">
      <c r="A109" s="41"/>
      <c r="B109" s="42"/>
      <c r="C109" s="207" t="s">
        <v>217</v>
      </c>
      <c r="D109" s="207" t="s">
        <v>145</v>
      </c>
      <c r="E109" s="208" t="s">
        <v>2777</v>
      </c>
      <c r="F109" s="209" t="s">
        <v>2778</v>
      </c>
      <c r="G109" s="210" t="s">
        <v>2746</v>
      </c>
      <c r="H109" s="211">
        <v>1</v>
      </c>
      <c r="I109" s="212"/>
      <c r="J109" s="213">
        <f>ROUND(I109*H109,2)</f>
        <v>0</v>
      </c>
      <c r="K109" s="209" t="s">
        <v>149</v>
      </c>
      <c r="L109" s="47"/>
      <c r="M109" s="214" t="s">
        <v>28</v>
      </c>
      <c r="N109" s="215" t="s">
        <v>44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2747</v>
      </c>
      <c r="AT109" s="218" t="s">
        <v>145</v>
      </c>
      <c r="AU109" s="218" t="s">
        <v>83</v>
      </c>
      <c r="AY109" s="20" t="s">
        <v>143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81</v>
      </c>
      <c r="BK109" s="219">
        <f>ROUND(I109*H109,2)</f>
        <v>0</v>
      </c>
      <c r="BL109" s="20" t="s">
        <v>2747</v>
      </c>
      <c r="BM109" s="218" t="s">
        <v>2779</v>
      </c>
    </row>
    <row r="110" s="2" customFormat="1">
      <c r="A110" s="41"/>
      <c r="B110" s="42"/>
      <c r="C110" s="43"/>
      <c r="D110" s="220" t="s">
        <v>152</v>
      </c>
      <c r="E110" s="43"/>
      <c r="F110" s="221" t="s">
        <v>2778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152</v>
      </c>
      <c r="AU110" s="20" t="s">
        <v>83</v>
      </c>
    </row>
    <row r="111" s="2" customFormat="1">
      <c r="A111" s="41"/>
      <c r="B111" s="42"/>
      <c r="C111" s="43"/>
      <c r="D111" s="225" t="s">
        <v>154</v>
      </c>
      <c r="E111" s="43"/>
      <c r="F111" s="226" t="s">
        <v>2780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154</v>
      </c>
      <c r="AU111" s="20" t="s">
        <v>83</v>
      </c>
    </row>
    <row r="112" s="2" customFormat="1" ht="16.5" customHeight="1">
      <c r="A112" s="41"/>
      <c r="B112" s="42"/>
      <c r="C112" s="207" t="s">
        <v>225</v>
      </c>
      <c r="D112" s="207" t="s">
        <v>145</v>
      </c>
      <c r="E112" s="208" t="s">
        <v>2781</v>
      </c>
      <c r="F112" s="209" t="s">
        <v>2782</v>
      </c>
      <c r="G112" s="210" t="s">
        <v>2746</v>
      </c>
      <c r="H112" s="211">
        <v>1</v>
      </c>
      <c r="I112" s="212"/>
      <c r="J112" s="213">
        <f>ROUND(I112*H112,2)</f>
        <v>0</v>
      </c>
      <c r="K112" s="209" t="s">
        <v>149</v>
      </c>
      <c r="L112" s="47"/>
      <c r="M112" s="214" t="s">
        <v>28</v>
      </c>
      <c r="N112" s="215" t="s">
        <v>44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2747</v>
      </c>
      <c r="AT112" s="218" t="s">
        <v>145</v>
      </c>
      <c r="AU112" s="218" t="s">
        <v>83</v>
      </c>
      <c r="AY112" s="20" t="s">
        <v>143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81</v>
      </c>
      <c r="BK112" s="219">
        <f>ROUND(I112*H112,2)</f>
        <v>0</v>
      </c>
      <c r="BL112" s="20" t="s">
        <v>2747</v>
      </c>
      <c r="BM112" s="218" t="s">
        <v>2783</v>
      </c>
    </row>
    <row r="113" s="2" customFormat="1">
      <c r="A113" s="41"/>
      <c r="B113" s="42"/>
      <c r="C113" s="43"/>
      <c r="D113" s="220" t="s">
        <v>152</v>
      </c>
      <c r="E113" s="43"/>
      <c r="F113" s="221" t="s">
        <v>2782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152</v>
      </c>
      <c r="AU113" s="20" t="s">
        <v>83</v>
      </c>
    </row>
    <row r="114" s="2" customFormat="1">
      <c r="A114" s="41"/>
      <c r="B114" s="42"/>
      <c r="C114" s="43"/>
      <c r="D114" s="225" t="s">
        <v>154</v>
      </c>
      <c r="E114" s="43"/>
      <c r="F114" s="226" t="s">
        <v>2784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154</v>
      </c>
      <c r="AU114" s="20" t="s">
        <v>83</v>
      </c>
    </row>
    <row r="115" s="2" customFormat="1" ht="16.5" customHeight="1">
      <c r="A115" s="41"/>
      <c r="B115" s="42"/>
      <c r="C115" s="207" t="s">
        <v>236</v>
      </c>
      <c r="D115" s="207" t="s">
        <v>145</v>
      </c>
      <c r="E115" s="208" t="s">
        <v>2785</v>
      </c>
      <c r="F115" s="209" t="s">
        <v>2786</v>
      </c>
      <c r="G115" s="210" t="s">
        <v>2746</v>
      </c>
      <c r="H115" s="211">
        <v>1</v>
      </c>
      <c r="I115" s="212"/>
      <c r="J115" s="213">
        <f>ROUND(I115*H115,2)</f>
        <v>0</v>
      </c>
      <c r="K115" s="209" t="s">
        <v>149</v>
      </c>
      <c r="L115" s="47"/>
      <c r="M115" s="214" t="s">
        <v>28</v>
      </c>
      <c r="N115" s="215" t="s">
        <v>44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2747</v>
      </c>
      <c r="AT115" s="218" t="s">
        <v>145</v>
      </c>
      <c r="AU115" s="218" t="s">
        <v>83</v>
      </c>
      <c r="AY115" s="20" t="s">
        <v>143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81</v>
      </c>
      <c r="BK115" s="219">
        <f>ROUND(I115*H115,2)</f>
        <v>0</v>
      </c>
      <c r="BL115" s="20" t="s">
        <v>2747</v>
      </c>
      <c r="BM115" s="218" t="s">
        <v>2787</v>
      </c>
    </row>
    <row r="116" s="2" customFormat="1">
      <c r="A116" s="41"/>
      <c r="B116" s="42"/>
      <c r="C116" s="43"/>
      <c r="D116" s="220" t="s">
        <v>152</v>
      </c>
      <c r="E116" s="43"/>
      <c r="F116" s="221" t="s">
        <v>2786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152</v>
      </c>
      <c r="AU116" s="20" t="s">
        <v>83</v>
      </c>
    </row>
    <row r="117" s="2" customFormat="1">
      <c r="A117" s="41"/>
      <c r="B117" s="42"/>
      <c r="C117" s="43"/>
      <c r="D117" s="225" t="s">
        <v>154</v>
      </c>
      <c r="E117" s="43"/>
      <c r="F117" s="226" t="s">
        <v>2788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154</v>
      </c>
      <c r="AU117" s="20" t="s">
        <v>83</v>
      </c>
    </row>
    <row r="118" s="2" customFormat="1" ht="16.5" customHeight="1">
      <c r="A118" s="41"/>
      <c r="B118" s="42"/>
      <c r="C118" s="207" t="s">
        <v>243</v>
      </c>
      <c r="D118" s="207" t="s">
        <v>145</v>
      </c>
      <c r="E118" s="208" t="s">
        <v>2789</v>
      </c>
      <c r="F118" s="209" t="s">
        <v>2790</v>
      </c>
      <c r="G118" s="210" t="s">
        <v>2746</v>
      </c>
      <c r="H118" s="211">
        <v>1</v>
      </c>
      <c r="I118" s="212"/>
      <c r="J118" s="213">
        <f>ROUND(I118*H118,2)</f>
        <v>0</v>
      </c>
      <c r="K118" s="209" t="s">
        <v>149</v>
      </c>
      <c r="L118" s="47"/>
      <c r="M118" s="214" t="s">
        <v>28</v>
      </c>
      <c r="N118" s="215" t="s">
        <v>44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2747</v>
      </c>
      <c r="AT118" s="218" t="s">
        <v>145</v>
      </c>
      <c r="AU118" s="218" t="s">
        <v>83</v>
      </c>
      <c r="AY118" s="20" t="s">
        <v>143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81</v>
      </c>
      <c r="BK118" s="219">
        <f>ROUND(I118*H118,2)</f>
        <v>0</v>
      </c>
      <c r="BL118" s="20" t="s">
        <v>2747</v>
      </c>
      <c r="BM118" s="218" t="s">
        <v>2791</v>
      </c>
    </row>
    <row r="119" s="2" customFormat="1">
      <c r="A119" s="41"/>
      <c r="B119" s="42"/>
      <c r="C119" s="43"/>
      <c r="D119" s="220" t="s">
        <v>152</v>
      </c>
      <c r="E119" s="43"/>
      <c r="F119" s="221" t="s">
        <v>2790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152</v>
      </c>
      <c r="AU119" s="20" t="s">
        <v>83</v>
      </c>
    </row>
    <row r="120" s="2" customFormat="1">
      <c r="A120" s="41"/>
      <c r="B120" s="42"/>
      <c r="C120" s="43"/>
      <c r="D120" s="225" t="s">
        <v>154</v>
      </c>
      <c r="E120" s="43"/>
      <c r="F120" s="226" t="s">
        <v>2792</v>
      </c>
      <c r="G120" s="43"/>
      <c r="H120" s="43"/>
      <c r="I120" s="222"/>
      <c r="J120" s="43"/>
      <c r="K120" s="43"/>
      <c r="L120" s="47"/>
      <c r="M120" s="281"/>
      <c r="N120" s="282"/>
      <c r="O120" s="283"/>
      <c r="P120" s="283"/>
      <c r="Q120" s="283"/>
      <c r="R120" s="283"/>
      <c r="S120" s="283"/>
      <c r="T120" s="284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154</v>
      </c>
      <c r="AU120" s="20" t="s">
        <v>83</v>
      </c>
    </row>
    <row r="121" s="2" customFormat="1" ht="6.96" customHeight="1">
      <c r="A121" s="41"/>
      <c r="B121" s="62"/>
      <c r="C121" s="63"/>
      <c r="D121" s="63"/>
      <c r="E121" s="63"/>
      <c r="F121" s="63"/>
      <c r="G121" s="63"/>
      <c r="H121" s="63"/>
      <c r="I121" s="63"/>
      <c r="J121" s="63"/>
      <c r="K121" s="63"/>
      <c r="L121" s="47"/>
      <c r="M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</sheetData>
  <sheetProtection sheet="1" autoFilter="0" formatColumns="0" formatRows="0" objects="1" scenarios="1" spinCount="100000" saltValue="XP8hIr/PDgiGGTZp7671MIkIGxLGmQ/RbtHd1k0WWkmIoAh75FhgPYW2Jf2Iw7QTEceo0htfY95a1CFe0XneMQ==" hashValue="tONUdTp/hjLSfrq/FN0aZodrr7AmUuJNNCOjO9S4JWFdoDuKHzNJ7FdiD4u/5jYyjylzsN6Pl9KnloyNIRrNYQ==" algorithmName="SHA-512" password="CC35"/>
  <autoFilter ref="C82:K12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90" r:id="rId1" display="https://podminky.urs.cz/item/CS_URS_2024_01/012203000"/>
    <hyperlink ref="F93" r:id="rId2" display="https://podminky.urs.cz/item/CS_URS_2024_01/012303000"/>
    <hyperlink ref="F96" r:id="rId3" display="https://podminky.urs.cz/item/CS_URS_2024_01/013274000"/>
    <hyperlink ref="F99" r:id="rId4" display="https://podminky.urs.cz/item/CS_URS_2024_01/013284000"/>
    <hyperlink ref="F103" r:id="rId5" display="https://podminky.urs.cz/item/CS_URS_2024_01/030001000"/>
    <hyperlink ref="F107" r:id="rId6" display="https://podminky.urs.cz/item/CS_URS_2024_01/034303000"/>
    <hyperlink ref="F111" r:id="rId7" display="https://podminky.urs.cz/item/CS_URS_2024_01/042503000"/>
    <hyperlink ref="F114" r:id="rId8" display="https://podminky.urs.cz/item/CS_URS_2024_01/043154000"/>
    <hyperlink ref="F117" r:id="rId9" display="https://podminky.urs.cz/item/CS_URS_2024_01/044002000"/>
    <hyperlink ref="F120" r:id="rId10" display="https://podminky.urs.cz/item/CS_URS_2024_01/04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8" customWidth="1"/>
    <col min="2" max="2" width="1.667969" style="288" customWidth="1"/>
    <col min="3" max="4" width="5" style="288" customWidth="1"/>
    <col min="5" max="5" width="11.66016" style="288" customWidth="1"/>
    <col min="6" max="6" width="9.160156" style="288" customWidth="1"/>
    <col min="7" max="7" width="5" style="288" customWidth="1"/>
    <col min="8" max="8" width="77.83203" style="288" customWidth="1"/>
    <col min="9" max="10" width="20" style="288" customWidth="1"/>
    <col min="11" max="11" width="1.667969" style="288" customWidth="1"/>
  </cols>
  <sheetData>
    <row r="1" s="1" customFormat="1" ht="37.5" customHeight="1"/>
    <row r="2" s="1" customFormat="1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7" customFormat="1" ht="45" customHeight="1">
      <c r="B3" s="292"/>
      <c r="C3" s="293" t="s">
        <v>2793</v>
      </c>
      <c r="D3" s="293"/>
      <c r="E3" s="293"/>
      <c r="F3" s="293"/>
      <c r="G3" s="293"/>
      <c r="H3" s="293"/>
      <c r="I3" s="293"/>
      <c r="J3" s="293"/>
      <c r="K3" s="294"/>
    </row>
    <row r="4" s="1" customFormat="1" ht="25.5" customHeight="1">
      <c r="B4" s="295"/>
      <c r="C4" s="296" t="s">
        <v>2794</v>
      </c>
      <c r="D4" s="296"/>
      <c r="E4" s="296"/>
      <c r="F4" s="296"/>
      <c r="G4" s="296"/>
      <c r="H4" s="296"/>
      <c r="I4" s="296"/>
      <c r="J4" s="296"/>
      <c r="K4" s="297"/>
    </row>
    <row r="5" s="1" customFormat="1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s="1" customFormat="1" ht="15" customHeight="1">
      <c r="B6" s="295"/>
      <c r="C6" s="299" t="s">
        <v>2795</v>
      </c>
      <c r="D6" s="299"/>
      <c r="E6" s="299"/>
      <c r="F6" s="299"/>
      <c r="G6" s="299"/>
      <c r="H6" s="299"/>
      <c r="I6" s="299"/>
      <c r="J6" s="299"/>
      <c r="K6" s="297"/>
    </row>
    <row r="7" s="1" customFormat="1" ht="15" customHeight="1">
      <c r="B7" s="300"/>
      <c r="C7" s="299" t="s">
        <v>2796</v>
      </c>
      <c r="D7" s="299"/>
      <c r="E7" s="299"/>
      <c r="F7" s="299"/>
      <c r="G7" s="299"/>
      <c r="H7" s="299"/>
      <c r="I7" s="299"/>
      <c r="J7" s="299"/>
      <c r="K7" s="297"/>
    </row>
    <row r="8" s="1" customFormat="1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s="1" customFormat="1" ht="15" customHeight="1">
      <c r="B9" s="300"/>
      <c r="C9" s="299" t="s">
        <v>2797</v>
      </c>
      <c r="D9" s="299"/>
      <c r="E9" s="299"/>
      <c r="F9" s="299"/>
      <c r="G9" s="299"/>
      <c r="H9" s="299"/>
      <c r="I9" s="299"/>
      <c r="J9" s="299"/>
      <c r="K9" s="297"/>
    </row>
    <row r="10" s="1" customFormat="1" ht="15" customHeight="1">
      <c r="B10" s="300"/>
      <c r="C10" s="299"/>
      <c r="D10" s="299" t="s">
        <v>2798</v>
      </c>
      <c r="E10" s="299"/>
      <c r="F10" s="299"/>
      <c r="G10" s="299"/>
      <c r="H10" s="299"/>
      <c r="I10" s="299"/>
      <c r="J10" s="299"/>
      <c r="K10" s="297"/>
    </row>
    <row r="11" s="1" customFormat="1" ht="15" customHeight="1">
      <c r="B11" s="300"/>
      <c r="C11" s="301"/>
      <c r="D11" s="299" t="s">
        <v>2799</v>
      </c>
      <c r="E11" s="299"/>
      <c r="F11" s="299"/>
      <c r="G11" s="299"/>
      <c r="H11" s="299"/>
      <c r="I11" s="299"/>
      <c r="J11" s="299"/>
      <c r="K11" s="297"/>
    </row>
    <row r="12" s="1" customFormat="1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s="1" customFormat="1" ht="15" customHeight="1">
      <c r="B13" s="300"/>
      <c r="C13" s="301"/>
      <c r="D13" s="302" t="s">
        <v>2800</v>
      </c>
      <c r="E13" s="299"/>
      <c r="F13" s="299"/>
      <c r="G13" s="299"/>
      <c r="H13" s="299"/>
      <c r="I13" s="299"/>
      <c r="J13" s="299"/>
      <c r="K13" s="297"/>
    </row>
    <row r="14" s="1" customFormat="1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s="1" customFormat="1" ht="15" customHeight="1">
      <c r="B15" s="300"/>
      <c r="C15" s="301"/>
      <c r="D15" s="299" t="s">
        <v>2801</v>
      </c>
      <c r="E15" s="299"/>
      <c r="F15" s="299"/>
      <c r="G15" s="299"/>
      <c r="H15" s="299"/>
      <c r="I15" s="299"/>
      <c r="J15" s="299"/>
      <c r="K15" s="297"/>
    </row>
    <row r="16" s="1" customFormat="1" ht="15" customHeight="1">
      <c r="B16" s="300"/>
      <c r="C16" s="301"/>
      <c r="D16" s="299" t="s">
        <v>2802</v>
      </c>
      <c r="E16" s="299"/>
      <c r="F16" s="299"/>
      <c r="G16" s="299"/>
      <c r="H16" s="299"/>
      <c r="I16" s="299"/>
      <c r="J16" s="299"/>
      <c r="K16" s="297"/>
    </row>
    <row r="17" s="1" customFormat="1" ht="15" customHeight="1">
      <c r="B17" s="300"/>
      <c r="C17" s="301"/>
      <c r="D17" s="299" t="s">
        <v>2803</v>
      </c>
      <c r="E17" s="299"/>
      <c r="F17" s="299"/>
      <c r="G17" s="299"/>
      <c r="H17" s="299"/>
      <c r="I17" s="299"/>
      <c r="J17" s="299"/>
      <c r="K17" s="297"/>
    </row>
    <row r="18" s="1" customFormat="1" ht="15" customHeight="1">
      <c r="B18" s="300"/>
      <c r="C18" s="301"/>
      <c r="D18" s="301"/>
      <c r="E18" s="303" t="s">
        <v>2804</v>
      </c>
      <c r="F18" s="299" t="s">
        <v>2805</v>
      </c>
      <c r="G18" s="299"/>
      <c r="H18" s="299"/>
      <c r="I18" s="299"/>
      <c r="J18" s="299"/>
      <c r="K18" s="297"/>
    </row>
    <row r="19" s="1" customFormat="1" ht="15" customHeight="1">
      <c r="B19" s="300"/>
      <c r="C19" s="301"/>
      <c r="D19" s="301"/>
      <c r="E19" s="303" t="s">
        <v>80</v>
      </c>
      <c r="F19" s="299" t="s">
        <v>2806</v>
      </c>
      <c r="G19" s="299"/>
      <c r="H19" s="299"/>
      <c r="I19" s="299"/>
      <c r="J19" s="299"/>
      <c r="K19" s="297"/>
    </row>
    <row r="20" s="1" customFormat="1" ht="15" customHeight="1">
      <c r="B20" s="300"/>
      <c r="C20" s="301"/>
      <c r="D20" s="301"/>
      <c r="E20" s="303" t="s">
        <v>2807</v>
      </c>
      <c r="F20" s="299" t="s">
        <v>2808</v>
      </c>
      <c r="G20" s="299"/>
      <c r="H20" s="299"/>
      <c r="I20" s="299"/>
      <c r="J20" s="299"/>
      <c r="K20" s="297"/>
    </row>
    <row r="21" s="1" customFormat="1" ht="15" customHeight="1">
      <c r="B21" s="300"/>
      <c r="C21" s="301"/>
      <c r="D21" s="301"/>
      <c r="E21" s="303" t="s">
        <v>98</v>
      </c>
      <c r="F21" s="299" t="s">
        <v>2809</v>
      </c>
      <c r="G21" s="299"/>
      <c r="H21" s="299"/>
      <c r="I21" s="299"/>
      <c r="J21" s="299"/>
      <c r="K21" s="297"/>
    </row>
    <row r="22" s="1" customFormat="1" ht="15" customHeight="1">
      <c r="B22" s="300"/>
      <c r="C22" s="301"/>
      <c r="D22" s="301"/>
      <c r="E22" s="303" t="s">
        <v>2810</v>
      </c>
      <c r="F22" s="299" t="s">
        <v>2811</v>
      </c>
      <c r="G22" s="299"/>
      <c r="H22" s="299"/>
      <c r="I22" s="299"/>
      <c r="J22" s="299"/>
      <c r="K22" s="297"/>
    </row>
    <row r="23" s="1" customFormat="1" ht="15" customHeight="1">
      <c r="B23" s="300"/>
      <c r="C23" s="301"/>
      <c r="D23" s="301"/>
      <c r="E23" s="303" t="s">
        <v>2812</v>
      </c>
      <c r="F23" s="299" t="s">
        <v>2813</v>
      </c>
      <c r="G23" s="299"/>
      <c r="H23" s="299"/>
      <c r="I23" s="299"/>
      <c r="J23" s="299"/>
      <c r="K23" s="297"/>
    </row>
    <row r="24" s="1" customFormat="1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s="1" customFormat="1" ht="15" customHeight="1">
      <c r="B25" s="300"/>
      <c r="C25" s="299" t="s">
        <v>2814</v>
      </c>
      <c r="D25" s="299"/>
      <c r="E25" s="299"/>
      <c r="F25" s="299"/>
      <c r="G25" s="299"/>
      <c r="H25" s="299"/>
      <c r="I25" s="299"/>
      <c r="J25" s="299"/>
      <c r="K25" s="297"/>
    </row>
    <row r="26" s="1" customFormat="1" ht="15" customHeight="1">
      <c r="B26" s="300"/>
      <c r="C26" s="299" t="s">
        <v>2815</v>
      </c>
      <c r="D26" s="299"/>
      <c r="E26" s="299"/>
      <c r="F26" s="299"/>
      <c r="G26" s="299"/>
      <c r="H26" s="299"/>
      <c r="I26" s="299"/>
      <c r="J26" s="299"/>
      <c r="K26" s="297"/>
    </row>
    <row r="27" s="1" customFormat="1" ht="15" customHeight="1">
      <c r="B27" s="300"/>
      <c r="C27" s="299"/>
      <c r="D27" s="299" t="s">
        <v>2816</v>
      </c>
      <c r="E27" s="299"/>
      <c r="F27" s="299"/>
      <c r="G27" s="299"/>
      <c r="H27" s="299"/>
      <c r="I27" s="299"/>
      <c r="J27" s="299"/>
      <c r="K27" s="297"/>
    </row>
    <row r="28" s="1" customFormat="1" ht="15" customHeight="1">
      <c r="B28" s="300"/>
      <c r="C28" s="301"/>
      <c r="D28" s="299" t="s">
        <v>2817</v>
      </c>
      <c r="E28" s="299"/>
      <c r="F28" s="299"/>
      <c r="G28" s="299"/>
      <c r="H28" s="299"/>
      <c r="I28" s="299"/>
      <c r="J28" s="299"/>
      <c r="K28" s="297"/>
    </row>
    <row r="29" s="1" customFormat="1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s="1" customFormat="1" ht="15" customHeight="1">
      <c r="B30" s="300"/>
      <c r="C30" s="301"/>
      <c r="D30" s="299" t="s">
        <v>2818</v>
      </c>
      <c r="E30" s="299"/>
      <c r="F30" s="299"/>
      <c r="G30" s="299"/>
      <c r="H30" s="299"/>
      <c r="I30" s="299"/>
      <c r="J30" s="299"/>
      <c r="K30" s="297"/>
    </row>
    <row r="31" s="1" customFormat="1" ht="15" customHeight="1">
      <c r="B31" s="300"/>
      <c r="C31" s="301"/>
      <c r="D31" s="299" t="s">
        <v>2819</v>
      </c>
      <c r="E31" s="299"/>
      <c r="F31" s="299"/>
      <c r="G31" s="299"/>
      <c r="H31" s="299"/>
      <c r="I31" s="299"/>
      <c r="J31" s="299"/>
      <c r="K31" s="297"/>
    </row>
    <row r="32" s="1" customFormat="1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s="1" customFormat="1" ht="15" customHeight="1">
      <c r="B33" s="300"/>
      <c r="C33" s="301"/>
      <c r="D33" s="299" t="s">
        <v>2820</v>
      </c>
      <c r="E33" s="299"/>
      <c r="F33" s="299"/>
      <c r="G33" s="299"/>
      <c r="H33" s="299"/>
      <c r="I33" s="299"/>
      <c r="J33" s="299"/>
      <c r="K33" s="297"/>
    </row>
    <row r="34" s="1" customFormat="1" ht="15" customHeight="1">
      <c r="B34" s="300"/>
      <c r="C34" s="301"/>
      <c r="D34" s="299" t="s">
        <v>2821</v>
      </c>
      <c r="E34" s="299"/>
      <c r="F34" s="299"/>
      <c r="G34" s="299"/>
      <c r="H34" s="299"/>
      <c r="I34" s="299"/>
      <c r="J34" s="299"/>
      <c r="K34" s="297"/>
    </row>
    <row r="35" s="1" customFormat="1" ht="15" customHeight="1">
      <c r="B35" s="300"/>
      <c r="C35" s="301"/>
      <c r="D35" s="299" t="s">
        <v>2822</v>
      </c>
      <c r="E35" s="299"/>
      <c r="F35" s="299"/>
      <c r="G35" s="299"/>
      <c r="H35" s="299"/>
      <c r="I35" s="299"/>
      <c r="J35" s="299"/>
      <c r="K35" s="297"/>
    </row>
    <row r="36" s="1" customFormat="1" ht="15" customHeight="1">
      <c r="B36" s="300"/>
      <c r="C36" s="301"/>
      <c r="D36" s="299"/>
      <c r="E36" s="302" t="s">
        <v>129</v>
      </c>
      <c r="F36" s="299"/>
      <c r="G36" s="299" t="s">
        <v>2823</v>
      </c>
      <c r="H36" s="299"/>
      <c r="I36" s="299"/>
      <c r="J36" s="299"/>
      <c r="K36" s="297"/>
    </row>
    <row r="37" s="1" customFormat="1" ht="30.75" customHeight="1">
      <c r="B37" s="300"/>
      <c r="C37" s="301"/>
      <c r="D37" s="299"/>
      <c r="E37" s="302" t="s">
        <v>2824</v>
      </c>
      <c r="F37" s="299"/>
      <c r="G37" s="299" t="s">
        <v>2825</v>
      </c>
      <c r="H37" s="299"/>
      <c r="I37" s="299"/>
      <c r="J37" s="299"/>
      <c r="K37" s="297"/>
    </row>
    <row r="38" s="1" customFormat="1" ht="15" customHeight="1">
      <c r="B38" s="300"/>
      <c r="C38" s="301"/>
      <c r="D38" s="299"/>
      <c r="E38" s="302" t="s">
        <v>54</v>
      </c>
      <c r="F38" s="299"/>
      <c r="G38" s="299" t="s">
        <v>2826</v>
      </c>
      <c r="H38" s="299"/>
      <c r="I38" s="299"/>
      <c r="J38" s="299"/>
      <c r="K38" s="297"/>
    </row>
    <row r="39" s="1" customFormat="1" ht="15" customHeight="1">
      <c r="B39" s="300"/>
      <c r="C39" s="301"/>
      <c r="D39" s="299"/>
      <c r="E39" s="302" t="s">
        <v>55</v>
      </c>
      <c r="F39" s="299"/>
      <c r="G39" s="299" t="s">
        <v>2827</v>
      </c>
      <c r="H39" s="299"/>
      <c r="I39" s="299"/>
      <c r="J39" s="299"/>
      <c r="K39" s="297"/>
    </row>
    <row r="40" s="1" customFormat="1" ht="15" customHeight="1">
      <c r="B40" s="300"/>
      <c r="C40" s="301"/>
      <c r="D40" s="299"/>
      <c r="E40" s="302" t="s">
        <v>130</v>
      </c>
      <c r="F40" s="299"/>
      <c r="G40" s="299" t="s">
        <v>2828</v>
      </c>
      <c r="H40" s="299"/>
      <c r="I40" s="299"/>
      <c r="J40" s="299"/>
      <c r="K40" s="297"/>
    </row>
    <row r="41" s="1" customFormat="1" ht="15" customHeight="1">
      <c r="B41" s="300"/>
      <c r="C41" s="301"/>
      <c r="D41" s="299"/>
      <c r="E41" s="302" t="s">
        <v>131</v>
      </c>
      <c r="F41" s="299"/>
      <c r="G41" s="299" t="s">
        <v>2829</v>
      </c>
      <c r="H41" s="299"/>
      <c r="I41" s="299"/>
      <c r="J41" s="299"/>
      <c r="K41" s="297"/>
    </row>
    <row r="42" s="1" customFormat="1" ht="15" customHeight="1">
      <c r="B42" s="300"/>
      <c r="C42" s="301"/>
      <c r="D42" s="299"/>
      <c r="E42" s="302" t="s">
        <v>2830</v>
      </c>
      <c r="F42" s="299"/>
      <c r="G42" s="299" t="s">
        <v>2831</v>
      </c>
      <c r="H42" s="299"/>
      <c r="I42" s="299"/>
      <c r="J42" s="299"/>
      <c r="K42" s="297"/>
    </row>
    <row r="43" s="1" customFormat="1" ht="15" customHeight="1">
      <c r="B43" s="300"/>
      <c r="C43" s="301"/>
      <c r="D43" s="299"/>
      <c r="E43" s="302"/>
      <c r="F43" s="299"/>
      <c r="G43" s="299" t="s">
        <v>2832</v>
      </c>
      <c r="H43" s="299"/>
      <c r="I43" s="299"/>
      <c r="J43" s="299"/>
      <c r="K43" s="297"/>
    </row>
    <row r="44" s="1" customFormat="1" ht="15" customHeight="1">
      <c r="B44" s="300"/>
      <c r="C44" s="301"/>
      <c r="D44" s="299"/>
      <c r="E44" s="302" t="s">
        <v>2833</v>
      </c>
      <c r="F44" s="299"/>
      <c r="G44" s="299" t="s">
        <v>2834</v>
      </c>
      <c r="H44" s="299"/>
      <c r="I44" s="299"/>
      <c r="J44" s="299"/>
      <c r="K44" s="297"/>
    </row>
    <row r="45" s="1" customFormat="1" ht="15" customHeight="1">
      <c r="B45" s="300"/>
      <c r="C45" s="301"/>
      <c r="D45" s="299"/>
      <c r="E45" s="302" t="s">
        <v>133</v>
      </c>
      <c r="F45" s="299"/>
      <c r="G45" s="299" t="s">
        <v>2835</v>
      </c>
      <c r="H45" s="299"/>
      <c r="I45" s="299"/>
      <c r="J45" s="299"/>
      <c r="K45" s="297"/>
    </row>
    <row r="46" s="1" customFormat="1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s="1" customFormat="1" ht="15" customHeight="1">
      <c r="B47" s="300"/>
      <c r="C47" s="301"/>
      <c r="D47" s="299" t="s">
        <v>2836</v>
      </c>
      <c r="E47" s="299"/>
      <c r="F47" s="299"/>
      <c r="G47" s="299"/>
      <c r="H47" s="299"/>
      <c r="I47" s="299"/>
      <c r="J47" s="299"/>
      <c r="K47" s="297"/>
    </row>
    <row r="48" s="1" customFormat="1" ht="15" customHeight="1">
      <c r="B48" s="300"/>
      <c r="C48" s="301"/>
      <c r="D48" s="301"/>
      <c r="E48" s="299" t="s">
        <v>2837</v>
      </c>
      <c r="F48" s="299"/>
      <c r="G48" s="299"/>
      <c r="H48" s="299"/>
      <c r="I48" s="299"/>
      <c r="J48" s="299"/>
      <c r="K48" s="297"/>
    </row>
    <row r="49" s="1" customFormat="1" ht="15" customHeight="1">
      <c r="B49" s="300"/>
      <c r="C49" s="301"/>
      <c r="D49" s="301"/>
      <c r="E49" s="299" t="s">
        <v>2838</v>
      </c>
      <c r="F49" s="299"/>
      <c r="G49" s="299"/>
      <c r="H49" s="299"/>
      <c r="I49" s="299"/>
      <c r="J49" s="299"/>
      <c r="K49" s="297"/>
    </row>
    <row r="50" s="1" customFormat="1" ht="15" customHeight="1">
      <c r="B50" s="300"/>
      <c r="C50" s="301"/>
      <c r="D50" s="301"/>
      <c r="E50" s="299" t="s">
        <v>2839</v>
      </c>
      <c r="F50" s="299"/>
      <c r="G50" s="299"/>
      <c r="H50" s="299"/>
      <c r="I50" s="299"/>
      <c r="J50" s="299"/>
      <c r="K50" s="297"/>
    </row>
    <row r="51" s="1" customFormat="1" ht="15" customHeight="1">
      <c r="B51" s="300"/>
      <c r="C51" s="301"/>
      <c r="D51" s="299" t="s">
        <v>2840</v>
      </c>
      <c r="E51" s="299"/>
      <c r="F51" s="299"/>
      <c r="G51" s="299"/>
      <c r="H51" s="299"/>
      <c r="I51" s="299"/>
      <c r="J51" s="299"/>
      <c r="K51" s="297"/>
    </row>
    <row r="52" s="1" customFormat="1" ht="25.5" customHeight="1">
      <c r="B52" s="295"/>
      <c r="C52" s="296" t="s">
        <v>2841</v>
      </c>
      <c r="D52" s="296"/>
      <c r="E52" s="296"/>
      <c r="F52" s="296"/>
      <c r="G52" s="296"/>
      <c r="H52" s="296"/>
      <c r="I52" s="296"/>
      <c r="J52" s="296"/>
      <c r="K52" s="297"/>
    </row>
    <row r="53" s="1" customFormat="1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s="1" customFormat="1" ht="15" customHeight="1">
      <c r="B54" s="295"/>
      <c r="C54" s="299" t="s">
        <v>2842</v>
      </c>
      <c r="D54" s="299"/>
      <c r="E54" s="299"/>
      <c r="F54" s="299"/>
      <c r="G54" s="299"/>
      <c r="H54" s="299"/>
      <c r="I54" s="299"/>
      <c r="J54" s="299"/>
      <c r="K54" s="297"/>
    </row>
    <row r="55" s="1" customFormat="1" ht="15" customHeight="1">
      <c r="B55" s="295"/>
      <c r="C55" s="299" t="s">
        <v>2843</v>
      </c>
      <c r="D55" s="299"/>
      <c r="E55" s="299"/>
      <c r="F55" s="299"/>
      <c r="G55" s="299"/>
      <c r="H55" s="299"/>
      <c r="I55" s="299"/>
      <c r="J55" s="299"/>
      <c r="K55" s="297"/>
    </row>
    <row r="56" s="1" customFormat="1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s="1" customFormat="1" ht="15" customHeight="1">
      <c r="B57" s="295"/>
      <c r="C57" s="299" t="s">
        <v>2844</v>
      </c>
      <c r="D57" s="299"/>
      <c r="E57" s="299"/>
      <c r="F57" s="299"/>
      <c r="G57" s="299"/>
      <c r="H57" s="299"/>
      <c r="I57" s="299"/>
      <c r="J57" s="299"/>
      <c r="K57" s="297"/>
    </row>
    <row r="58" s="1" customFormat="1" ht="15" customHeight="1">
      <c r="B58" s="295"/>
      <c r="C58" s="301"/>
      <c r="D58" s="299" t="s">
        <v>2845</v>
      </c>
      <c r="E58" s="299"/>
      <c r="F58" s="299"/>
      <c r="G58" s="299"/>
      <c r="H58" s="299"/>
      <c r="I58" s="299"/>
      <c r="J58" s="299"/>
      <c r="K58" s="297"/>
    </row>
    <row r="59" s="1" customFormat="1" ht="15" customHeight="1">
      <c r="B59" s="295"/>
      <c r="C59" s="301"/>
      <c r="D59" s="299" t="s">
        <v>2846</v>
      </c>
      <c r="E59" s="299"/>
      <c r="F59" s="299"/>
      <c r="G59" s="299"/>
      <c r="H59" s="299"/>
      <c r="I59" s="299"/>
      <c r="J59" s="299"/>
      <c r="K59" s="297"/>
    </row>
    <row r="60" s="1" customFormat="1" ht="15" customHeight="1">
      <c r="B60" s="295"/>
      <c r="C60" s="301"/>
      <c r="D60" s="299" t="s">
        <v>2847</v>
      </c>
      <c r="E60" s="299"/>
      <c r="F60" s="299"/>
      <c r="G60" s="299"/>
      <c r="H60" s="299"/>
      <c r="I60" s="299"/>
      <c r="J60" s="299"/>
      <c r="K60" s="297"/>
    </row>
    <row r="61" s="1" customFormat="1" ht="15" customHeight="1">
      <c r="B61" s="295"/>
      <c r="C61" s="301"/>
      <c r="D61" s="299" t="s">
        <v>2848</v>
      </c>
      <c r="E61" s="299"/>
      <c r="F61" s="299"/>
      <c r="G61" s="299"/>
      <c r="H61" s="299"/>
      <c r="I61" s="299"/>
      <c r="J61" s="299"/>
      <c r="K61" s="297"/>
    </row>
    <row r="62" s="1" customFormat="1" ht="15" customHeight="1">
      <c r="B62" s="295"/>
      <c r="C62" s="301"/>
      <c r="D62" s="304" t="s">
        <v>2849</v>
      </c>
      <c r="E62" s="304"/>
      <c r="F62" s="304"/>
      <c r="G62" s="304"/>
      <c r="H62" s="304"/>
      <c r="I62" s="304"/>
      <c r="J62" s="304"/>
      <c r="K62" s="297"/>
    </row>
    <row r="63" s="1" customFormat="1" ht="15" customHeight="1">
      <c r="B63" s="295"/>
      <c r="C63" s="301"/>
      <c r="D63" s="299" t="s">
        <v>2850</v>
      </c>
      <c r="E63" s="299"/>
      <c r="F63" s="299"/>
      <c r="G63" s="299"/>
      <c r="H63" s="299"/>
      <c r="I63" s="299"/>
      <c r="J63" s="299"/>
      <c r="K63" s="297"/>
    </row>
    <row r="64" s="1" customFormat="1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s="1" customFormat="1" ht="15" customHeight="1">
      <c r="B65" s="295"/>
      <c r="C65" s="301"/>
      <c r="D65" s="299" t="s">
        <v>2851</v>
      </c>
      <c r="E65" s="299"/>
      <c r="F65" s="299"/>
      <c r="G65" s="299"/>
      <c r="H65" s="299"/>
      <c r="I65" s="299"/>
      <c r="J65" s="299"/>
      <c r="K65" s="297"/>
    </row>
    <row r="66" s="1" customFormat="1" ht="15" customHeight="1">
      <c r="B66" s="295"/>
      <c r="C66" s="301"/>
      <c r="D66" s="304" t="s">
        <v>2852</v>
      </c>
      <c r="E66" s="304"/>
      <c r="F66" s="304"/>
      <c r="G66" s="304"/>
      <c r="H66" s="304"/>
      <c r="I66" s="304"/>
      <c r="J66" s="304"/>
      <c r="K66" s="297"/>
    </row>
    <row r="67" s="1" customFormat="1" ht="15" customHeight="1">
      <c r="B67" s="295"/>
      <c r="C67" s="301"/>
      <c r="D67" s="299" t="s">
        <v>2853</v>
      </c>
      <c r="E67" s="299"/>
      <c r="F67" s="299"/>
      <c r="G67" s="299"/>
      <c r="H67" s="299"/>
      <c r="I67" s="299"/>
      <c r="J67" s="299"/>
      <c r="K67" s="297"/>
    </row>
    <row r="68" s="1" customFormat="1" ht="15" customHeight="1">
      <c r="B68" s="295"/>
      <c r="C68" s="301"/>
      <c r="D68" s="299" t="s">
        <v>2854</v>
      </c>
      <c r="E68" s="299"/>
      <c r="F68" s="299"/>
      <c r="G68" s="299"/>
      <c r="H68" s="299"/>
      <c r="I68" s="299"/>
      <c r="J68" s="299"/>
      <c r="K68" s="297"/>
    </row>
    <row r="69" s="1" customFormat="1" ht="15" customHeight="1">
      <c r="B69" s="295"/>
      <c r="C69" s="301"/>
      <c r="D69" s="299" t="s">
        <v>2855</v>
      </c>
      <c r="E69" s="299"/>
      <c r="F69" s="299"/>
      <c r="G69" s="299"/>
      <c r="H69" s="299"/>
      <c r="I69" s="299"/>
      <c r="J69" s="299"/>
      <c r="K69" s="297"/>
    </row>
    <row r="70" s="1" customFormat="1" ht="15" customHeight="1">
      <c r="B70" s="295"/>
      <c r="C70" s="301"/>
      <c r="D70" s="299" t="s">
        <v>2856</v>
      </c>
      <c r="E70" s="299"/>
      <c r="F70" s="299"/>
      <c r="G70" s="299"/>
      <c r="H70" s="299"/>
      <c r="I70" s="299"/>
      <c r="J70" s="299"/>
      <c r="K70" s="297"/>
    </row>
    <row r="71" s="1" customFormat="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s="1" customFormat="1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s="1" customFormat="1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s="1" customFormat="1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s="1" customFormat="1" ht="45" customHeight="1">
      <c r="B75" s="314"/>
      <c r="C75" s="315" t="s">
        <v>2857</v>
      </c>
      <c r="D75" s="315"/>
      <c r="E75" s="315"/>
      <c r="F75" s="315"/>
      <c r="G75" s="315"/>
      <c r="H75" s="315"/>
      <c r="I75" s="315"/>
      <c r="J75" s="315"/>
      <c r="K75" s="316"/>
    </row>
    <row r="76" s="1" customFormat="1" ht="17.25" customHeight="1">
      <c r="B76" s="314"/>
      <c r="C76" s="317" t="s">
        <v>2858</v>
      </c>
      <c r="D76" s="317"/>
      <c r="E76" s="317"/>
      <c r="F76" s="317" t="s">
        <v>2859</v>
      </c>
      <c r="G76" s="318"/>
      <c r="H76" s="317" t="s">
        <v>55</v>
      </c>
      <c r="I76" s="317" t="s">
        <v>58</v>
      </c>
      <c r="J76" s="317" t="s">
        <v>2860</v>
      </c>
      <c r="K76" s="316"/>
    </row>
    <row r="77" s="1" customFormat="1" ht="17.25" customHeight="1">
      <c r="B77" s="314"/>
      <c r="C77" s="319" t="s">
        <v>2861</v>
      </c>
      <c r="D77" s="319"/>
      <c r="E77" s="319"/>
      <c r="F77" s="320" t="s">
        <v>2862</v>
      </c>
      <c r="G77" s="321"/>
      <c r="H77" s="319"/>
      <c r="I77" s="319"/>
      <c r="J77" s="319" t="s">
        <v>2863</v>
      </c>
      <c r="K77" s="316"/>
    </row>
    <row r="78" s="1" customFormat="1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s="1" customFormat="1" ht="15" customHeight="1">
      <c r="B79" s="314"/>
      <c r="C79" s="302" t="s">
        <v>54</v>
      </c>
      <c r="D79" s="324"/>
      <c r="E79" s="324"/>
      <c r="F79" s="325" t="s">
        <v>2864</v>
      </c>
      <c r="G79" s="326"/>
      <c r="H79" s="302" t="s">
        <v>2865</v>
      </c>
      <c r="I79" s="302" t="s">
        <v>2866</v>
      </c>
      <c r="J79" s="302">
        <v>20</v>
      </c>
      <c r="K79" s="316"/>
    </row>
    <row r="80" s="1" customFormat="1" ht="15" customHeight="1">
      <c r="B80" s="314"/>
      <c r="C80" s="302" t="s">
        <v>2867</v>
      </c>
      <c r="D80" s="302"/>
      <c r="E80" s="302"/>
      <c r="F80" s="325" t="s">
        <v>2864</v>
      </c>
      <c r="G80" s="326"/>
      <c r="H80" s="302" t="s">
        <v>2868</v>
      </c>
      <c r="I80" s="302" t="s">
        <v>2866</v>
      </c>
      <c r="J80" s="302">
        <v>120</v>
      </c>
      <c r="K80" s="316"/>
    </row>
    <row r="81" s="1" customFormat="1" ht="15" customHeight="1">
      <c r="B81" s="327"/>
      <c r="C81" s="302" t="s">
        <v>2869</v>
      </c>
      <c r="D81" s="302"/>
      <c r="E81" s="302"/>
      <c r="F81" s="325" t="s">
        <v>2870</v>
      </c>
      <c r="G81" s="326"/>
      <c r="H81" s="302" t="s">
        <v>2871</v>
      </c>
      <c r="I81" s="302" t="s">
        <v>2866</v>
      </c>
      <c r="J81" s="302">
        <v>50</v>
      </c>
      <c r="K81" s="316"/>
    </row>
    <row r="82" s="1" customFormat="1" ht="15" customHeight="1">
      <c r="B82" s="327"/>
      <c r="C82" s="302" t="s">
        <v>2872</v>
      </c>
      <c r="D82" s="302"/>
      <c r="E82" s="302"/>
      <c r="F82" s="325" t="s">
        <v>2864</v>
      </c>
      <c r="G82" s="326"/>
      <c r="H82" s="302" t="s">
        <v>2873</v>
      </c>
      <c r="I82" s="302" t="s">
        <v>2874</v>
      </c>
      <c r="J82" s="302"/>
      <c r="K82" s="316"/>
    </row>
    <row r="83" s="1" customFormat="1" ht="15" customHeight="1">
      <c r="B83" s="327"/>
      <c r="C83" s="328" t="s">
        <v>2875</v>
      </c>
      <c r="D83" s="328"/>
      <c r="E83" s="328"/>
      <c r="F83" s="329" t="s">
        <v>2870</v>
      </c>
      <c r="G83" s="328"/>
      <c r="H83" s="328" t="s">
        <v>2876</v>
      </c>
      <c r="I83" s="328" t="s">
        <v>2866</v>
      </c>
      <c r="J83" s="328">
        <v>15</v>
      </c>
      <c r="K83" s="316"/>
    </row>
    <row r="84" s="1" customFormat="1" ht="15" customHeight="1">
      <c r="B84" s="327"/>
      <c r="C84" s="328" t="s">
        <v>2877</v>
      </c>
      <c r="D84" s="328"/>
      <c r="E84" s="328"/>
      <c r="F84" s="329" t="s">
        <v>2870</v>
      </c>
      <c r="G84" s="328"/>
      <c r="H84" s="328" t="s">
        <v>2878</v>
      </c>
      <c r="I84" s="328" t="s">
        <v>2866</v>
      </c>
      <c r="J84" s="328">
        <v>15</v>
      </c>
      <c r="K84" s="316"/>
    </row>
    <row r="85" s="1" customFormat="1" ht="15" customHeight="1">
      <c r="B85" s="327"/>
      <c r="C85" s="328" t="s">
        <v>2879</v>
      </c>
      <c r="D85" s="328"/>
      <c r="E85" s="328"/>
      <c r="F85" s="329" t="s">
        <v>2870</v>
      </c>
      <c r="G85" s="328"/>
      <c r="H85" s="328" t="s">
        <v>2880</v>
      </c>
      <c r="I85" s="328" t="s">
        <v>2866</v>
      </c>
      <c r="J85" s="328">
        <v>20</v>
      </c>
      <c r="K85" s="316"/>
    </row>
    <row r="86" s="1" customFormat="1" ht="15" customHeight="1">
      <c r="B86" s="327"/>
      <c r="C86" s="328" t="s">
        <v>2881</v>
      </c>
      <c r="D86" s="328"/>
      <c r="E86" s="328"/>
      <c r="F86" s="329" t="s">
        <v>2870</v>
      </c>
      <c r="G86" s="328"/>
      <c r="H86" s="328" t="s">
        <v>2882</v>
      </c>
      <c r="I86" s="328" t="s">
        <v>2866</v>
      </c>
      <c r="J86" s="328">
        <v>20</v>
      </c>
      <c r="K86" s="316"/>
    </row>
    <row r="87" s="1" customFormat="1" ht="15" customHeight="1">
      <c r="B87" s="327"/>
      <c r="C87" s="302" t="s">
        <v>2883</v>
      </c>
      <c r="D87" s="302"/>
      <c r="E87" s="302"/>
      <c r="F87" s="325" t="s">
        <v>2870</v>
      </c>
      <c r="G87" s="326"/>
      <c r="H87" s="302" t="s">
        <v>2884</v>
      </c>
      <c r="I87" s="302" t="s">
        <v>2866</v>
      </c>
      <c r="J87" s="302">
        <v>50</v>
      </c>
      <c r="K87" s="316"/>
    </row>
    <row r="88" s="1" customFormat="1" ht="15" customHeight="1">
      <c r="B88" s="327"/>
      <c r="C88" s="302" t="s">
        <v>2885</v>
      </c>
      <c r="D88" s="302"/>
      <c r="E88" s="302"/>
      <c r="F88" s="325" t="s">
        <v>2870</v>
      </c>
      <c r="G88" s="326"/>
      <c r="H88" s="302" t="s">
        <v>2886</v>
      </c>
      <c r="I88" s="302" t="s">
        <v>2866</v>
      </c>
      <c r="J88" s="302">
        <v>20</v>
      </c>
      <c r="K88" s="316"/>
    </row>
    <row r="89" s="1" customFormat="1" ht="15" customHeight="1">
      <c r="B89" s="327"/>
      <c r="C89" s="302" t="s">
        <v>2887</v>
      </c>
      <c r="D89" s="302"/>
      <c r="E89" s="302"/>
      <c r="F89" s="325" t="s">
        <v>2870</v>
      </c>
      <c r="G89" s="326"/>
      <c r="H89" s="302" t="s">
        <v>2888</v>
      </c>
      <c r="I89" s="302" t="s">
        <v>2866</v>
      </c>
      <c r="J89" s="302">
        <v>20</v>
      </c>
      <c r="K89" s="316"/>
    </row>
    <row r="90" s="1" customFormat="1" ht="15" customHeight="1">
      <c r="B90" s="327"/>
      <c r="C90" s="302" t="s">
        <v>2889</v>
      </c>
      <c r="D90" s="302"/>
      <c r="E90" s="302"/>
      <c r="F90" s="325" t="s">
        <v>2870</v>
      </c>
      <c r="G90" s="326"/>
      <c r="H90" s="302" t="s">
        <v>2890</v>
      </c>
      <c r="I90" s="302" t="s">
        <v>2866</v>
      </c>
      <c r="J90" s="302">
        <v>50</v>
      </c>
      <c r="K90" s="316"/>
    </row>
    <row r="91" s="1" customFormat="1" ht="15" customHeight="1">
      <c r="B91" s="327"/>
      <c r="C91" s="302" t="s">
        <v>2891</v>
      </c>
      <c r="D91" s="302"/>
      <c r="E91" s="302"/>
      <c r="F91" s="325" t="s">
        <v>2870</v>
      </c>
      <c r="G91" s="326"/>
      <c r="H91" s="302" t="s">
        <v>2891</v>
      </c>
      <c r="I91" s="302" t="s">
        <v>2866</v>
      </c>
      <c r="J91" s="302">
        <v>50</v>
      </c>
      <c r="K91" s="316"/>
    </row>
    <row r="92" s="1" customFormat="1" ht="15" customHeight="1">
      <c r="B92" s="327"/>
      <c r="C92" s="302" t="s">
        <v>2892</v>
      </c>
      <c r="D92" s="302"/>
      <c r="E92" s="302"/>
      <c r="F92" s="325" t="s">
        <v>2870</v>
      </c>
      <c r="G92" s="326"/>
      <c r="H92" s="302" t="s">
        <v>2893</v>
      </c>
      <c r="I92" s="302" t="s">
        <v>2866</v>
      </c>
      <c r="J92" s="302">
        <v>255</v>
      </c>
      <c r="K92" s="316"/>
    </row>
    <row r="93" s="1" customFormat="1" ht="15" customHeight="1">
      <c r="B93" s="327"/>
      <c r="C93" s="302" t="s">
        <v>2894</v>
      </c>
      <c r="D93" s="302"/>
      <c r="E93" s="302"/>
      <c r="F93" s="325" t="s">
        <v>2864</v>
      </c>
      <c r="G93" s="326"/>
      <c r="H93" s="302" t="s">
        <v>2895</v>
      </c>
      <c r="I93" s="302" t="s">
        <v>2896</v>
      </c>
      <c r="J93" s="302"/>
      <c r="K93" s="316"/>
    </row>
    <row r="94" s="1" customFormat="1" ht="15" customHeight="1">
      <c r="B94" s="327"/>
      <c r="C94" s="302" t="s">
        <v>2897</v>
      </c>
      <c r="D94" s="302"/>
      <c r="E94" s="302"/>
      <c r="F94" s="325" t="s">
        <v>2864</v>
      </c>
      <c r="G94" s="326"/>
      <c r="H94" s="302" t="s">
        <v>2898</v>
      </c>
      <c r="I94" s="302" t="s">
        <v>2899</v>
      </c>
      <c r="J94" s="302"/>
      <c r="K94" s="316"/>
    </row>
    <row r="95" s="1" customFormat="1" ht="15" customHeight="1">
      <c r="B95" s="327"/>
      <c r="C95" s="302" t="s">
        <v>2900</v>
      </c>
      <c r="D95" s="302"/>
      <c r="E95" s="302"/>
      <c r="F95" s="325" t="s">
        <v>2864</v>
      </c>
      <c r="G95" s="326"/>
      <c r="H95" s="302" t="s">
        <v>2900</v>
      </c>
      <c r="I95" s="302" t="s">
        <v>2899</v>
      </c>
      <c r="J95" s="302"/>
      <c r="K95" s="316"/>
    </row>
    <row r="96" s="1" customFormat="1" ht="15" customHeight="1">
      <c r="B96" s="327"/>
      <c r="C96" s="302" t="s">
        <v>39</v>
      </c>
      <c r="D96" s="302"/>
      <c r="E96" s="302"/>
      <c r="F96" s="325" t="s">
        <v>2864</v>
      </c>
      <c r="G96" s="326"/>
      <c r="H96" s="302" t="s">
        <v>2901</v>
      </c>
      <c r="I96" s="302" t="s">
        <v>2899</v>
      </c>
      <c r="J96" s="302"/>
      <c r="K96" s="316"/>
    </row>
    <row r="97" s="1" customFormat="1" ht="15" customHeight="1">
      <c r="B97" s="327"/>
      <c r="C97" s="302" t="s">
        <v>49</v>
      </c>
      <c r="D97" s="302"/>
      <c r="E97" s="302"/>
      <c r="F97" s="325" t="s">
        <v>2864</v>
      </c>
      <c r="G97" s="326"/>
      <c r="H97" s="302" t="s">
        <v>2902</v>
      </c>
      <c r="I97" s="302" t="s">
        <v>2899</v>
      </c>
      <c r="J97" s="302"/>
      <c r="K97" s="316"/>
    </row>
    <row r="98" s="1" customFormat="1" ht="15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2"/>
    </row>
    <row r="99" s="1" customFormat="1" ht="18.7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3"/>
    </row>
    <row r="100" s="1" customFormat="1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s="1" customFormat="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s="1" customFormat="1" ht="45" customHeight="1">
      <c r="B102" s="314"/>
      <c r="C102" s="315" t="s">
        <v>2903</v>
      </c>
      <c r="D102" s="315"/>
      <c r="E102" s="315"/>
      <c r="F102" s="315"/>
      <c r="G102" s="315"/>
      <c r="H102" s="315"/>
      <c r="I102" s="315"/>
      <c r="J102" s="315"/>
      <c r="K102" s="316"/>
    </row>
    <row r="103" s="1" customFormat="1" ht="17.25" customHeight="1">
      <c r="B103" s="314"/>
      <c r="C103" s="317" t="s">
        <v>2858</v>
      </c>
      <c r="D103" s="317"/>
      <c r="E103" s="317"/>
      <c r="F103" s="317" t="s">
        <v>2859</v>
      </c>
      <c r="G103" s="318"/>
      <c r="H103" s="317" t="s">
        <v>55</v>
      </c>
      <c r="I103" s="317" t="s">
        <v>58</v>
      </c>
      <c r="J103" s="317" t="s">
        <v>2860</v>
      </c>
      <c r="K103" s="316"/>
    </row>
    <row r="104" s="1" customFormat="1" ht="17.25" customHeight="1">
      <c r="B104" s="314"/>
      <c r="C104" s="319" t="s">
        <v>2861</v>
      </c>
      <c r="D104" s="319"/>
      <c r="E104" s="319"/>
      <c r="F104" s="320" t="s">
        <v>2862</v>
      </c>
      <c r="G104" s="321"/>
      <c r="H104" s="319"/>
      <c r="I104" s="319"/>
      <c r="J104" s="319" t="s">
        <v>2863</v>
      </c>
      <c r="K104" s="316"/>
    </row>
    <row r="105" s="1" customFormat="1" ht="5.25" customHeight="1">
      <c r="B105" s="314"/>
      <c r="C105" s="317"/>
      <c r="D105" s="317"/>
      <c r="E105" s="317"/>
      <c r="F105" s="317"/>
      <c r="G105" s="335"/>
      <c r="H105" s="317"/>
      <c r="I105" s="317"/>
      <c r="J105" s="317"/>
      <c r="K105" s="316"/>
    </row>
    <row r="106" s="1" customFormat="1" ht="15" customHeight="1">
      <c r="B106" s="314"/>
      <c r="C106" s="302" t="s">
        <v>54</v>
      </c>
      <c r="D106" s="324"/>
      <c r="E106" s="324"/>
      <c r="F106" s="325" t="s">
        <v>2864</v>
      </c>
      <c r="G106" s="302"/>
      <c r="H106" s="302" t="s">
        <v>2904</v>
      </c>
      <c r="I106" s="302" t="s">
        <v>2866</v>
      </c>
      <c r="J106" s="302">
        <v>20</v>
      </c>
      <c r="K106" s="316"/>
    </row>
    <row r="107" s="1" customFormat="1" ht="15" customHeight="1">
      <c r="B107" s="314"/>
      <c r="C107" s="302" t="s">
        <v>2867</v>
      </c>
      <c r="D107" s="302"/>
      <c r="E107" s="302"/>
      <c r="F107" s="325" t="s">
        <v>2864</v>
      </c>
      <c r="G107" s="302"/>
      <c r="H107" s="302" t="s">
        <v>2904</v>
      </c>
      <c r="I107" s="302" t="s">
        <v>2866</v>
      </c>
      <c r="J107" s="302">
        <v>120</v>
      </c>
      <c r="K107" s="316"/>
    </row>
    <row r="108" s="1" customFormat="1" ht="15" customHeight="1">
      <c r="B108" s="327"/>
      <c r="C108" s="302" t="s">
        <v>2869</v>
      </c>
      <c r="D108" s="302"/>
      <c r="E108" s="302"/>
      <c r="F108" s="325" t="s">
        <v>2870</v>
      </c>
      <c r="G108" s="302"/>
      <c r="H108" s="302" t="s">
        <v>2904</v>
      </c>
      <c r="I108" s="302" t="s">
        <v>2866</v>
      </c>
      <c r="J108" s="302">
        <v>50</v>
      </c>
      <c r="K108" s="316"/>
    </row>
    <row r="109" s="1" customFormat="1" ht="15" customHeight="1">
      <c r="B109" s="327"/>
      <c r="C109" s="302" t="s">
        <v>2872</v>
      </c>
      <c r="D109" s="302"/>
      <c r="E109" s="302"/>
      <c r="F109" s="325" t="s">
        <v>2864</v>
      </c>
      <c r="G109" s="302"/>
      <c r="H109" s="302" t="s">
        <v>2904</v>
      </c>
      <c r="I109" s="302" t="s">
        <v>2874</v>
      </c>
      <c r="J109" s="302"/>
      <c r="K109" s="316"/>
    </row>
    <row r="110" s="1" customFormat="1" ht="15" customHeight="1">
      <c r="B110" s="327"/>
      <c r="C110" s="302" t="s">
        <v>2883</v>
      </c>
      <c r="D110" s="302"/>
      <c r="E110" s="302"/>
      <c r="F110" s="325" t="s">
        <v>2870</v>
      </c>
      <c r="G110" s="302"/>
      <c r="H110" s="302" t="s">
        <v>2904</v>
      </c>
      <c r="I110" s="302" t="s">
        <v>2866</v>
      </c>
      <c r="J110" s="302">
        <v>50</v>
      </c>
      <c r="K110" s="316"/>
    </row>
    <row r="111" s="1" customFormat="1" ht="15" customHeight="1">
      <c r="B111" s="327"/>
      <c r="C111" s="302" t="s">
        <v>2891</v>
      </c>
      <c r="D111" s="302"/>
      <c r="E111" s="302"/>
      <c r="F111" s="325" t="s">
        <v>2870</v>
      </c>
      <c r="G111" s="302"/>
      <c r="H111" s="302" t="s">
        <v>2904</v>
      </c>
      <c r="I111" s="302" t="s">
        <v>2866</v>
      </c>
      <c r="J111" s="302">
        <v>50</v>
      </c>
      <c r="K111" s="316"/>
    </row>
    <row r="112" s="1" customFormat="1" ht="15" customHeight="1">
      <c r="B112" s="327"/>
      <c r="C112" s="302" t="s">
        <v>2889</v>
      </c>
      <c r="D112" s="302"/>
      <c r="E112" s="302"/>
      <c r="F112" s="325" t="s">
        <v>2870</v>
      </c>
      <c r="G112" s="302"/>
      <c r="H112" s="302" t="s">
        <v>2904</v>
      </c>
      <c r="I112" s="302" t="s">
        <v>2866</v>
      </c>
      <c r="J112" s="302">
        <v>50</v>
      </c>
      <c r="K112" s="316"/>
    </row>
    <row r="113" s="1" customFormat="1" ht="15" customHeight="1">
      <c r="B113" s="327"/>
      <c r="C113" s="302" t="s">
        <v>54</v>
      </c>
      <c r="D113" s="302"/>
      <c r="E113" s="302"/>
      <c r="F113" s="325" t="s">
        <v>2864</v>
      </c>
      <c r="G113" s="302"/>
      <c r="H113" s="302" t="s">
        <v>2905</v>
      </c>
      <c r="I113" s="302" t="s">
        <v>2866</v>
      </c>
      <c r="J113" s="302">
        <v>20</v>
      </c>
      <c r="K113" s="316"/>
    </row>
    <row r="114" s="1" customFormat="1" ht="15" customHeight="1">
      <c r="B114" s="327"/>
      <c r="C114" s="302" t="s">
        <v>2906</v>
      </c>
      <c r="D114" s="302"/>
      <c r="E114" s="302"/>
      <c r="F114" s="325" t="s">
        <v>2864</v>
      </c>
      <c r="G114" s="302"/>
      <c r="H114" s="302" t="s">
        <v>2907</v>
      </c>
      <c r="I114" s="302" t="s">
        <v>2866</v>
      </c>
      <c r="J114" s="302">
        <v>120</v>
      </c>
      <c r="K114" s="316"/>
    </row>
    <row r="115" s="1" customFormat="1" ht="15" customHeight="1">
      <c r="B115" s="327"/>
      <c r="C115" s="302" t="s">
        <v>39</v>
      </c>
      <c r="D115" s="302"/>
      <c r="E115" s="302"/>
      <c r="F115" s="325" t="s">
        <v>2864</v>
      </c>
      <c r="G115" s="302"/>
      <c r="H115" s="302" t="s">
        <v>2908</v>
      </c>
      <c r="I115" s="302" t="s">
        <v>2899</v>
      </c>
      <c r="J115" s="302"/>
      <c r="K115" s="316"/>
    </row>
    <row r="116" s="1" customFormat="1" ht="15" customHeight="1">
      <c r="B116" s="327"/>
      <c r="C116" s="302" t="s">
        <v>49</v>
      </c>
      <c r="D116" s="302"/>
      <c r="E116" s="302"/>
      <c r="F116" s="325" t="s">
        <v>2864</v>
      </c>
      <c r="G116" s="302"/>
      <c r="H116" s="302" t="s">
        <v>2909</v>
      </c>
      <c r="I116" s="302" t="s">
        <v>2899</v>
      </c>
      <c r="J116" s="302"/>
      <c r="K116" s="316"/>
    </row>
    <row r="117" s="1" customFormat="1" ht="15" customHeight="1">
      <c r="B117" s="327"/>
      <c r="C117" s="302" t="s">
        <v>58</v>
      </c>
      <c r="D117" s="302"/>
      <c r="E117" s="302"/>
      <c r="F117" s="325" t="s">
        <v>2864</v>
      </c>
      <c r="G117" s="302"/>
      <c r="H117" s="302" t="s">
        <v>2910</v>
      </c>
      <c r="I117" s="302" t="s">
        <v>2911</v>
      </c>
      <c r="J117" s="302"/>
      <c r="K117" s="316"/>
    </row>
    <row r="118" s="1" customFormat="1" ht="15" customHeight="1">
      <c r="B118" s="330"/>
      <c r="C118" s="336"/>
      <c r="D118" s="336"/>
      <c r="E118" s="336"/>
      <c r="F118" s="336"/>
      <c r="G118" s="336"/>
      <c r="H118" s="336"/>
      <c r="I118" s="336"/>
      <c r="J118" s="336"/>
      <c r="K118" s="332"/>
    </row>
    <row r="119" s="1" customFormat="1" ht="18.75" customHeight="1">
      <c r="B119" s="337"/>
      <c r="C119" s="338"/>
      <c r="D119" s="338"/>
      <c r="E119" s="338"/>
      <c r="F119" s="339"/>
      <c r="G119" s="338"/>
      <c r="H119" s="338"/>
      <c r="I119" s="338"/>
      <c r="J119" s="338"/>
      <c r="K119" s="337"/>
    </row>
    <row r="120" s="1" customFormat="1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s="1" customFormat="1" ht="7.5" customHeight="1">
      <c r="B121" s="340"/>
      <c r="C121" s="341"/>
      <c r="D121" s="341"/>
      <c r="E121" s="341"/>
      <c r="F121" s="341"/>
      <c r="G121" s="341"/>
      <c r="H121" s="341"/>
      <c r="I121" s="341"/>
      <c r="J121" s="341"/>
      <c r="K121" s="342"/>
    </row>
    <row r="122" s="1" customFormat="1" ht="45" customHeight="1">
      <c r="B122" s="343"/>
      <c r="C122" s="293" t="s">
        <v>2912</v>
      </c>
      <c r="D122" s="293"/>
      <c r="E122" s="293"/>
      <c r="F122" s="293"/>
      <c r="G122" s="293"/>
      <c r="H122" s="293"/>
      <c r="I122" s="293"/>
      <c r="J122" s="293"/>
      <c r="K122" s="344"/>
    </row>
    <row r="123" s="1" customFormat="1" ht="17.25" customHeight="1">
      <c r="B123" s="345"/>
      <c r="C123" s="317" t="s">
        <v>2858</v>
      </c>
      <c r="D123" s="317"/>
      <c r="E123" s="317"/>
      <c r="F123" s="317" t="s">
        <v>2859</v>
      </c>
      <c r="G123" s="318"/>
      <c r="H123" s="317" t="s">
        <v>55</v>
      </c>
      <c r="I123" s="317" t="s">
        <v>58</v>
      </c>
      <c r="J123" s="317" t="s">
        <v>2860</v>
      </c>
      <c r="K123" s="346"/>
    </row>
    <row r="124" s="1" customFormat="1" ht="17.25" customHeight="1">
      <c r="B124" s="345"/>
      <c r="C124" s="319" t="s">
        <v>2861</v>
      </c>
      <c r="D124" s="319"/>
      <c r="E124" s="319"/>
      <c r="F124" s="320" t="s">
        <v>2862</v>
      </c>
      <c r="G124" s="321"/>
      <c r="H124" s="319"/>
      <c r="I124" s="319"/>
      <c r="J124" s="319" t="s">
        <v>2863</v>
      </c>
      <c r="K124" s="346"/>
    </row>
    <row r="125" s="1" customFormat="1" ht="5.25" customHeight="1">
      <c r="B125" s="347"/>
      <c r="C125" s="322"/>
      <c r="D125" s="322"/>
      <c r="E125" s="322"/>
      <c r="F125" s="322"/>
      <c r="G125" s="348"/>
      <c r="H125" s="322"/>
      <c r="I125" s="322"/>
      <c r="J125" s="322"/>
      <c r="K125" s="349"/>
    </row>
    <row r="126" s="1" customFormat="1" ht="15" customHeight="1">
      <c r="B126" s="347"/>
      <c r="C126" s="302" t="s">
        <v>2867</v>
      </c>
      <c r="D126" s="324"/>
      <c r="E126" s="324"/>
      <c r="F126" s="325" t="s">
        <v>2864</v>
      </c>
      <c r="G126" s="302"/>
      <c r="H126" s="302" t="s">
        <v>2904</v>
      </c>
      <c r="I126" s="302" t="s">
        <v>2866</v>
      </c>
      <c r="J126" s="302">
        <v>120</v>
      </c>
      <c r="K126" s="350"/>
    </row>
    <row r="127" s="1" customFormat="1" ht="15" customHeight="1">
      <c r="B127" s="347"/>
      <c r="C127" s="302" t="s">
        <v>2913</v>
      </c>
      <c r="D127" s="302"/>
      <c r="E127" s="302"/>
      <c r="F127" s="325" t="s">
        <v>2864</v>
      </c>
      <c r="G127" s="302"/>
      <c r="H127" s="302" t="s">
        <v>2914</v>
      </c>
      <c r="I127" s="302" t="s">
        <v>2866</v>
      </c>
      <c r="J127" s="302" t="s">
        <v>2915</v>
      </c>
      <c r="K127" s="350"/>
    </row>
    <row r="128" s="1" customFormat="1" ht="15" customHeight="1">
      <c r="B128" s="347"/>
      <c r="C128" s="302" t="s">
        <v>2812</v>
      </c>
      <c r="D128" s="302"/>
      <c r="E128" s="302"/>
      <c r="F128" s="325" t="s">
        <v>2864</v>
      </c>
      <c r="G128" s="302"/>
      <c r="H128" s="302" t="s">
        <v>2916</v>
      </c>
      <c r="I128" s="302" t="s">
        <v>2866</v>
      </c>
      <c r="J128" s="302" t="s">
        <v>2915</v>
      </c>
      <c r="K128" s="350"/>
    </row>
    <row r="129" s="1" customFormat="1" ht="15" customHeight="1">
      <c r="B129" s="347"/>
      <c r="C129" s="302" t="s">
        <v>2875</v>
      </c>
      <c r="D129" s="302"/>
      <c r="E129" s="302"/>
      <c r="F129" s="325" t="s">
        <v>2870</v>
      </c>
      <c r="G129" s="302"/>
      <c r="H129" s="302" t="s">
        <v>2876</v>
      </c>
      <c r="I129" s="302" t="s">
        <v>2866</v>
      </c>
      <c r="J129" s="302">
        <v>15</v>
      </c>
      <c r="K129" s="350"/>
    </row>
    <row r="130" s="1" customFormat="1" ht="15" customHeight="1">
      <c r="B130" s="347"/>
      <c r="C130" s="328" t="s">
        <v>2877</v>
      </c>
      <c r="D130" s="328"/>
      <c r="E130" s="328"/>
      <c r="F130" s="329" t="s">
        <v>2870</v>
      </c>
      <c r="G130" s="328"/>
      <c r="H130" s="328" t="s">
        <v>2878</v>
      </c>
      <c r="I130" s="328" t="s">
        <v>2866</v>
      </c>
      <c r="J130" s="328">
        <v>15</v>
      </c>
      <c r="K130" s="350"/>
    </row>
    <row r="131" s="1" customFormat="1" ht="15" customHeight="1">
      <c r="B131" s="347"/>
      <c r="C131" s="328" t="s">
        <v>2879</v>
      </c>
      <c r="D131" s="328"/>
      <c r="E131" s="328"/>
      <c r="F131" s="329" t="s">
        <v>2870</v>
      </c>
      <c r="G131" s="328"/>
      <c r="H131" s="328" t="s">
        <v>2880</v>
      </c>
      <c r="I131" s="328" t="s">
        <v>2866</v>
      </c>
      <c r="J131" s="328">
        <v>20</v>
      </c>
      <c r="K131" s="350"/>
    </row>
    <row r="132" s="1" customFormat="1" ht="15" customHeight="1">
      <c r="B132" s="347"/>
      <c r="C132" s="328" t="s">
        <v>2881</v>
      </c>
      <c r="D132" s="328"/>
      <c r="E132" s="328"/>
      <c r="F132" s="329" t="s">
        <v>2870</v>
      </c>
      <c r="G132" s="328"/>
      <c r="H132" s="328" t="s">
        <v>2882</v>
      </c>
      <c r="I132" s="328" t="s">
        <v>2866</v>
      </c>
      <c r="J132" s="328">
        <v>20</v>
      </c>
      <c r="K132" s="350"/>
    </row>
    <row r="133" s="1" customFormat="1" ht="15" customHeight="1">
      <c r="B133" s="347"/>
      <c r="C133" s="302" t="s">
        <v>2869</v>
      </c>
      <c r="D133" s="302"/>
      <c r="E133" s="302"/>
      <c r="F133" s="325" t="s">
        <v>2870</v>
      </c>
      <c r="G133" s="302"/>
      <c r="H133" s="302" t="s">
        <v>2904</v>
      </c>
      <c r="I133" s="302" t="s">
        <v>2866</v>
      </c>
      <c r="J133" s="302">
        <v>50</v>
      </c>
      <c r="K133" s="350"/>
    </row>
    <row r="134" s="1" customFormat="1" ht="15" customHeight="1">
      <c r="B134" s="347"/>
      <c r="C134" s="302" t="s">
        <v>2883</v>
      </c>
      <c r="D134" s="302"/>
      <c r="E134" s="302"/>
      <c r="F134" s="325" t="s">
        <v>2870</v>
      </c>
      <c r="G134" s="302"/>
      <c r="H134" s="302" t="s">
        <v>2904</v>
      </c>
      <c r="I134" s="302" t="s">
        <v>2866</v>
      </c>
      <c r="J134" s="302">
        <v>50</v>
      </c>
      <c r="K134" s="350"/>
    </row>
    <row r="135" s="1" customFormat="1" ht="15" customHeight="1">
      <c r="B135" s="347"/>
      <c r="C135" s="302" t="s">
        <v>2889</v>
      </c>
      <c r="D135" s="302"/>
      <c r="E135" s="302"/>
      <c r="F135" s="325" t="s">
        <v>2870</v>
      </c>
      <c r="G135" s="302"/>
      <c r="H135" s="302" t="s">
        <v>2904</v>
      </c>
      <c r="I135" s="302" t="s">
        <v>2866</v>
      </c>
      <c r="J135" s="302">
        <v>50</v>
      </c>
      <c r="K135" s="350"/>
    </row>
    <row r="136" s="1" customFormat="1" ht="15" customHeight="1">
      <c r="B136" s="347"/>
      <c r="C136" s="302" t="s">
        <v>2891</v>
      </c>
      <c r="D136" s="302"/>
      <c r="E136" s="302"/>
      <c r="F136" s="325" t="s">
        <v>2870</v>
      </c>
      <c r="G136" s="302"/>
      <c r="H136" s="302" t="s">
        <v>2904</v>
      </c>
      <c r="I136" s="302" t="s">
        <v>2866</v>
      </c>
      <c r="J136" s="302">
        <v>50</v>
      </c>
      <c r="K136" s="350"/>
    </row>
    <row r="137" s="1" customFormat="1" ht="15" customHeight="1">
      <c r="B137" s="347"/>
      <c r="C137" s="302" t="s">
        <v>2892</v>
      </c>
      <c r="D137" s="302"/>
      <c r="E137" s="302"/>
      <c r="F137" s="325" t="s">
        <v>2870</v>
      </c>
      <c r="G137" s="302"/>
      <c r="H137" s="302" t="s">
        <v>2917</v>
      </c>
      <c r="I137" s="302" t="s">
        <v>2866</v>
      </c>
      <c r="J137" s="302">
        <v>255</v>
      </c>
      <c r="K137" s="350"/>
    </row>
    <row r="138" s="1" customFormat="1" ht="15" customHeight="1">
      <c r="B138" s="347"/>
      <c r="C138" s="302" t="s">
        <v>2894</v>
      </c>
      <c r="D138" s="302"/>
      <c r="E138" s="302"/>
      <c r="F138" s="325" t="s">
        <v>2864</v>
      </c>
      <c r="G138" s="302"/>
      <c r="H138" s="302" t="s">
        <v>2918</v>
      </c>
      <c r="I138" s="302" t="s">
        <v>2896</v>
      </c>
      <c r="J138" s="302"/>
      <c r="K138" s="350"/>
    </row>
    <row r="139" s="1" customFormat="1" ht="15" customHeight="1">
      <c r="B139" s="347"/>
      <c r="C139" s="302" t="s">
        <v>2897</v>
      </c>
      <c r="D139" s="302"/>
      <c r="E139" s="302"/>
      <c r="F139" s="325" t="s">
        <v>2864</v>
      </c>
      <c r="G139" s="302"/>
      <c r="H139" s="302" t="s">
        <v>2919</v>
      </c>
      <c r="I139" s="302" t="s">
        <v>2899</v>
      </c>
      <c r="J139" s="302"/>
      <c r="K139" s="350"/>
    </row>
    <row r="140" s="1" customFormat="1" ht="15" customHeight="1">
      <c r="B140" s="347"/>
      <c r="C140" s="302" t="s">
        <v>2900</v>
      </c>
      <c r="D140" s="302"/>
      <c r="E140" s="302"/>
      <c r="F140" s="325" t="s">
        <v>2864</v>
      </c>
      <c r="G140" s="302"/>
      <c r="H140" s="302" t="s">
        <v>2900</v>
      </c>
      <c r="I140" s="302" t="s">
        <v>2899</v>
      </c>
      <c r="J140" s="302"/>
      <c r="K140" s="350"/>
    </row>
    <row r="141" s="1" customFormat="1" ht="15" customHeight="1">
      <c r="B141" s="347"/>
      <c r="C141" s="302" t="s">
        <v>39</v>
      </c>
      <c r="D141" s="302"/>
      <c r="E141" s="302"/>
      <c r="F141" s="325" t="s">
        <v>2864</v>
      </c>
      <c r="G141" s="302"/>
      <c r="H141" s="302" t="s">
        <v>2920</v>
      </c>
      <c r="I141" s="302" t="s">
        <v>2899</v>
      </c>
      <c r="J141" s="302"/>
      <c r="K141" s="350"/>
    </row>
    <row r="142" s="1" customFormat="1" ht="15" customHeight="1">
      <c r="B142" s="347"/>
      <c r="C142" s="302" t="s">
        <v>2921</v>
      </c>
      <c r="D142" s="302"/>
      <c r="E142" s="302"/>
      <c r="F142" s="325" t="s">
        <v>2864</v>
      </c>
      <c r="G142" s="302"/>
      <c r="H142" s="302" t="s">
        <v>2922</v>
      </c>
      <c r="I142" s="302" t="s">
        <v>2899</v>
      </c>
      <c r="J142" s="302"/>
      <c r="K142" s="350"/>
    </row>
    <row r="143" s="1" customFormat="1" ht="15" customHeight="1">
      <c r="B143" s="351"/>
      <c r="C143" s="352"/>
      <c r="D143" s="352"/>
      <c r="E143" s="352"/>
      <c r="F143" s="352"/>
      <c r="G143" s="352"/>
      <c r="H143" s="352"/>
      <c r="I143" s="352"/>
      <c r="J143" s="352"/>
      <c r="K143" s="353"/>
    </row>
    <row r="144" s="1" customFormat="1" ht="18.75" customHeight="1">
      <c r="B144" s="338"/>
      <c r="C144" s="338"/>
      <c r="D144" s="338"/>
      <c r="E144" s="338"/>
      <c r="F144" s="339"/>
      <c r="G144" s="338"/>
      <c r="H144" s="338"/>
      <c r="I144" s="338"/>
      <c r="J144" s="338"/>
      <c r="K144" s="338"/>
    </row>
    <row r="145" s="1" customFormat="1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s="1" customFormat="1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s="1" customFormat="1" ht="45" customHeight="1">
      <c r="B147" s="314"/>
      <c r="C147" s="315" t="s">
        <v>2923</v>
      </c>
      <c r="D147" s="315"/>
      <c r="E147" s="315"/>
      <c r="F147" s="315"/>
      <c r="G147" s="315"/>
      <c r="H147" s="315"/>
      <c r="I147" s="315"/>
      <c r="J147" s="315"/>
      <c r="K147" s="316"/>
    </row>
    <row r="148" s="1" customFormat="1" ht="17.25" customHeight="1">
      <c r="B148" s="314"/>
      <c r="C148" s="317" t="s">
        <v>2858</v>
      </c>
      <c r="D148" s="317"/>
      <c r="E148" s="317"/>
      <c r="F148" s="317" t="s">
        <v>2859</v>
      </c>
      <c r="G148" s="318"/>
      <c r="H148" s="317" t="s">
        <v>55</v>
      </c>
      <c r="I148" s="317" t="s">
        <v>58</v>
      </c>
      <c r="J148" s="317" t="s">
        <v>2860</v>
      </c>
      <c r="K148" s="316"/>
    </row>
    <row r="149" s="1" customFormat="1" ht="17.25" customHeight="1">
      <c r="B149" s="314"/>
      <c r="C149" s="319" t="s">
        <v>2861</v>
      </c>
      <c r="D149" s="319"/>
      <c r="E149" s="319"/>
      <c r="F149" s="320" t="s">
        <v>2862</v>
      </c>
      <c r="G149" s="321"/>
      <c r="H149" s="319"/>
      <c r="I149" s="319"/>
      <c r="J149" s="319" t="s">
        <v>2863</v>
      </c>
      <c r="K149" s="316"/>
    </row>
    <row r="150" s="1" customFormat="1" ht="5.25" customHeight="1">
      <c r="B150" s="327"/>
      <c r="C150" s="322"/>
      <c r="D150" s="322"/>
      <c r="E150" s="322"/>
      <c r="F150" s="322"/>
      <c r="G150" s="323"/>
      <c r="H150" s="322"/>
      <c r="I150" s="322"/>
      <c r="J150" s="322"/>
      <c r="K150" s="350"/>
    </row>
    <row r="151" s="1" customFormat="1" ht="15" customHeight="1">
      <c r="B151" s="327"/>
      <c r="C151" s="354" t="s">
        <v>2867</v>
      </c>
      <c r="D151" s="302"/>
      <c r="E151" s="302"/>
      <c r="F151" s="355" t="s">
        <v>2864</v>
      </c>
      <c r="G151" s="302"/>
      <c r="H151" s="354" t="s">
        <v>2904</v>
      </c>
      <c r="I151" s="354" t="s">
        <v>2866</v>
      </c>
      <c r="J151" s="354">
        <v>120</v>
      </c>
      <c r="K151" s="350"/>
    </row>
    <row r="152" s="1" customFormat="1" ht="15" customHeight="1">
      <c r="B152" s="327"/>
      <c r="C152" s="354" t="s">
        <v>2913</v>
      </c>
      <c r="D152" s="302"/>
      <c r="E152" s="302"/>
      <c r="F152" s="355" t="s">
        <v>2864</v>
      </c>
      <c r="G152" s="302"/>
      <c r="H152" s="354" t="s">
        <v>2924</v>
      </c>
      <c r="I152" s="354" t="s">
        <v>2866</v>
      </c>
      <c r="J152" s="354" t="s">
        <v>2915</v>
      </c>
      <c r="K152" s="350"/>
    </row>
    <row r="153" s="1" customFormat="1" ht="15" customHeight="1">
      <c r="B153" s="327"/>
      <c r="C153" s="354" t="s">
        <v>2812</v>
      </c>
      <c r="D153" s="302"/>
      <c r="E153" s="302"/>
      <c r="F153" s="355" t="s">
        <v>2864</v>
      </c>
      <c r="G153" s="302"/>
      <c r="H153" s="354" t="s">
        <v>2925</v>
      </c>
      <c r="I153" s="354" t="s">
        <v>2866</v>
      </c>
      <c r="J153" s="354" t="s">
        <v>2915</v>
      </c>
      <c r="K153" s="350"/>
    </row>
    <row r="154" s="1" customFormat="1" ht="15" customHeight="1">
      <c r="B154" s="327"/>
      <c r="C154" s="354" t="s">
        <v>2869</v>
      </c>
      <c r="D154" s="302"/>
      <c r="E154" s="302"/>
      <c r="F154" s="355" t="s">
        <v>2870</v>
      </c>
      <c r="G154" s="302"/>
      <c r="H154" s="354" t="s">
        <v>2904</v>
      </c>
      <c r="I154" s="354" t="s">
        <v>2866</v>
      </c>
      <c r="J154" s="354">
        <v>50</v>
      </c>
      <c r="K154" s="350"/>
    </row>
    <row r="155" s="1" customFormat="1" ht="15" customHeight="1">
      <c r="B155" s="327"/>
      <c r="C155" s="354" t="s">
        <v>2872</v>
      </c>
      <c r="D155" s="302"/>
      <c r="E155" s="302"/>
      <c r="F155" s="355" t="s">
        <v>2864</v>
      </c>
      <c r="G155" s="302"/>
      <c r="H155" s="354" t="s">
        <v>2904</v>
      </c>
      <c r="I155" s="354" t="s">
        <v>2874</v>
      </c>
      <c r="J155" s="354"/>
      <c r="K155" s="350"/>
    </row>
    <row r="156" s="1" customFormat="1" ht="15" customHeight="1">
      <c r="B156" s="327"/>
      <c r="C156" s="354" t="s">
        <v>2883</v>
      </c>
      <c r="D156" s="302"/>
      <c r="E156" s="302"/>
      <c r="F156" s="355" t="s">
        <v>2870</v>
      </c>
      <c r="G156" s="302"/>
      <c r="H156" s="354" t="s">
        <v>2904</v>
      </c>
      <c r="I156" s="354" t="s">
        <v>2866</v>
      </c>
      <c r="J156" s="354">
        <v>50</v>
      </c>
      <c r="K156" s="350"/>
    </row>
    <row r="157" s="1" customFormat="1" ht="15" customHeight="1">
      <c r="B157" s="327"/>
      <c r="C157" s="354" t="s">
        <v>2891</v>
      </c>
      <c r="D157" s="302"/>
      <c r="E157" s="302"/>
      <c r="F157" s="355" t="s">
        <v>2870</v>
      </c>
      <c r="G157" s="302"/>
      <c r="H157" s="354" t="s">
        <v>2904</v>
      </c>
      <c r="I157" s="354" t="s">
        <v>2866</v>
      </c>
      <c r="J157" s="354">
        <v>50</v>
      </c>
      <c r="K157" s="350"/>
    </row>
    <row r="158" s="1" customFormat="1" ht="15" customHeight="1">
      <c r="B158" s="327"/>
      <c r="C158" s="354" t="s">
        <v>2889</v>
      </c>
      <c r="D158" s="302"/>
      <c r="E158" s="302"/>
      <c r="F158" s="355" t="s">
        <v>2870</v>
      </c>
      <c r="G158" s="302"/>
      <c r="H158" s="354" t="s">
        <v>2904</v>
      </c>
      <c r="I158" s="354" t="s">
        <v>2866</v>
      </c>
      <c r="J158" s="354">
        <v>50</v>
      </c>
      <c r="K158" s="350"/>
    </row>
    <row r="159" s="1" customFormat="1" ht="15" customHeight="1">
      <c r="B159" s="327"/>
      <c r="C159" s="354" t="s">
        <v>104</v>
      </c>
      <c r="D159" s="302"/>
      <c r="E159" s="302"/>
      <c r="F159" s="355" t="s">
        <v>2864</v>
      </c>
      <c r="G159" s="302"/>
      <c r="H159" s="354" t="s">
        <v>2926</v>
      </c>
      <c r="I159" s="354" t="s">
        <v>2866</v>
      </c>
      <c r="J159" s="354" t="s">
        <v>2927</v>
      </c>
      <c r="K159" s="350"/>
    </row>
    <row r="160" s="1" customFormat="1" ht="15" customHeight="1">
      <c r="B160" s="327"/>
      <c r="C160" s="354" t="s">
        <v>2928</v>
      </c>
      <c r="D160" s="302"/>
      <c r="E160" s="302"/>
      <c r="F160" s="355" t="s">
        <v>2864</v>
      </c>
      <c r="G160" s="302"/>
      <c r="H160" s="354" t="s">
        <v>2929</v>
      </c>
      <c r="I160" s="354" t="s">
        <v>2899</v>
      </c>
      <c r="J160" s="354"/>
      <c r="K160" s="350"/>
    </row>
    <row r="161" s="1" customFormat="1" ht="15" customHeight="1">
      <c r="B161" s="356"/>
      <c r="C161" s="336"/>
      <c r="D161" s="336"/>
      <c r="E161" s="336"/>
      <c r="F161" s="336"/>
      <c r="G161" s="336"/>
      <c r="H161" s="336"/>
      <c r="I161" s="336"/>
      <c r="J161" s="336"/>
      <c r="K161" s="357"/>
    </row>
    <row r="162" s="1" customFormat="1" ht="18.75" customHeight="1">
      <c r="B162" s="338"/>
      <c r="C162" s="348"/>
      <c r="D162" s="348"/>
      <c r="E162" s="348"/>
      <c r="F162" s="358"/>
      <c r="G162" s="348"/>
      <c r="H162" s="348"/>
      <c r="I162" s="348"/>
      <c r="J162" s="348"/>
      <c r="K162" s="338"/>
    </row>
    <row r="163" s="1" customFormat="1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s="1" customFormat="1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s="1" customFormat="1" ht="45" customHeight="1">
      <c r="B165" s="292"/>
      <c r="C165" s="293" t="s">
        <v>2930</v>
      </c>
      <c r="D165" s="293"/>
      <c r="E165" s="293"/>
      <c r="F165" s="293"/>
      <c r="G165" s="293"/>
      <c r="H165" s="293"/>
      <c r="I165" s="293"/>
      <c r="J165" s="293"/>
      <c r="K165" s="294"/>
    </row>
    <row r="166" s="1" customFormat="1" ht="17.25" customHeight="1">
      <c r="B166" s="292"/>
      <c r="C166" s="317" t="s">
        <v>2858</v>
      </c>
      <c r="D166" s="317"/>
      <c r="E166" s="317"/>
      <c r="F166" s="317" t="s">
        <v>2859</v>
      </c>
      <c r="G166" s="359"/>
      <c r="H166" s="360" t="s">
        <v>55</v>
      </c>
      <c r="I166" s="360" t="s">
        <v>58</v>
      </c>
      <c r="J166" s="317" t="s">
        <v>2860</v>
      </c>
      <c r="K166" s="294"/>
    </row>
    <row r="167" s="1" customFormat="1" ht="17.25" customHeight="1">
      <c r="B167" s="295"/>
      <c r="C167" s="319" t="s">
        <v>2861</v>
      </c>
      <c r="D167" s="319"/>
      <c r="E167" s="319"/>
      <c r="F167" s="320" t="s">
        <v>2862</v>
      </c>
      <c r="G167" s="361"/>
      <c r="H167" s="362"/>
      <c r="I167" s="362"/>
      <c r="J167" s="319" t="s">
        <v>2863</v>
      </c>
      <c r="K167" s="297"/>
    </row>
    <row r="168" s="1" customFormat="1" ht="5.25" customHeight="1">
      <c r="B168" s="327"/>
      <c r="C168" s="322"/>
      <c r="D168" s="322"/>
      <c r="E168" s="322"/>
      <c r="F168" s="322"/>
      <c r="G168" s="323"/>
      <c r="H168" s="322"/>
      <c r="I168" s="322"/>
      <c r="J168" s="322"/>
      <c r="K168" s="350"/>
    </row>
    <row r="169" s="1" customFormat="1" ht="15" customHeight="1">
      <c r="B169" s="327"/>
      <c r="C169" s="302" t="s">
        <v>2867</v>
      </c>
      <c r="D169" s="302"/>
      <c r="E169" s="302"/>
      <c r="F169" s="325" t="s">
        <v>2864</v>
      </c>
      <c r="G169" s="302"/>
      <c r="H169" s="302" t="s">
        <v>2904</v>
      </c>
      <c r="I169" s="302" t="s">
        <v>2866</v>
      </c>
      <c r="J169" s="302">
        <v>120</v>
      </c>
      <c r="K169" s="350"/>
    </row>
    <row r="170" s="1" customFormat="1" ht="15" customHeight="1">
      <c r="B170" s="327"/>
      <c r="C170" s="302" t="s">
        <v>2913</v>
      </c>
      <c r="D170" s="302"/>
      <c r="E170" s="302"/>
      <c r="F170" s="325" t="s">
        <v>2864</v>
      </c>
      <c r="G170" s="302"/>
      <c r="H170" s="302" t="s">
        <v>2914</v>
      </c>
      <c r="I170" s="302" t="s">
        <v>2866</v>
      </c>
      <c r="J170" s="302" t="s">
        <v>2915</v>
      </c>
      <c r="K170" s="350"/>
    </row>
    <row r="171" s="1" customFormat="1" ht="15" customHeight="1">
      <c r="B171" s="327"/>
      <c r="C171" s="302" t="s">
        <v>2812</v>
      </c>
      <c r="D171" s="302"/>
      <c r="E171" s="302"/>
      <c r="F171" s="325" t="s">
        <v>2864</v>
      </c>
      <c r="G171" s="302"/>
      <c r="H171" s="302" t="s">
        <v>2931</v>
      </c>
      <c r="I171" s="302" t="s">
        <v>2866</v>
      </c>
      <c r="J171" s="302" t="s">
        <v>2915</v>
      </c>
      <c r="K171" s="350"/>
    </row>
    <row r="172" s="1" customFormat="1" ht="15" customHeight="1">
      <c r="B172" s="327"/>
      <c r="C172" s="302" t="s">
        <v>2869</v>
      </c>
      <c r="D172" s="302"/>
      <c r="E172" s="302"/>
      <c r="F172" s="325" t="s">
        <v>2870</v>
      </c>
      <c r="G172" s="302"/>
      <c r="H172" s="302" t="s">
        <v>2931</v>
      </c>
      <c r="I172" s="302" t="s">
        <v>2866</v>
      </c>
      <c r="J172" s="302">
        <v>50</v>
      </c>
      <c r="K172" s="350"/>
    </row>
    <row r="173" s="1" customFormat="1" ht="15" customHeight="1">
      <c r="B173" s="327"/>
      <c r="C173" s="302" t="s">
        <v>2872</v>
      </c>
      <c r="D173" s="302"/>
      <c r="E173" s="302"/>
      <c r="F173" s="325" t="s">
        <v>2864</v>
      </c>
      <c r="G173" s="302"/>
      <c r="H173" s="302" t="s">
        <v>2931</v>
      </c>
      <c r="I173" s="302" t="s">
        <v>2874</v>
      </c>
      <c r="J173" s="302"/>
      <c r="K173" s="350"/>
    </row>
    <row r="174" s="1" customFormat="1" ht="15" customHeight="1">
      <c r="B174" s="327"/>
      <c r="C174" s="302" t="s">
        <v>2883</v>
      </c>
      <c r="D174" s="302"/>
      <c r="E174" s="302"/>
      <c r="F174" s="325" t="s">
        <v>2870</v>
      </c>
      <c r="G174" s="302"/>
      <c r="H174" s="302" t="s">
        <v>2931</v>
      </c>
      <c r="I174" s="302" t="s">
        <v>2866</v>
      </c>
      <c r="J174" s="302">
        <v>50</v>
      </c>
      <c r="K174" s="350"/>
    </row>
    <row r="175" s="1" customFormat="1" ht="15" customHeight="1">
      <c r="B175" s="327"/>
      <c r="C175" s="302" t="s">
        <v>2891</v>
      </c>
      <c r="D175" s="302"/>
      <c r="E175" s="302"/>
      <c r="F175" s="325" t="s">
        <v>2870</v>
      </c>
      <c r="G175" s="302"/>
      <c r="H175" s="302" t="s">
        <v>2931</v>
      </c>
      <c r="I175" s="302" t="s">
        <v>2866</v>
      </c>
      <c r="J175" s="302">
        <v>50</v>
      </c>
      <c r="K175" s="350"/>
    </row>
    <row r="176" s="1" customFormat="1" ht="15" customHeight="1">
      <c r="B176" s="327"/>
      <c r="C176" s="302" t="s">
        <v>2889</v>
      </c>
      <c r="D176" s="302"/>
      <c r="E176" s="302"/>
      <c r="F176" s="325" t="s">
        <v>2870</v>
      </c>
      <c r="G176" s="302"/>
      <c r="H176" s="302" t="s">
        <v>2931</v>
      </c>
      <c r="I176" s="302" t="s">
        <v>2866</v>
      </c>
      <c r="J176" s="302">
        <v>50</v>
      </c>
      <c r="K176" s="350"/>
    </row>
    <row r="177" s="1" customFormat="1" ht="15" customHeight="1">
      <c r="B177" s="327"/>
      <c r="C177" s="302" t="s">
        <v>129</v>
      </c>
      <c r="D177" s="302"/>
      <c r="E177" s="302"/>
      <c r="F177" s="325" t="s">
        <v>2864</v>
      </c>
      <c r="G177" s="302"/>
      <c r="H177" s="302" t="s">
        <v>2932</v>
      </c>
      <c r="I177" s="302" t="s">
        <v>2933</v>
      </c>
      <c r="J177" s="302"/>
      <c r="K177" s="350"/>
    </row>
    <row r="178" s="1" customFormat="1" ht="15" customHeight="1">
      <c r="B178" s="327"/>
      <c r="C178" s="302" t="s">
        <v>58</v>
      </c>
      <c r="D178" s="302"/>
      <c r="E178" s="302"/>
      <c r="F178" s="325" t="s">
        <v>2864</v>
      </c>
      <c r="G178" s="302"/>
      <c r="H178" s="302" t="s">
        <v>2934</v>
      </c>
      <c r="I178" s="302" t="s">
        <v>2935</v>
      </c>
      <c r="J178" s="302">
        <v>1</v>
      </c>
      <c r="K178" s="350"/>
    </row>
    <row r="179" s="1" customFormat="1" ht="15" customHeight="1">
      <c r="B179" s="327"/>
      <c r="C179" s="302" t="s">
        <v>54</v>
      </c>
      <c r="D179" s="302"/>
      <c r="E179" s="302"/>
      <c r="F179" s="325" t="s">
        <v>2864</v>
      </c>
      <c r="G179" s="302"/>
      <c r="H179" s="302" t="s">
        <v>2936</v>
      </c>
      <c r="I179" s="302" t="s">
        <v>2866</v>
      </c>
      <c r="J179" s="302">
        <v>20</v>
      </c>
      <c r="K179" s="350"/>
    </row>
    <row r="180" s="1" customFormat="1" ht="15" customHeight="1">
      <c r="B180" s="327"/>
      <c r="C180" s="302" t="s">
        <v>55</v>
      </c>
      <c r="D180" s="302"/>
      <c r="E180" s="302"/>
      <c r="F180" s="325" t="s">
        <v>2864</v>
      </c>
      <c r="G180" s="302"/>
      <c r="H180" s="302" t="s">
        <v>2937</v>
      </c>
      <c r="I180" s="302" t="s">
        <v>2866</v>
      </c>
      <c r="J180" s="302">
        <v>255</v>
      </c>
      <c r="K180" s="350"/>
    </row>
    <row r="181" s="1" customFormat="1" ht="15" customHeight="1">
      <c r="B181" s="327"/>
      <c r="C181" s="302" t="s">
        <v>130</v>
      </c>
      <c r="D181" s="302"/>
      <c r="E181" s="302"/>
      <c r="F181" s="325" t="s">
        <v>2864</v>
      </c>
      <c r="G181" s="302"/>
      <c r="H181" s="302" t="s">
        <v>2828</v>
      </c>
      <c r="I181" s="302" t="s">
        <v>2866</v>
      </c>
      <c r="J181" s="302">
        <v>10</v>
      </c>
      <c r="K181" s="350"/>
    </row>
    <row r="182" s="1" customFormat="1" ht="15" customHeight="1">
      <c r="B182" s="327"/>
      <c r="C182" s="302" t="s">
        <v>131</v>
      </c>
      <c r="D182" s="302"/>
      <c r="E182" s="302"/>
      <c r="F182" s="325" t="s">
        <v>2864</v>
      </c>
      <c r="G182" s="302"/>
      <c r="H182" s="302" t="s">
        <v>2938</v>
      </c>
      <c r="I182" s="302" t="s">
        <v>2899</v>
      </c>
      <c r="J182" s="302"/>
      <c r="K182" s="350"/>
    </row>
    <row r="183" s="1" customFormat="1" ht="15" customHeight="1">
      <c r="B183" s="327"/>
      <c r="C183" s="302" t="s">
        <v>2939</v>
      </c>
      <c r="D183" s="302"/>
      <c r="E183" s="302"/>
      <c r="F183" s="325" t="s">
        <v>2864</v>
      </c>
      <c r="G183" s="302"/>
      <c r="H183" s="302" t="s">
        <v>2940</v>
      </c>
      <c r="I183" s="302" t="s">
        <v>2899</v>
      </c>
      <c r="J183" s="302"/>
      <c r="K183" s="350"/>
    </row>
    <row r="184" s="1" customFormat="1" ht="15" customHeight="1">
      <c r="B184" s="327"/>
      <c r="C184" s="302" t="s">
        <v>2928</v>
      </c>
      <c r="D184" s="302"/>
      <c r="E184" s="302"/>
      <c r="F184" s="325" t="s">
        <v>2864</v>
      </c>
      <c r="G184" s="302"/>
      <c r="H184" s="302" t="s">
        <v>2941</v>
      </c>
      <c r="I184" s="302" t="s">
        <v>2899</v>
      </c>
      <c r="J184" s="302"/>
      <c r="K184" s="350"/>
    </row>
    <row r="185" s="1" customFormat="1" ht="15" customHeight="1">
      <c r="B185" s="327"/>
      <c r="C185" s="302" t="s">
        <v>133</v>
      </c>
      <c r="D185" s="302"/>
      <c r="E185" s="302"/>
      <c r="F185" s="325" t="s">
        <v>2870</v>
      </c>
      <c r="G185" s="302"/>
      <c r="H185" s="302" t="s">
        <v>2942</v>
      </c>
      <c r="I185" s="302" t="s">
        <v>2866</v>
      </c>
      <c r="J185" s="302">
        <v>50</v>
      </c>
      <c r="K185" s="350"/>
    </row>
    <row r="186" s="1" customFormat="1" ht="15" customHeight="1">
      <c r="B186" s="327"/>
      <c r="C186" s="302" t="s">
        <v>2943</v>
      </c>
      <c r="D186" s="302"/>
      <c r="E186" s="302"/>
      <c r="F186" s="325" t="s">
        <v>2870</v>
      </c>
      <c r="G186" s="302"/>
      <c r="H186" s="302" t="s">
        <v>2944</v>
      </c>
      <c r="I186" s="302" t="s">
        <v>2945</v>
      </c>
      <c r="J186" s="302"/>
      <c r="K186" s="350"/>
    </row>
    <row r="187" s="1" customFormat="1" ht="15" customHeight="1">
      <c r="B187" s="327"/>
      <c r="C187" s="302" t="s">
        <v>2946</v>
      </c>
      <c r="D187" s="302"/>
      <c r="E187" s="302"/>
      <c r="F187" s="325" t="s">
        <v>2870</v>
      </c>
      <c r="G187" s="302"/>
      <c r="H187" s="302" t="s">
        <v>2947</v>
      </c>
      <c r="I187" s="302" t="s">
        <v>2945</v>
      </c>
      <c r="J187" s="302"/>
      <c r="K187" s="350"/>
    </row>
    <row r="188" s="1" customFormat="1" ht="15" customHeight="1">
      <c r="B188" s="327"/>
      <c r="C188" s="302" t="s">
        <v>2948</v>
      </c>
      <c r="D188" s="302"/>
      <c r="E188" s="302"/>
      <c r="F188" s="325" t="s">
        <v>2870</v>
      </c>
      <c r="G188" s="302"/>
      <c r="H188" s="302" t="s">
        <v>2949</v>
      </c>
      <c r="I188" s="302" t="s">
        <v>2945</v>
      </c>
      <c r="J188" s="302"/>
      <c r="K188" s="350"/>
    </row>
    <row r="189" s="1" customFormat="1" ht="15" customHeight="1">
      <c r="B189" s="327"/>
      <c r="C189" s="363" t="s">
        <v>2950</v>
      </c>
      <c r="D189" s="302"/>
      <c r="E189" s="302"/>
      <c r="F189" s="325" t="s">
        <v>2870</v>
      </c>
      <c r="G189" s="302"/>
      <c r="H189" s="302" t="s">
        <v>2951</v>
      </c>
      <c r="I189" s="302" t="s">
        <v>2952</v>
      </c>
      <c r="J189" s="364" t="s">
        <v>2953</v>
      </c>
      <c r="K189" s="350"/>
    </row>
    <row r="190" s="18" customFormat="1" ht="15" customHeight="1">
      <c r="B190" s="365"/>
      <c r="C190" s="366" t="s">
        <v>2954</v>
      </c>
      <c r="D190" s="367"/>
      <c r="E190" s="367"/>
      <c r="F190" s="368" t="s">
        <v>2870</v>
      </c>
      <c r="G190" s="367"/>
      <c r="H190" s="367" t="s">
        <v>2955</v>
      </c>
      <c r="I190" s="367" t="s">
        <v>2952</v>
      </c>
      <c r="J190" s="369" t="s">
        <v>2953</v>
      </c>
      <c r="K190" s="370"/>
    </row>
    <row r="191" s="1" customFormat="1" ht="15" customHeight="1">
      <c r="B191" s="327"/>
      <c r="C191" s="363" t="s">
        <v>43</v>
      </c>
      <c r="D191" s="302"/>
      <c r="E191" s="302"/>
      <c r="F191" s="325" t="s">
        <v>2864</v>
      </c>
      <c r="G191" s="302"/>
      <c r="H191" s="299" t="s">
        <v>2956</v>
      </c>
      <c r="I191" s="302" t="s">
        <v>2957</v>
      </c>
      <c r="J191" s="302"/>
      <c r="K191" s="350"/>
    </row>
    <row r="192" s="1" customFormat="1" ht="15" customHeight="1">
      <c r="B192" s="327"/>
      <c r="C192" s="363" t="s">
        <v>2958</v>
      </c>
      <c r="D192" s="302"/>
      <c r="E192" s="302"/>
      <c r="F192" s="325" t="s">
        <v>2864</v>
      </c>
      <c r="G192" s="302"/>
      <c r="H192" s="302" t="s">
        <v>2959</v>
      </c>
      <c r="I192" s="302" t="s">
        <v>2899</v>
      </c>
      <c r="J192" s="302"/>
      <c r="K192" s="350"/>
    </row>
    <row r="193" s="1" customFormat="1" ht="15" customHeight="1">
      <c r="B193" s="327"/>
      <c r="C193" s="363" t="s">
        <v>2960</v>
      </c>
      <c r="D193" s="302"/>
      <c r="E193" s="302"/>
      <c r="F193" s="325" t="s">
        <v>2864</v>
      </c>
      <c r="G193" s="302"/>
      <c r="H193" s="302" t="s">
        <v>2961</v>
      </c>
      <c r="I193" s="302" t="s">
        <v>2899</v>
      </c>
      <c r="J193" s="302"/>
      <c r="K193" s="350"/>
    </row>
    <row r="194" s="1" customFormat="1" ht="15" customHeight="1">
      <c r="B194" s="327"/>
      <c r="C194" s="363" t="s">
        <v>2962</v>
      </c>
      <c r="D194" s="302"/>
      <c r="E194" s="302"/>
      <c r="F194" s="325" t="s">
        <v>2870</v>
      </c>
      <c r="G194" s="302"/>
      <c r="H194" s="302" t="s">
        <v>2963</v>
      </c>
      <c r="I194" s="302" t="s">
        <v>2899</v>
      </c>
      <c r="J194" s="302"/>
      <c r="K194" s="350"/>
    </row>
    <row r="195" s="1" customFormat="1" ht="15" customHeight="1">
      <c r="B195" s="356"/>
      <c r="C195" s="371"/>
      <c r="D195" s="336"/>
      <c r="E195" s="336"/>
      <c r="F195" s="336"/>
      <c r="G195" s="336"/>
      <c r="H195" s="336"/>
      <c r="I195" s="336"/>
      <c r="J195" s="336"/>
      <c r="K195" s="357"/>
    </row>
    <row r="196" s="1" customFormat="1" ht="18.75" customHeight="1">
      <c r="B196" s="338"/>
      <c r="C196" s="348"/>
      <c r="D196" s="348"/>
      <c r="E196" s="348"/>
      <c r="F196" s="358"/>
      <c r="G196" s="348"/>
      <c r="H196" s="348"/>
      <c r="I196" s="348"/>
      <c r="J196" s="348"/>
      <c r="K196" s="338"/>
    </row>
    <row r="197" s="1" customFormat="1" ht="18.75" customHeight="1">
      <c r="B197" s="338"/>
      <c r="C197" s="348"/>
      <c r="D197" s="348"/>
      <c r="E197" s="348"/>
      <c r="F197" s="358"/>
      <c r="G197" s="348"/>
      <c r="H197" s="348"/>
      <c r="I197" s="348"/>
      <c r="J197" s="348"/>
      <c r="K197" s="338"/>
    </row>
    <row r="198" s="1" customFormat="1" ht="18.75" customHeight="1">
      <c r="B198" s="310"/>
      <c r="C198" s="310"/>
      <c r="D198" s="310"/>
      <c r="E198" s="310"/>
      <c r="F198" s="310"/>
      <c r="G198" s="310"/>
      <c r="H198" s="310"/>
      <c r="I198" s="310"/>
      <c r="J198" s="310"/>
      <c r="K198" s="310"/>
    </row>
    <row r="199" s="1" customFormat="1" ht="13.5">
      <c r="B199" s="289"/>
      <c r="C199" s="290"/>
      <c r="D199" s="290"/>
      <c r="E199" s="290"/>
      <c r="F199" s="290"/>
      <c r="G199" s="290"/>
      <c r="H199" s="290"/>
      <c r="I199" s="290"/>
      <c r="J199" s="290"/>
      <c r="K199" s="291"/>
    </row>
    <row r="200" s="1" customFormat="1" ht="21">
      <c r="B200" s="292"/>
      <c r="C200" s="293" t="s">
        <v>2964</v>
      </c>
      <c r="D200" s="293"/>
      <c r="E200" s="293"/>
      <c r="F200" s="293"/>
      <c r="G200" s="293"/>
      <c r="H200" s="293"/>
      <c r="I200" s="293"/>
      <c r="J200" s="293"/>
      <c r="K200" s="294"/>
    </row>
    <row r="201" s="1" customFormat="1" ht="25.5" customHeight="1">
      <c r="B201" s="292"/>
      <c r="C201" s="372" t="s">
        <v>2965</v>
      </c>
      <c r="D201" s="372"/>
      <c r="E201" s="372"/>
      <c r="F201" s="372" t="s">
        <v>2966</v>
      </c>
      <c r="G201" s="373"/>
      <c r="H201" s="372" t="s">
        <v>2967</v>
      </c>
      <c r="I201" s="372"/>
      <c r="J201" s="372"/>
      <c r="K201" s="294"/>
    </row>
    <row r="202" s="1" customFormat="1" ht="5.25" customHeight="1">
      <c r="B202" s="327"/>
      <c r="C202" s="322"/>
      <c r="D202" s="322"/>
      <c r="E202" s="322"/>
      <c r="F202" s="322"/>
      <c r="G202" s="348"/>
      <c r="H202" s="322"/>
      <c r="I202" s="322"/>
      <c r="J202" s="322"/>
      <c r="K202" s="350"/>
    </row>
    <row r="203" s="1" customFormat="1" ht="15" customHeight="1">
      <c r="B203" s="327"/>
      <c r="C203" s="302" t="s">
        <v>2957</v>
      </c>
      <c r="D203" s="302"/>
      <c r="E203" s="302"/>
      <c r="F203" s="325" t="s">
        <v>44</v>
      </c>
      <c r="G203" s="302"/>
      <c r="H203" s="302" t="s">
        <v>2968</v>
      </c>
      <c r="I203" s="302"/>
      <c r="J203" s="302"/>
      <c r="K203" s="350"/>
    </row>
    <row r="204" s="1" customFormat="1" ht="15" customHeight="1">
      <c r="B204" s="327"/>
      <c r="C204" s="302"/>
      <c r="D204" s="302"/>
      <c r="E204" s="302"/>
      <c r="F204" s="325" t="s">
        <v>45</v>
      </c>
      <c r="G204" s="302"/>
      <c r="H204" s="302" t="s">
        <v>2969</v>
      </c>
      <c r="I204" s="302"/>
      <c r="J204" s="302"/>
      <c r="K204" s="350"/>
    </row>
    <row r="205" s="1" customFormat="1" ht="15" customHeight="1">
      <c r="B205" s="327"/>
      <c r="C205" s="302"/>
      <c r="D205" s="302"/>
      <c r="E205" s="302"/>
      <c r="F205" s="325" t="s">
        <v>48</v>
      </c>
      <c r="G205" s="302"/>
      <c r="H205" s="302" t="s">
        <v>2970</v>
      </c>
      <c r="I205" s="302"/>
      <c r="J205" s="302"/>
      <c r="K205" s="350"/>
    </row>
    <row r="206" s="1" customFormat="1" ht="15" customHeight="1">
      <c r="B206" s="327"/>
      <c r="C206" s="302"/>
      <c r="D206" s="302"/>
      <c r="E206" s="302"/>
      <c r="F206" s="325" t="s">
        <v>46</v>
      </c>
      <c r="G206" s="302"/>
      <c r="H206" s="302" t="s">
        <v>2971</v>
      </c>
      <c r="I206" s="302"/>
      <c r="J206" s="302"/>
      <c r="K206" s="350"/>
    </row>
    <row r="207" s="1" customFormat="1" ht="15" customHeight="1">
      <c r="B207" s="327"/>
      <c r="C207" s="302"/>
      <c r="D207" s="302"/>
      <c r="E207" s="302"/>
      <c r="F207" s="325" t="s">
        <v>47</v>
      </c>
      <c r="G207" s="302"/>
      <c r="H207" s="302" t="s">
        <v>2972</v>
      </c>
      <c r="I207" s="302"/>
      <c r="J207" s="302"/>
      <c r="K207" s="350"/>
    </row>
    <row r="208" s="1" customFormat="1" ht="15" customHeight="1">
      <c r="B208" s="327"/>
      <c r="C208" s="302"/>
      <c r="D208" s="302"/>
      <c r="E208" s="302"/>
      <c r="F208" s="325"/>
      <c r="G208" s="302"/>
      <c r="H208" s="302"/>
      <c r="I208" s="302"/>
      <c r="J208" s="302"/>
      <c r="K208" s="350"/>
    </row>
    <row r="209" s="1" customFormat="1" ht="15" customHeight="1">
      <c r="B209" s="327"/>
      <c r="C209" s="302" t="s">
        <v>2911</v>
      </c>
      <c r="D209" s="302"/>
      <c r="E209" s="302"/>
      <c r="F209" s="325" t="s">
        <v>2804</v>
      </c>
      <c r="G209" s="302"/>
      <c r="H209" s="302" t="s">
        <v>2973</v>
      </c>
      <c r="I209" s="302"/>
      <c r="J209" s="302"/>
      <c r="K209" s="350"/>
    </row>
    <row r="210" s="1" customFormat="1" ht="15" customHeight="1">
      <c r="B210" s="327"/>
      <c r="C210" s="302"/>
      <c r="D210" s="302"/>
      <c r="E210" s="302"/>
      <c r="F210" s="325" t="s">
        <v>2807</v>
      </c>
      <c r="G210" s="302"/>
      <c r="H210" s="302" t="s">
        <v>2808</v>
      </c>
      <c r="I210" s="302"/>
      <c r="J210" s="302"/>
      <c r="K210" s="350"/>
    </row>
    <row r="211" s="1" customFormat="1" ht="15" customHeight="1">
      <c r="B211" s="327"/>
      <c r="C211" s="302"/>
      <c r="D211" s="302"/>
      <c r="E211" s="302"/>
      <c r="F211" s="325" t="s">
        <v>80</v>
      </c>
      <c r="G211" s="302"/>
      <c r="H211" s="302" t="s">
        <v>2974</v>
      </c>
      <c r="I211" s="302"/>
      <c r="J211" s="302"/>
      <c r="K211" s="350"/>
    </row>
    <row r="212" s="1" customFormat="1" ht="15" customHeight="1">
      <c r="B212" s="374"/>
      <c r="C212" s="302"/>
      <c r="D212" s="302"/>
      <c r="E212" s="302"/>
      <c r="F212" s="325" t="s">
        <v>98</v>
      </c>
      <c r="G212" s="363"/>
      <c r="H212" s="354" t="s">
        <v>2809</v>
      </c>
      <c r="I212" s="354"/>
      <c r="J212" s="354"/>
      <c r="K212" s="375"/>
    </row>
    <row r="213" s="1" customFormat="1" ht="15" customHeight="1">
      <c r="B213" s="374"/>
      <c r="C213" s="302"/>
      <c r="D213" s="302"/>
      <c r="E213" s="302"/>
      <c r="F213" s="325" t="s">
        <v>2810</v>
      </c>
      <c r="G213" s="363"/>
      <c r="H213" s="354" t="s">
        <v>2975</v>
      </c>
      <c r="I213" s="354"/>
      <c r="J213" s="354"/>
      <c r="K213" s="375"/>
    </row>
    <row r="214" s="1" customFormat="1" ht="15" customHeight="1">
      <c r="B214" s="374"/>
      <c r="C214" s="302"/>
      <c r="D214" s="302"/>
      <c r="E214" s="302"/>
      <c r="F214" s="325"/>
      <c r="G214" s="363"/>
      <c r="H214" s="354"/>
      <c r="I214" s="354"/>
      <c r="J214" s="354"/>
      <c r="K214" s="375"/>
    </row>
    <row r="215" s="1" customFormat="1" ht="15" customHeight="1">
      <c r="B215" s="374"/>
      <c r="C215" s="302" t="s">
        <v>2935</v>
      </c>
      <c r="D215" s="302"/>
      <c r="E215" s="302"/>
      <c r="F215" s="325">
        <v>1</v>
      </c>
      <c r="G215" s="363"/>
      <c r="H215" s="354" t="s">
        <v>2976</v>
      </c>
      <c r="I215" s="354"/>
      <c r="J215" s="354"/>
      <c r="K215" s="375"/>
    </row>
    <row r="216" s="1" customFormat="1" ht="15" customHeight="1">
      <c r="B216" s="374"/>
      <c r="C216" s="302"/>
      <c r="D216" s="302"/>
      <c r="E216" s="302"/>
      <c r="F216" s="325">
        <v>2</v>
      </c>
      <c r="G216" s="363"/>
      <c r="H216" s="354" t="s">
        <v>2977</v>
      </c>
      <c r="I216" s="354"/>
      <c r="J216" s="354"/>
      <c r="K216" s="375"/>
    </row>
    <row r="217" s="1" customFormat="1" ht="15" customHeight="1">
      <c r="B217" s="374"/>
      <c r="C217" s="302"/>
      <c r="D217" s="302"/>
      <c r="E217" s="302"/>
      <c r="F217" s="325">
        <v>3</v>
      </c>
      <c r="G217" s="363"/>
      <c r="H217" s="354" t="s">
        <v>2978</v>
      </c>
      <c r="I217" s="354"/>
      <c r="J217" s="354"/>
      <c r="K217" s="375"/>
    </row>
    <row r="218" s="1" customFormat="1" ht="15" customHeight="1">
      <c r="B218" s="374"/>
      <c r="C218" s="302"/>
      <c r="D218" s="302"/>
      <c r="E218" s="302"/>
      <c r="F218" s="325">
        <v>4</v>
      </c>
      <c r="G218" s="363"/>
      <c r="H218" s="354" t="s">
        <v>2979</v>
      </c>
      <c r="I218" s="354"/>
      <c r="J218" s="354"/>
      <c r="K218" s="375"/>
    </row>
    <row r="219" s="1" customFormat="1" ht="12.75" customHeight="1">
      <c r="B219" s="376"/>
      <c r="C219" s="377"/>
      <c r="D219" s="377"/>
      <c r="E219" s="377"/>
      <c r="F219" s="377"/>
      <c r="G219" s="377"/>
      <c r="H219" s="377"/>
      <c r="I219" s="377"/>
      <c r="J219" s="377"/>
      <c r="K219" s="37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SK</dc:creator>
  <cp:lastModifiedBy>Jan SK</cp:lastModifiedBy>
  <dcterms:created xsi:type="dcterms:W3CDTF">2025-02-06T12:21:58Z</dcterms:created>
  <dcterms:modified xsi:type="dcterms:W3CDTF">2025-02-06T12:22:07Z</dcterms:modified>
</cp:coreProperties>
</file>