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E:\VZ\Louny\Svoz odpadu\02_SEPAR\01_ZD\"/>
    </mc:Choice>
  </mc:AlternateContent>
  <xr:revisionPtr revIDLastSave="0" documentId="13_ncr:1_{9DA78D09-7EBB-4296-9A70-1B1E0A01BB18}" xr6:coauthVersionLast="47" xr6:coauthVersionMax="47" xr10:uidLastSave="{00000000-0000-0000-0000-000000000000}"/>
  <bookViews>
    <workbookView xWindow="-108" yWindow="-108" windowWidth="23256" windowHeight="13896" activeTab="1" xr2:uid="{00000000-000D-0000-FFFF-FFFF00000000}"/>
  </bookViews>
  <sheets>
    <sheet name="Výkaz výměr" sheetId="2" r:id="rId1"/>
    <sheet name="Nabídková cena" sheetId="1" r:id="rId2"/>
    <sheet name="Stanovení nabídkové ceny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0" i="3" l="1"/>
  <c r="B61" i="3"/>
  <c r="B62" i="3"/>
  <c r="B63" i="3"/>
  <c r="B64" i="3"/>
  <c r="D50" i="3"/>
  <c r="D48" i="3"/>
  <c r="D52" i="3"/>
  <c r="F52" i="3" s="1"/>
  <c r="D49" i="3"/>
  <c r="D51" i="3"/>
  <c r="D53" i="3"/>
  <c r="D42" i="3"/>
  <c r="E42" i="3" s="1"/>
  <c r="D41" i="3"/>
  <c r="D40" i="3"/>
  <c r="D39" i="3"/>
  <c r="B41" i="3"/>
  <c r="B40" i="3"/>
  <c r="B39" i="3"/>
  <c r="B31" i="3"/>
  <c r="B30" i="3"/>
  <c r="B29" i="3"/>
  <c r="D33" i="3"/>
  <c r="E33" i="3" s="1"/>
  <c r="D32" i="3"/>
  <c r="E32" i="3" s="1"/>
  <c r="D31" i="3"/>
  <c r="D30" i="3"/>
  <c r="D29" i="3"/>
  <c r="D22" i="3"/>
  <c r="E22" i="3" s="1"/>
  <c r="D21" i="3"/>
  <c r="E21" i="3" s="1"/>
  <c r="D20" i="3"/>
  <c r="E20" i="3" s="1"/>
  <c r="D19" i="3"/>
  <c r="E19" i="3" s="1"/>
  <c r="D15" i="3"/>
  <c r="E15" i="3" s="1"/>
  <c r="D14" i="3"/>
  <c r="E14" i="3" s="1"/>
  <c r="D13" i="3"/>
  <c r="E13" i="3" s="1"/>
  <c r="D12" i="3"/>
  <c r="D11" i="3"/>
  <c r="E11" i="3" s="1"/>
  <c r="D10" i="3"/>
  <c r="D9" i="3"/>
  <c r="E9" i="3" s="1"/>
  <c r="D8" i="3"/>
  <c r="E8" i="3" s="1"/>
  <c r="D7" i="3"/>
  <c r="D6" i="3"/>
  <c r="E6" i="3" s="1"/>
  <c r="B12" i="3"/>
  <c r="B10" i="3"/>
  <c r="B7" i="3"/>
  <c r="E53" i="3"/>
  <c r="E52" i="3"/>
  <c r="E51" i="3"/>
  <c r="F51" i="3" l="1"/>
  <c r="F53" i="3"/>
  <c r="E39" i="3"/>
  <c r="E41" i="3"/>
  <c r="E40" i="3"/>
  <c r="E43" i="3" s="1"/>
  <c r="C63" i="3" s="1"/>
  <c r="E30" i="3"/>
  <c r="E29" i="3"/>
  <c r="E31" i="3"/>
  <c r="E23" i="3"/>
  <c r="C61" i="3" s="1"/>
  <c r="E10" i="3"/>
  <c r="E12" i="3"/>
  <c r="E7" i="3"/>
  <c r="E34" i="3" l="1"/>
  <c r="C62" i="3" s="1"/>
  <c r="E16" i="3"/>
  <c r="C60" i="3" l="1"/>
  <c r="E50" i="3"/>
  <c r="F50" i="3" s="1"/>
  <c r="E49" i="3" l="1"/>
  <c r="F49" i="3" s="1"/>
  <c r="E48" i="3"/>
  <c r="F48" i="3" s="1"/>
  <c r="F54" i="3" l="1"/>
  <c r="C64" i="3" s="1"/>
  <c r="C65" i="3" s="1"/>
  <c r="C2" i="1" s="1"/>
  <c r="C3" i="1" s="1"/>
  <c r="C9" i="1" s="1"/>
  <c r="C7" i="1" l="1"/>
  <c r="C11" i="1" s="1"/>
  <c r="C4" i="1"/>
</calcChain>
</file>

<file path=xl/sharedStrings.xml><?xml version="1.0" encoding="utf-8"?>
<sst xmlns="http://schemas.openxmlformats.org/spreadsheetml/2006/main" count="158" uniqueCount="100">
  <si>
    <t>Jednotkové množství</t>
  </si>
  <si>
    <t>t</t>
  </si>
  <si>
    <t>Výkaz výměr - stanovení nabídkové ceny</t>
  </si>
  <si>
    <t>Výkaz Výměr</t>
  </si>
  <si>
    <t>Kat. číslo odpadu</t>
  </si>
  <si>
    <t>Název druhu odpadu</t>
  </si>
  <si>
    <t>Kategorie odpadu</t>
  </si>
  <si>
    <t>Množství odpadu  (t)</t>
  </si>
  <si>
    <t>Jednotková cena bez DPH (za 1 t)</t>
  </si>
  <si>
    <t>Cena celkem bez DPH</t>
  </si>
  <si>
    <t>O</t>
  </si>
  <si>
    <t>ČINNOST</t>
  </si>
  <si>
    <t>Cena celkem</t>
  </si>
  <si>
    <t>Nabídková cena dle výkazu výměr - Stanovení nabídkové ceny</t>
  </si>
  <si>
    <t>* Za  správnost stanovené sazby DPH nese odpovědnost účastník zadávacího řízení.</t>
  </si>
  <si>
    <t>Účastník:</t>
  </si>
  <si>
    <t>Jednotková cena bez DPH (za 1 t)*</t>
  </si>
  <si>
    <t>Odpad – nakládání</t>
  </si>
  <si>
    <t xml:space="preserve">Nakládání s odpady </t>
  </si>
  <si>
    <r>
      <rPr>
        <b/>
        <u/>
        <sz val="18"/>
        <color theme="1"/>
        <rFont val="Times New Roman"/>
        <family val="1"/>
        <charset val="238"/>
      </rPr>
      <t>Návod pro vyplnění:</t>
    </r>
    <r>
      <rPr>
        <b/>
        <sz val="18"/>
        <color theme="1"/>
        <rFont val="Times New Roman"/>
        <family val="1"/>
        <charset val="238"/>
      </rPr>
      <t xml:space="preserve"> účastník vyplní pouze vyznačená, tzn. odemčená a podbarvená pole - žlutě, na všech záložkách  </t>
    </r>
  </si>
  <si>
    <t xml:space="preserve">Návod k vyplnění: Účastník je oprávněn upravovat pouze žlutě podbravené buňky. </t>
  </si>
  <si>
    <t>Jednotková cena bez DPH (za jeden výsyp jedné nádoby)*</t>
  </si>
  <si>
    <t>Četnost vývozu**</t>
  </si>
  <si>
    <t>Pronájem nádob</t>
  </si>
  <si>
    <t>Jednotková cena bez DPH za pronájem jedné nádoby</t>
  </si>
  <si>
    <t>Počet svozů / rok</t>
  </si>
  <si>
    <t>Cena za vývoz celkem bez DPH</t>
  </si>
  <si>
    <t>Cena za rok</t>
  </si>
  <si>
    <t>Pronájem nádoby</t>
  </si>
  <si>
    <t>Počet nádoby</t>
  </si>
  <si>
    <t>Délka pronájmu / rok</t>
  </si>
  <si>
    <t>Pronájem nádob - celkem</t>
  </si>
  <si>
    <t>2 x za týden</t>
  </si>
  <si>
    <t>1 x za týden</t>
  </si>
  <si>
    <t>Cena celkem za rok</t>
  </si>
  <si>
    <t xml:space="preserve">Sběrné nádoby na separované odpady </t>
  </si>
  <si>
    <t>Jednotková cena bez DPH (za vývoz jedné nádoby)*</t>
  </si>
  <si>
    <t>Papír – 1 100 l – horní výsyp</t>
  </si>
  <si>
    <t>Plast – 1 100 l – horní výsyp</t>
  </si>
  <si>
    <t>Sklo - 1 100 l – horní výsyp</t>
  </si>
  <si>
    <t>Kov – spodní výsyp</t>
  </si>
  <si>
    <t>Jedlý olej a tuk – 240 l</t>
  </si>
  <si>
    <t>Sběrné nádoby na separované odpady – podzemní a polopodzemní kontejnery</t>
  </si>
  <si>
    <t>Papír – 5 000 l</t>
  </si>
  <si>
    <t>Plast – 5 000 l</t>
  </si>
  <si>
    <t>Sklo – 3 000 l (2 400 l)</t>
  </si>
  <si>
    <t>Kov – 2 400 l</t>
  </si>
  <si>
    <t>Jednotka</t>
  </si>
  <si>
    <t>Jednotková cena bez DPH (za pronájem jedné nádoby)*</t>
  </si>
  <si>
    <t>1 kus</t>
  </si>
  <si>
    <t>Mytí nádob</t>
  </si>
  <si>
    <t>Jednotková cena bez DPH (za mytí jedné nádoby)*</t>
  </si>
  <si>
    <t>Papír a lepenka (kat. č. 20 01 01)</t>
  </si>
  <si>
    <t>Kompozitní a nápojové kartony (kat. č. 20 01 01 01)</t>
  </si>
  <si>
    <t>Sklo (kat. č. 20 01 02)</t>
  </si>
  <si>
    <t>Plasty (kat. č. 20 01 39)</t>
  </si>
  <si>
    <t>Kovy (kat. č. 20 01 40)</t>
  </si>
  <si>
    <t>Jedlý olej a tuk (kat. č. 20 01 25)</t>
  </si>
  <si>
    <t xml:space="preserve">Cena za nakládání s odpady převzatými v rámci svozu separovaných odpadů </t>
  </si>
  <si>
    <t>*cena zahrnuje pouze nakládání s odpady, ostatní náklady spojené s výsypem nádob  separované odpady jsou zahrnuty v jednotkové ceně za výsyp nádob, účastník je oprávněn ocenit položku nulou, případně záporným číslem, záporně oceněná položka bude chápana jako platba zadavateli za převzaté odpady.</t>
  </si>
  <si>
    <t>1 x za 2 týdny</t>
  </si>
  <si>
    <t>1 x za 2 měsíce</t>
  </si>
  <si>
    <t>Odděleně sbíraný odpad - nádoby</t>
  </si>
  <si>
    <t>Papír - 1 100 l</t>
  </si>
  <si>
    <t>Plast - 1 100 l</t>
  </si>
  <si>
    <t>Sklo - 1 100 l</t>
  </si>
  <si>
    <t>Kovy - zvon - 1 100 l</t>
  </si>
  <si>
    <t>Jedlý olej a tuk - 240 l</t>
  </si>
  <si>
    <t>Počet nádob (ks)</t>
  </si>
  <si>
    <t>Komodita a objem sběrných nádob</t>
  </si>
  <si>
    <t>2 x za týden / 1 x za týden / 1 x za měsíc</t>
  </si>
  <si>
    <t>1 x za 2 týdny / 1 x za měsíc</t>
  </si>
  <si>
    <t>Výsyp nádob</t>
  </si>
  <si>
    <t>Frekvence mytí za rok</t>
  </si>
  <si>
    <t>Jednotková cena bez DPH (za mytí jedné nádoby)</t>
  </si>
  <si>
    <t xml:space="preserve">Papír a lepenka </t>
  </si>
  <si>
    <t>20 01 01</t>
  </si>
  <si>
    <t xml:space="preserve">Kompozitní a nápojové kartony </t>
  </si>
  <si>
    <t>20 01 01 01</t>
  </si>
  <si>
    <t>20 01 02</t>
  </si>
  <si>
    <t xml:space="preserve">Sklo </t>
  </si>
  <si>
    <t>Plasty</t>
  </si>
  <si>
    <t xml:space="preserve">Kovy </t>
  </si>
  <si>
    <t xml:space="preserve">Jedlý olej a tuk </t>
  </si>
  <si>
    <t>20 01 25</t>
  </si>
  <si>
    <t>20 01 40</t>
  </si>
  <si>
    <t>20 01 39</t>
  </si>
  <si>
    <t xml:space="preserve">Celkem vývoz nádob </t>
  </si>
  <si>
    <t>Celkem vývoz podzemních kontejnerů</t>
  </si>
  <si>
    <t>Mytí nádob - celkem</t>
  </si>
  <si>
    <t xml:space="preserve">Celkem nakládání s odpady </t>
  </si>
  <si>
    <t>rok 1 rok</t>
  </si>
  <si>
    <t>Cena celkem za 1 rok bez DPH (Kč)</t>
  </si>
  <si>
    <t>Výše DPH za 1 rok (Kč)</t>
  </si>
  <si>
    <t>Cena celkem za 1 rok včetně DPH (Kč)</t>
  </si>
  <si>
    <t>Nabídková cena bez DPH v Kč za 10 let</t>
  </si>
  <si>
    <t>Výše DPH v Kč za 10 let</t>
  </si>
  <si>
    <t>Nabídková cena včetně DPH v Kč za 10 let</t>
  </si>
  <si>
    <t>*cena zahrnuje veškeré činnosti stanovené v článku 2 návrhu smlouvy, který tvoří přílohu č. 5 zadávací dokumentace týkající se svozu odpadů (cena nezahrnuje pronájem nádob, mytí nádob a nakládání s převzatými odpady, cena za nakládání s převzatými odpady se uvede do tabulky Odpad-nakládání).</t>
  </si>
  <si>
    <t>**zadavatel si vyhrazuje právo upravovat četnost svozu dle aktuálních potřeb a požadavků občanů města, případně realizovat vývoz na výzvu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</si>
</sst>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.00\ _K_č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i/>
      <sz val="12"/>
      <name val="Times New Roman"/>
      <family val="1"/>
      <charset val="238"/>
    </font>
    <font>
      <b/>
      <u/>
      <sz val="16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u/>
      <sz val="18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14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0" fillId="0" borderId="0" xfId="0" applyProtection="1">
      <protection hidden="1"/>
    </xf>
    <xf numFmtId="0" fontId="6" fillId="2" borderId="1" xfId="0" applyFont="1" applyFill="1" applyBorder="1" applyAlignment="1" applyProtection="1">
      <alignment horizontal="center" vertical="center" wrapText="1"/>
      <protection hidden="1"/>
    </xf>
    <xf numFmtId="0" fontId="10" fillId="4" borderId="0" xfId="0" applyFont="1" applyFill="1" applyAlignment="1" applyProtection="1">
      <alignment horizontal="center" vertical="center" wrapText="1"/>
      <protection hidden="1"/>
    </xf>
    <xf numFmtId="0" fontId="10" fillId="0" borderId="0" xfId="0" applyFont="1" applyAlignment="1" applyProtection="1">
      <alignment horizontal="left" vertical="center" wrapText="1"/>
      <protection hidden="1"/>
    </xf>
    <xf numFmtId="0" fontId="10" fillId="7" borderId="0" xfId="0" applyFont="1" applyFill="1" applyAlignment="1" applyProtection="1">
      <alignment horizontal="center" vertical="center" wrapText="1"/>
      <protection hidden="1"/>
    </xf>
    <xf numFmtId="165" fontId="5" fillId="4" borderId="0" xfId="0" applyNumberFormat="1" applyFont="1" applyFill="1" applyAlignment="1" applyProtection="1">
      <alignment horizontal="center" vertical="center" wrapText="1"/>
      <protection hidden="1"/>
    </xf>
    <xf numFmtId="0" fontId="5" fillId="0" borderId="0" xfId="0" applyFont="1" applyProtection="1">
      <protection hidden="1"/>
    </xf>
    <xf numFmtId="0" fontId="5" fillId="0" borderId="5" xfId="0" applyFont="1" applyBorder="1" applyAlignment="1" applyProtection="1">
      <alignment wrapText="1"/>
      <protection hidden="1"/>
    </xf>
    <xf numFmtId="0" fontId="5" fillId="7" borderId="1" xfId="0" applyFont="1" applyFill="1" applyBorder="1" applyAlignment="1" applyProtection="1">
      <alignment horizontal="left" vertical="center" wrapText="1"/>
      <protection hidden="1"/>
    </xf>
    <xf numFmtId="164" fontId="5" fillId="7" borderId="1" xfId="0" applyNumberFormat="1" applyFont="1" applyFill="1" applyBorder="1" applyAlignment="1" applyProtection="1">
      <alignment horizontal="center" vertical="center" wrapText="1"/>
      <protection hidden="1"/>
    </xf>
    <xf numFmtId="0" fontId="6" fillId="8" borderId="1" xfId="0" applyFont="1" applyFill="1" applyBorder="1" applyAlignment="1" applyProtection="1">
      <alignment horizontal="left" vertical="center" wrapText="1"/>
      <protection hidden="1"/>
    </xf>
    <xf numFmtId="0" fontId="5" fillId="0" borderId="4" xfId="0" applyFont="1" applyBorder="1" applyProtection="1">
      <protection hidden="1"/>
    </xf>
    <xf numFmtId="0" fontId="5" fillId="0" borderId="4" xfId="0" applyFont="1" applyBorder="1" applyAlignment="1" applyProtection="1">
      <alignment vertical="center" wrapText="1"/>
      <protection hidden="1"/>
    </xf>
    <xf numFmtId="164" fontId="5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5" xfId="0" applyFont="1" applyFill="1" applyBorder="1" applyAlignment="1" applyProtection="1">
      <alignment horizontal="center" vertical="center" wrapText="1"/>
      <protection hidden="1"/>
    </xf>
    <xf numFmtId="0" fontId="5" fillId="0" borderId="5" xfId="0" applyFont="1" applyBorder="1" applyAlignment="1" applyProtection="1">
      <alignment horizontal="center" vertical="center" wrapText="1"/>
      <protection hidden="1"/>
    </xf>
    <xf numFmtId="0" fontId="10" fillId="7" borderId="5" xfId="0" applyFont="1" applyFill="1" applyBorder="1" applyAlignment="1" applyProtection="1">
      <alignment horizontal="center" vertical="center" wrapText="1"/>
      <protection hidden="1"/>
    </xf>
    <xf numFmtId="4" fontId="10" fillId="7" borderId="5" xfId="0" applyNumberFormat="1" applyFont="1" applyFill="1" applyBorder="1" applyAlignment="1" applyProtection="1">
      <alignment horizontal="center" vertical="center" wrapText="1"/>
      <protection hidden="1"/>
    </xf>
    <xf numFmtId="165" fontId="10" fillId="7" borderId="5" xfId="0" applyNumberFormat="1" applyFont="1" applyFill="1" applyBorder="1" applyAlignment="1" applyProtection="1">
      <alignment horizontal="center" vertical="center" wrapText="1"/>
      <protection hidden="1"/>
    </xf>
    <xf numFmtId="165" fontId="10" fillId="2" borderId="5" xfId="0" applyNumberFormat="1" applyFont="1" applyFill="1" applyBorder="1" applyAlignment="1" applyProtection="1">
      <alignment horizontal="center" vertical="center" wrapText="1"/>
      <protection hidden="1"/>
    </xf>
    <xf numFmtId="0" fontId="13" fillId="2" borderId="5" xfId="0" applyFont="1" applyFill="1" applyBorder="1" applyAlignment="1" applyProtection="1">
      <alignment vertical="center" wrapText="1"/>
      <protection hidden="1"/>
    </xf>
    <xf numFmtId="0" fontId="5" fillId="0" borderId="5" xfId="0" applyFont="1" applyBorder="1" applyAlignment="1" applyProtection="1">
      <alignment horizontal="justify" vertical="center" wrapText="1"/>
      <protection hidden="1"/>
    </xf>
    <xf numFmtId="0" fontId="2" fillId="2" borderId="5" xfId="0" applyFont="1" applyFill="1" applyBorder="1" applyAlignment="1" applyProtection="1">
      <alignment horizontal="center" vertical="center" wrapText="1"/>
      <protection hidden="1"/>
    </xf>
    <xf numFmtId="0" fontId="5" fillId="0" borderId="5" xfId="0" applyFont="1" applyBorder="1" applyAlignment="1" applyProtection="1">
      <alignment horizontal="left" vertical="center" wrapText="1"/>
      <protection hidden="1"/>
    </xf>
    <xf numFmtId="3" fontId="10" fillId="7" borderId="5" xfId="0" applyNumberFormat="1" applyFont="1" applyFill="1" applyBorder="1" applyAlignment="1" applyProtection="1">
      <alignment horizontal="center" vertical="center" wrapText="1"/>
      <protection hidden="1"/>
    </xf>
    <xf numFmtId="4" fontId="10" fillId="0" borderId="5" xfId="0" applyNumberFormat="1" applyFont="1" applyBorder="1" applyAlignment="1" applyProtection="1">
      <alignment horizontal="center" vertical="center" wrapText="1"/>
      <protection hidden="1"/>
    </xf>
    <xf numFmtId="165" fontId="10" fillId="0" borderId="5" xfId="0" applyNumberFormat="1" applyFont="1" applyBorder="1" applyAlignment="1" applyProtection="1">
      <alignment horizontal="center" vertical="center" wrapText="1"/>
      <protection hidden="1"/>
    </xf>
    <xf numFmtId="165" fontId="13" fillId="2" borderId="5" xfId="0" applyNumberFormat="1" applyFont="1" applyFill="1" applyBorder="1" applyAlignment="1" applyProtection="1">
      <alignment horizontal="center" vertical="center" wrapText="1"/>
      <protection hidden="1"/>
    </xf>
    <xf numFmtId="3" fontId="10" fillId="0" borderId="5" xfId="0" applyNumberFormat="1" applyFont="1" applyBorder="1" applyAlignment="1" applyProtection="1">
      <alignment horizontal="center" vertical="center" wrapText="1"/>
      <protection hidden="1"/>
    </xf>
    <xf numFmtId="0" fontId="6" fillId="2" borderId="5" xfId="0" applyFont="1" applyFill="1" applyBorder="1" applyAlignment="1" applyProtection="1">
      <alignment horizontal="center" vertical="center" wrapText="1"/>
      <protection hidden="1"/>
    </xf>
    <xf numFmtId="0" fontId="10" fillId="4" borderId="5" xfId="0" applyFont="1" applyFill="1" applyBorder="1" applyAlignment="1" applyProtection="1">
      <alignment horizontal="center" vertical="center" wrapText="1"/>
      <protection hidden="1"/>
    </xf>
    <xf numFmtId="0" fontId="10" fillId="0" borderId="5" xfId="0" applyFont="1" applyBorder="1" applyAlignment="1" applyProtection="1">
      <alignment horizontal="left" vertical="center" wrapText="1"/>
      <protection hidden="1"/>
    </xf>
    <xf numFmtId="165" fontId="5" fillId="4" borderId="5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5" xfId="0" applyFont="1" applyBorder="1" applyAlignment="1" applyProtection="1">
      <alignment horizontal="left" vertical="center"/>
      <protection hidden="1"/>
    </xf>
    <xf numFmtId="165" fontId="5" fillId="2" borderId="5" xfId="0" applyNumberFormat="1" applyFont="1" applyFill="1" applyBorder="1" applyAlignment="1" applyProtection="1">
      <alignment horizontal="center" vertical="center" wrapText="1"/>
      <protection hidden="1"/>
    </xf>
    <xf numFmtId="164" fontId="2" fillId="8" borderId="1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0" applyFont="1"/>
    <xf numFmtId="0" fontId="6" fillId="2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12" fillId="0" borderId="0" xfId="0" applyFont="1"/>
    <xf numFmtId="0" fontId="10" fillId="7" borderId="0" xfId="0" applyFont="1" applyFill="1" applyAlignment="1">
      <alignment horizontal="center" vertical="center" wrapText="1"/>
    </xf>
    <xf numFmtId="0" fontId="5" fillId="7" borderId="0" xfId="0" applyFont="1" applyFill="1" applyAlignment="1">
      <alignment horizontal="center" vertical="center" wrapText="1"/>
    </xf>
    <xf numFmtId="0" fontId="14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3" fillId="5" borderId="5" xfId="0" applyFont="1" applyFill="1" applyBorder="1" applyAlignment="1">
      <alignment horizontal="center"/>
    </xf>
    <xf numFmtId="0" fontId="3" fillId="3" borderId="0" xfId="0" applyFont="1" applyFill="1" applyAlignment="1" applyProtection="1">
      <alignment horizontal="left" vertical="top"/>
      <protection locked="0"/>
    </xf>
    <xf numFmtId="0" fontId="7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 vertical="center" wrapText="1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3" fillId="0" borderId="0" xfId="0" applyFont="1" applyAlignment="1">
      <alignment horizontal="left" wrapText="1"/>
    </xf>
    <xf numFmtId="0" fontId="2" fillId="2" borderId="5" xfId="0" applyFont="1" applyFill="1" applyBorder="1" applyAlignment="1">
      <alignment horizontal="center"/>
    </xf>
    <xf numFmtId="0" fontId="9" fillId="0" borderId="6" xfId="0" applyFont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/>
    </xf>
    <xf numFmtId="164" fontId="13" fillId="3" borderId="5" xfId="0" applyNumberFormat="1" applyFont="1" applyFill="1" applyBorder="1" applyAlignment="1" applyProtection="1">
      <alignment horizontal="center" vertical="center"/>
      <protection locked="0"/>
    </xf>
    <xf numFmtId="164" fontId="13" fillId="6" borderId="5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3" borderId="0" xfId="0" applyFont="1" applyFill="1" applyAlignment="1">
      <alignment horizontal="center" vertical="center" wrapText="1"/>
    </xf>
    <xf numFmtId="0" fontId="3" fillId="3" borderId="0" xfId="0" applyFont="1" applyFill="1" applyAlignment="1" applyProtection="1">
      <alignment horizontal="left" vertical="top" wrapText="1"/>
      <protection locked="0"/>
    </xf>
    <xf numFmtId="0" fontId="0" fillId="3" borderId="0" xfId="0" applyFill="1" applyAlignment="1" applyProtection="1">
      <alignment horizontal="left" vertical="top" wrapText="1"/>
      <protection locked="0"/>
    </xf>
    <xf numFmtId="0" fontId="13" fillId="0" borderId="0" xfId="0" applyFont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164" fontId="2" fillId="2" borderId="7" xfId="0" applyNumberFormat="1" applyFont="1" applyFill="1" applyBorder="1" applyAlignment="1">
      <alignment horizontal="center" vertical="center"/>
    </xf>
    <xf numFmtId="164" fontId="2" fillId="2" borderId="8" xfId="0" applyNumberFormat="1" applyFont="1" applyFill="1" applyBorder="1" applyAlignment="1">
      <alignment horizontal="center" vertical="center"/>
    </xf>
    <xf numFmtId="164" fontId="2" fillId="3" borderId="7" xfId="0" applyNumberFormat="1" applyFont="1" applyFill="1" applyBorder="1" applyAlignment="1" applyProtection="1">
      <alignment horizontal="center" vertical="center"/>
      <protection locked="0"/>
    </xf>
    <xf numFmtId="164" fontId="2" fillId="3" borderId="8" xfId="0" applyNumberFormat="1" applyFont="1" applyFill="1" applyBorder="1" applyAlignment="1" applyProtection="1">
      <alignment horizontal="center" vertical="center"/>
      <protection locked="0"/>
    </xf>
    <xf numFmtId="164" fontId="2" fillId="2" borderId="5" xfId="0" applyNumberFormat="1" applyFont="1" applyFill="1" applyBorder="1" applyAlignment="1">
      <alignment horizontal="center" vertical="center"/>
    </xf>
    <xf numFmtId="0" fontId="15" fillId="0" borderId="0" xfId="0" applyFont="1" applyAlignment="1" applyProtection="1">
      <alignment horizontal="justify" vertical="center"/>
      <protection hidden="1"/>
    </xf>
    <xf numFmtId="0" fontId="0" fillId="0" borderId="0" xfId="0" applyProtection="1">
      <protection hidden="1"/>
    </xf>
    <xf numFmtId="0" fontId="13" fillId="2" borderId="5" xfId="0" applyFont="1" applyFill="1" applyBorder="1" applyAlignment="1" applyProtection="1">
      <alignment horizontal="left" vertical="center" wrapText="1"/>
      <protection hidden="1"/>
    </xf>
    <xf numFmtId="0" fontId="8" fillId="0" borderId="0" xfId="0" applyFont="1" applyAlignment="1" applyProtection="1">
      <alignment horizontal="left" vertical="center" wrapText="1"/>
      <protection hidden="1"/>
    </xf>
    <xf numFmtId="0" fontId="2" fillId="2" borderId="3" xfId="0" applyFont="1" applyFill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2" fillId="2" borderId="5" xfId="0" applyFont="1" applyFill="1" applyBorder="1" applyAlignment="1" applyProtection="1">
      <alignment horizontal="center"/>
      <protection hidden="1"/>
    </xf>
    <xf numFmtId="0" fontId="6" fillId="2" borderId="5" xfId="0" applyFont="1" applyFill="1" applyBorder="1" applyAlignment="1" applyProtection="1">
      <alignment horizontal="left" vertical="center"/>
      <protection hidden="1"/>
    </xf>
    <xf numFmtId="0" fontId="13" fillId="2" borderId="5" xfId="0" applyFont="1" applyFill="1" applyBorder="1" applyAlignment="1" applyProtection="1">
      <alignment horizontal="center"/>
      <protection hidden="1"/>
    </xf>
    <xf numFmtId="0" fontId="13" fillId="2" borderId="5" xfId="0" applyFont="1" applyFill="1" applyBorder="1" applyAlignment="1" applyProtection="1">
      <alignment horizontal="justify" vertical="center" wrapText="1"/>
      <protection hidden="1"/>
    </xf>
    <xf numFmtId="0" fontId="5" fillId="0" borderId="5" xfId="0" applyFont="1" applyBorder="1" applyAlignment="1" applyProtection="1">
      <alignment horizontal="center" vertical="center" wrapText="1"/>
      <protection hidden="1"/>
    </xf>
    <xf numFmtId="0" fontId="12" fillId="5" borderId="10" xfId="0" applyFont="1" applyFill="1" applyBorder="1" applyAlignment="1" applyProtection="1">
      <alignment horizontal="center"/>
      <protection hidden="1"/>
    </xf>
    <xf numFmtId="0" fontId="2" fillId="2" borderId="5" xfId="0" applyFont="1" applyFill="1" applyBorder="1" applyAlignment="1" applyProtection="1">
      <alignment horizontal="center" vertical="center"/>
      <protection hidden="1"/>
    </xf>
    <xf numFmtId="0" fontId="2" fillId="2" borderId="7" xfId="0" applyFont="1" applyFill="1" applyBorder="1" applyAlignment="1" applyProtection="1">
      <alignment horizontal="center" vertical="center"/>
      <protection hidden="1"/>
    </xf>
    <xf numFmtId="0" fontId="2" fillId="2" borderId="9" xfId="0" applyFont="1" applyFill="1" applyBorder="1" applyAlignment="1" applyProtection="1">
      <alignment horizontal="center" vertical="center"/>
      <protection hidden="1"/>
    </xf>
    <xf numFmtId="0" fontId="2" fillId="2" borderId="8" xfId="0" applyFont="1" applyFill="1" applyBorder="1" applyAlignment="1" applyProtection="1">
      <alignment horizontal="center" vertical="center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E107"/>
  <sheetViews>
    <sheetView zoomScaleNormal="100" workbookViewId="0">
      <selection activeCell="C6" sqref="C6"/>
    </sheetView>
  </sheetViews>
  <sheetFormatPr defaultRowHeight="14.4" x14ac:dyDescent="0.3"/>
  <cols>
    <col min="1" max="1" width="41.5546875" customWidth="1"/>
    <col min="2" max="2" width="24.5546875" customWidth="1"/>
    <col min="3" max="3" width="27.6640625" customWidth="1"/>
  </cols>
  <sheetData>
    <row r="1" spans="1:3" x14ac:dyDescent="0.3">
      <c r="A1" s="39"/>
      <c r="B1" s="39"/>
      <c r="C1" s="39"/>
    </row>
    <row r="2" spans="1:3" ht="22.8" x14ac:dyDescent="0.4">
      <c r="A2" s="53" t="s">
        <v>3</v>
      </c>
      <c r="B2" s="54"/>
      <c r="C2" s="54"/>
    </row>
    <row r="3" spans="1:3" x14ac:dyDescent="0.3">
      <c r="A3" s="39"/>
      <c r="B3" s="39"/>
      <c r="C3" s="39"/>
    </row>
    <row r="4" spans="1:3" ht="15.6" x14ac:dyDescent="0.3">
      <c r="A4" s="63" t="s">
        <v>72</v>
      </c>
      <c r="B4" s="63"/>
      <c r="C4" s="63"/>
    </row>
    <row r="5" spans="1:3" ht="31.2" x14ac:dyDescent="0.3">
      <c r="A5" s="40" t="s">
        <v>35</v>
      </c>
      <c r="B5" s="40" t="s">
        <v>22</v>
      </c>
      <c r="C5" s="40" t="s">
        <v>36</v>
      </c>
    </row>
    <row r="6" spans="1:3" ht="31.2" x14ac:dyDescent="0.3">
      <c r="A6" s="41" t="s">
        <v>37</v>
      </c>
      <c r="B6" s="42" t="s">
        <v>70</v>
      </c>
      <c r="C6" s="16"/>
    </row>
    <row r="7" spans="1:3" ht="31.2" x14ac:dyDescent="0.3">
      <c r="A7" s="43" t="s">
        <v>38</v>
      </c>
      <c r="B7" s="42" t="s">
        <v>70</v>
      </c>
      <c r="C7" s="16"/>
    </row>
    <row r="8" spans="1:3" ht="31.2" x14ac:dyDescent="0.3">
      <c r="A8" s="43" t="s">
        <v>39</v>
      </c>
      <c r="B8" s="42" t="s">
        <v>71</v>
      </c>
      <c r="C8" s="16"/>
    </row>
    <row r="9" spans="1:3" ht="15.6" x14ac:dyDescent="0.3">
      <c r="A9" s="43" t="s">
        <v>40</v>
      </c>
      <c r="B9" s="42" t="s">
        <v>60</v>
      </c>
      <c r="C9" s="16"/>
    </row>
    <row r="10" spans="1:3" ht="15.6" x14ac:dyDescent="0.3">
      <c r="A10" s="43" t="s">
        <v>41</v>
      </c>
      <c r="B10" s="42" t="s">
        <v>61</v>
      </c>
      <c r="C10" s="16"/>
    </row>
    <row r="11" spans="1:3" ht="10.199999999999999" customHeight="1" x14ac:dyDescent="0.3">
      <c r="A11" s="51"/>
      <c r="B11" s="51"/>
      <c r="C11" s="51"/>
    </row>
    <row r="12" spans="1:3" ht="31.2" x14ac:dyDescent="0.3">
      <c r="A12" s="40" t="s">
        <v>42</v>
      </c>
      <c r="B12" s="40" t="s">
        <v>22</v>
      </c>
      <c r="C12" s="40" t="s">
        <v>36</v>
      </c>
    </row>
    <row r="13" spans="1:3" ht="15.6" x14ac:dyDescent="0.3">
      <c r="A13" s="41" t="s">
        <v>43</v>
      </c>
      <c r="B13" s="44" t="s">
        <v>32</v>
      </c>
      <c r="C13" s="16"/>
    </row>
    <row r="14" spans="1:3" ht="15.6" x14ac:dyDescent="0.3">
      <c r="A14" s="41" t="s">
        <v>44</v>
      </c>
      <c r="B14" s="44" t="s">
        <v>33</v>
      </c>
      <c r="C14" s="16"/>
    </row>
    <row r="15" spans="1:3" ht="15.6" x14ac:dyDescent="0.3">
      <c r="A15" s="41" t="s">
        <v>45</v>
      </c>
      <c r="B15" s="44" t="s">
        <v>60</v>
      </c>
      <c r="C15" s="16"/>
    </row>
    <row r="16" spans="1:3" ht="15.6" x14ac:dyDescent="0.3">
      <c r="A16" s="41" t="s">
        <v>46</v>
      </c>
      <c r="B16" s="44" t="s">
        <v>60</v>
      </c>
      <c r="C16" s="16"/>
    </row>
    <row r="17" spans="1:3" x14ac:dyDescent="0.3">
      <c r="A17" s="39"/>
      <c r="B17" s="39"/>
      <c r="C17" s="39"/>
    </row>
    <row r="18" spans="1:3" ht="42" customHeight="1" x14ac:dyDescent="0.3">
      <c r="A18" s="62" t="s">
        <v>98</v>
      </c>
      <c r="B18" s="62"/>
      <c r="C18" s="62"/>
    </row>
    <row r="19" spans="1:3" ht="29.4" customHeight="1" x14ac:dyDescent="0.3">
      <c r="A19" s="62" t="s">
        <v>99</v>
      </c>
      <c r="B19" s="62"/>
      <c r="C19" s="62"/>
    </row>
    <row r="20" spans="1:3" x14ac:dyDescent="0.3">
      <c r="A20" s="39"/>
      <c r="B20" s="39"/>
      <c r="C20" s="39"/>
    </row>
    <row r="21" spans="1:3" x14ac:dyDescent="0.3">
      <c r="A21" s="39"/>
      <c r="B21" s="39"/>
      <c r="C21" s="39"/>
    </row>
    <row r="22" spans="1:3" ht="15.6" x14ac:dyDescent="0.3">
      <c r="A22" s="59" t="s">
        <v>23</v>
      </c>
      <c r="B22" s="60"/>
      <c r="C22" s="61"/>
    </row>
    <row r="23" spans="1:3" ht="46.8" x14ac:dyDescent="0.3">
      <c r="A23" s="40" t="s">
        <v>35</v>
      </c>
      <c r="B23" s="40" t="s">
        <v>47</v>
      </c>
      <c r="C23" s="40" t="s">
        <v>48</v>
      </c>
    </row>
    <row r="24" spans="1:3" ht="15.6" x14ac:dyDescent="0.3">
      <c r="A24" s="41" t="s">
        <v>37</v>
      </c>
      <c r="B24" s="42" t="s">
        <v>49</v>
      </c>
      <c r="C24" s="16"/>
    </row>
    <row r="25" spans="1:3" ht="15.6" x14ac:dyDescent="0.3">
      <c r="A25" s="43" t="s">
        <v>38</v>
      </c>
      <c r="B25" s="42" t="s">
        <v>49</v>
      </c>
      <c r="C25" s="16"/>
    </row>
    <row r="26" spans="1:3" ht="15.6" x14ac:dyDescent="0.3">
      <c r="A26" s="43" t="s">
        <v>39</v>
      </c>
      <c r="B26" s="42" t="s">
        <v>49</v>
      </c>
      <c r="C26" s="16"/>
    </row>
    <row r="27" spans="1:3" ht="15.6" x14ac:dyDescent="0.3">
      <c r="A27" s="43" t="s">
        <v>40</v>
      </c>
      <c r="B27" s="42" t="s">
        <v>49</v>
      </c>
      <c r="C27" s="16"/>
    </row>
    <row r="28" spans="1:3" ht="15.6" x14ac:dyDescent="0.3">
      <c r="A28" s="43" t="s">
        <v>41</v>
      </c>
      <c r="B28" s="42" t="s">
        <v>49</v>
      </c>
      <c r="C28" s="16"/>
    </row>
    <row r="29" spans="1:3" x14ac:dyDescent="0.3">
      <c r="A29" s="39"/>
      <c r="B29" s="39"/>
      <c r="C29" s="39"/>
    </row>
    <row r="30" spans="1:3" x14ac:dyDescent="0.3">
      <c r="A30" s="39"/>
      <c r="B30" s="39"/>
      <c r="C30" s="39"/>
    </row>
    <row r="31" spans="1:3" ht="15.6" x14ac:dyDescent="0.3">
      <c r="A31" s="63" t="s">
        <v>50</v>
      </c>
      <c r="B31" s="63"/>
      <c r="C31" s="63"/>
    </row>
    <row r="32" spans="1:3" ht="31.2" x14ac:dyDescent="0.3">
      <c r="A32" s="40" t="s">
        <v>35</v>
      </c>
      <c r="B32" s="40" t="s">
        <v>47</v>
      </c>
      <c r="C32" s="40" t="s">
        <v>51</v>
      </c>
    </row>
    <row r="33" spans="1:5" ht="18" customHeight="1" x14ac:dyDescent="0.3">
      <c r="A33" s="41" t="s">
        <v>37</v>
      </c>
      <c r="B33" s="42" t="s">
        <v>49</v>
      </c>
      <c r="C33" s="16"/>
    </row>
    <row r="34" spans="1:5" ht="18" customHeight="1" x14ac:dyDescent="0.3">
      <c r="A34" s="43" t="s">
        <v>38</v>
      </c>
      <c r="B34" s="42" t="s">
        <v>49</v>
      </c>
      <c r="C34" s="16"/>
    </row>
    <row r="35" spans="1:5" ht="15.6" customHeight="1" x14ac:dyDescent="0.3">
      <c r="A35" s="43" t="s">
        <v>39</v>
      </c>
      <c r="B35" s="42" t="s">
        <v>49</v>
      </c>
      <c r="C35" s="16"/>
    </row>
    <row r="36" spans="1:5" ht="16.2" customHeight="1" x14ac:dyDescent="0.3">
      <c r="A36" s="43" t="s">
        <v>41</v>
      </c>
      <c r="B36" s="42" t="s">
        <v>49</v>
      </c>
      <c r="C36" s="16"/>
    </row>
    <row r="37" spans="1:5" ht="15.6" x14ac:dyDescent="0.3">
      <c r="A37" s="58"/>
      <c r="B37" s="58"/>
      <c r="C37" s="58"/>
      <c r="D37" s="58"/>
    </row>
    <row r="38" spans="1:5" x14ac:dyDescent="0.3">
      <c r="A38" s="39"/>
      <c r="B38" s="39"/>
      <c r="C38" s="39"/>
    </row>
    <row r="39" spans="1:5" ht="21" customHeight="1" x14ac:dyDescent="0.3">
      <c r="A39" s="55" t="s">
        <v>58</v>
      </c>
      <c r="B39" s="56"/>
      <c r="C39" s="56"/>
      <c r="D39" s="39"/>
      <c r="E39" s="39"/>
    </row>
    <row r="40" spans="1:5" ht="31.2" x14ac:dyDescent="0.3">
      <c r="A40" s="40" t="s">
        <v>17</v>
      </c>
      <c r="B40" s="40" t="s">
        <v>0</v>
      </c>
      <c r="C40" s="40" t="s">
        <v>16</v>
      </c>
      <c r="D40" s="39"/>
      <c r="E40" s="39"/>
    </row>
    <row r="41" spans="1:5" ht="16.8" customHeight="1" x14ac:dyDescent="0.3">
      <c r="A41" s="41" t="s">
        <v>52</v>
      </c>
      <c r="B41" s="42" t="s">
        <v>1</v>
      </c>
      <c r="C41" s="16"/>
      <c r="D41" s="39"/>
      <c r="E41" s="39"/>
    </row>
    <row r="42" spans="1:5" ht="30" customHeight="1" x14ac:dyDescent="0.3">
      <c r="A42" s="41" t="s">
        <v>53</v>
      </c>
      <c r="B42" s="42" t="s">
        <v>1</v>
      </c>
      <c r="C42" s="16"/>
      <c r="D42" s="39"/>
      <c r="E42" s="39"/>
    </row>
    <row r="43" spans="1:5" ht="16.8" customHeight="1" x14ac:dyDescent="0.3">
      <c r="A43" s="41" t="s">
        <v>54</v>
      </c>
      <c r="B43" s="42" t="s">
        <v>1</v>
      </c>
      <c r="C43" s="16"/>
      <c r="D43" s="39"/>
      <c r="E43" s="39"/>
    </row>
    <row r="44" spans="1:5" ht="16.8" customHeight="1" x14ac:dyDescent="0.3">
      <c r="A44" s="41" t="s">
        <v>55</v>
      </c>
      <c r="B44" s="42" t="s">
        <v>1</v>
      </c>
      <c r="C44" s="16"/>
      <c r="D44" s="39"/>
      <c r="E44" s="39"/>
    </row>
    <row r="45" spans="1:5" ht="16.8" customHeight="1" x14ac:dyDescent="0.3">
      <c r="A45" s="41" t="s">
        <v>56</v>
      </c>
      <c r="B45" s="42" t="s">
        <v>1</v>
      </c>
      <c r="C45" s="16"/>
      <c r="D45" s="39"/>
      <c r="E45" s="39"/>
    </row>
    <row r="46" spans="1:5" ht="16.8" customHeight="1" x14ac:dyDescent="0.3">
      <c r="A46" s="41" t="s">
        <v>57</v>
      </c>
      <c r="B46" s="42" t="s">
        <v>1</v>
      </c>
      <c r="C46" s="16"/>
      <c r="D46" s="39"/>
      <c r="E46" s="39"/>
    </row>
    <row r="47" spans="1:5" ht="15.75" customHeight="1" x14ac:dyDescent="0.3">
      <c r="A47" s="45"/>
      <c r="B47" s="46"/>
      <c r="C47" s="47"/>
      <c r="D47" s="39"/>
      <c r="E47" s="39"/>
    </row>
    <row r="48" spans="1:5" ht="67.2" customHeight="1" x14ac:dyDescent="0.3">
      <c r="A48" s="57" t="s">
        <v>59</v>
      </c>
      <c r="B48" s="57"/>
      <c r="C48" s="57"/>
      <c r="D48" s="39"/>
      <c r="E48" s="39"/>
    </row>
    <row r="49" spans="1:5" x14ac:dyDescent="0.3">
      <c r="A49" s="45"/>
      <c r="B49" s="45"/>
      <c r="C49" s="45"/>
      <c r="D49" s="39"/>
      <c r="E49" s="39"/>
    </row>
    <row r="50" spans="1:5" x14ac:dyDescent="0.3">
      <c r="A50" s="48"/>
      <c r="B50" s="48"/>
      <c r="C50" s="48"/>
      <c r="D50" s="39"/>
      <c r="E50" s="39"/>
    </row>
    <row r="51" spans="1:5" x14ac:dyDescent="0.3">
      <c r="A51" s="52" t="s">
        <v>20</v>
      </c>
      <c r="B51" s="52"/>
      <c r="C51" s="52"/>
      <c r="D51" s="39"/>
      <c r="E51" s="39"/>
    </row>
    <row r="52" spans="1:5" x14ac:dyDescent="0.3">
      <c r="A52" s="52"/>
      <c r="B52" s="52"/>
      <c r="C52" s="52"/>
      <c r="D52" s="39"/>
      <c r="E52" s="39"/>
    </row>
    <row r="53" spans="1:5" x14ac:dyDescent="0.3">
      <c r="A53" s="52"/>
      <c r="B53" s="52"/>
      <c r="C53" s="52"/>
      <c r="D53" s="39"/>
      <c r="E53" s="39"/>
    </row>
    <row r="54" spans="1:5" x14ac:dyDescent="0.3">
      <c r="A54" s="52"/>
      <c r="B54" s="52"/>
      <c r="C54" s="52"/>
      <c r="D54" s="39"/>
      <c r="E54" s="39"/>
    </row>
    <row r="55" spans="1:5" x14ac:dyDescent="0.3">
      <c r="A55" s="52"/>
      <c r="B55" s="52"/>
      <c r="C55" s="52"/>
      <c r="D55" s="39"/>
      <c r="E55" s="39"/>
    </row>
    <row r="56" spans="1:5" x14ac:dyDescent="0.3">
      <c r="A56" s="39"/>
      <c r="B56" s="39"/>
      <c r="C56" s="39"/>
      <c r="D56" s="39"/>
      <c r="E56" s="39"/>
    </row>
    <row r="57" spans="1:5" x14ac:dyDescent="0.3">
      <c r="A57" s="39"/>
      <c r="B57" s="39"/>
      <c r="C57" s="39"/>
      <c r="D57" s="39"/>
      <c r="E57" s="39"/>
    </row>
    <row r="58" spans="1:5" x14ac:dyDescent="0.3">
      <c r="A58" s="39"/>
      <c r="B58" s="39"/>
      <c r="C58" s="39"/>
      <c r="D58" s="39"/>
      <c r="E58" s="39"/>
    </row>
    <row r="59" spans="1:5" x14ac:dyDescent="0.3">
      <c r="A59" s="39"/>
      <c r="B59" s="39"/>
      <c r="C59" s="39"/>
      <c r="D59" s="39"/>
      <c r="E59" s="39"/>
    </row>
    <row r="60" spans="1:5" x14ac:dyDescent="0.3">
      <c r="A60" s="39"/>
      <c r="B60" s="39"/>
      <c r="C60" s="39"/>
      <c r="D60" s="39"/>
      <c r="E60" s="39"/>
    </row>
    <row r="61" spans="1:5" x14ac:dyDescent="0.3">
      <c r="A61" s="39"/>
      <c r="B61" s="39"/>
      <c r="C61" s="39"/>
      <c r="D61" s="39"/>
      <c r="E61" s="39"/>
    </row>
    <row r="62" spans="1:5" x14ac:dyDescent="0.3">
      <c r="A62" s="39"/>
      <c r="B62" s="39"/>
      <c r="C62" s="39"/>
      <c r="D62" s="39"/>
      <c r="E62" s="39"/>
    </row>
    <row r="63" spans="1:5" x14ac:dyDescent="0.3">
      <c r="A63" s="39"/>
      <c r="B63" s="39"/>
      <c r="C63" s="39"/>
      <c r="D63" s="39"/>
      <c r="E63" s="39"/>
    </row>
    <row r="64" spans="1:5" x14ac:dyDescent="0.3">
      <c r="A64" s="39"/>
      <c r="B64" s="39"/>
      <c r="C64" s="39"/>
      <c r="D64" s="39"/>
      <c r="E64" s="39"/>
    </row>
    <row r="65" spans="1:5" x14ac:dyDescent="0.3">
      <c r="A65" s="39"/>
      <c r="B65" s="39"/>
      <c r="C65" s="39"/>
      <c r="D65" s="39"/>
      <c r="E65" s="39"/>
    </row>
    <row r="66" spans="1:5" x14ac:dyDescent="0.3">
      <c r="A66" s="39"/>
      <c r="B66" s="39"/>
      <c r="C66" s="39"/>
      <c r="D66" s="39"/>
      <c r="E66" s="39"/>
    </row>
    <row r="67" spans="1:5" x14ac:dyDescent="0.3">
      <c r="A67" s="39"/>
      <c r="B67" s="39"/>
      <c r="C67" s="39"/>
      <c r="D67" s="39"/>
      <c r="E67" s="39"/>
    </row>
    <row r="68" spans="1:5" x14ac:dyDescent="0.3">
      <c r="A68" s="39"/>
      <c r="B68" s="39"/>
      <c r="C68" s="39"/>
      <c r="D68" s="39"/>
      <c r="E68" s="39"/>
    </row>
    <row r="69" spans="1:5" x14ac:dyDescent="0.3">
      <c r="A69" s="39"/>
      <c r="B69" s="39"/>
      <c r="C69" s="39"/>
      <c r="D69" s="39"/>
      <c r="E69" s="39"/>
    </row>
    <row r="70" spans="1:5" x14ac:dyDescent="0.3">
      <c r="A70" s="39"/>
      <c r="B70" s="39"/>
      <c r="C70" s="39"/>
      <c r="D70" s="39"/>
      <c r="E70" s="39"/>
    </row>
    <row r="71" spans="1:5" x14ac:dyDescent="0.3">
      <c r="A71" s="39"/>
      <c r="B71" s="39"/>
      <c r="C71" s="39"/>
      <c r="D71" s="39"/>
      <c r="E71" s="39"/>
    </row>
    <row r="72" spans="1:5" x14ac:dyDescent="0.3">
      <c r="A72" s="39"/>
      <c r="B72" s="39"/>
      <c r="C72" s="39"/>
      <c r="D72" s="39"/>
      <c r="E72" s="39"/>
    </row>
    <row r="73" spans="1:5" x14ac:dyDescent="0.3">
      <c r="A73" s="39"/>
      <c r="B73" s="39"/>
      <c r="C73" s="39"/>
      <c r="D73" s="39"/>
      <c r="E73" s="39"/>
    </row>
    <row r="74" spans="1:5" x14ac:dyDescent="0.3">
      <c r="A74" s="39"/>
      <c r="B74" s="39"/>
      <c r="C74" s="39"/>
      <c r="D74" s="39"/>
      <c r="E74" s="39"/>
    </row>
    <row r="75" spans="1:5" x14ac:dyDescent="0.3">
      <c r="A75" s="39"/>
      <c r="B75" s="39"/>
      <c r="C75" s="39"/>
      <c r="D75" s="39"/>
      <c r="E75" s="39"/>
    </row>
    <row r="76" spans="1:5" x14ac:dyDescent="0.3">
      <c r="A76" s="39"/>
      <c r="B76" s="39"/>
      <c r="C76" s="39"/>
      <c r="D76" s="39"/>
      <c r="E76" s="39"/>
    </row>
    <row r="77" spans="1:5" x14ac:dyDescent="0.3">
      <c r="A77" s="39"/>
      <c r="B77" s="39"/>
      <c r="C77" s="39"/>
      <c r="D77" s="39"/>
      <c r="E77" s="39"/>
    </row>
    <row r="78" spans="1:5" x14ac:dyDescent="0.3">
      <c r="A78" s="39"/>
      <c r="B78" s="39"/>
      <c r="C78" s="39"/>
      <c r="D78" s="39"/>
      <c r="E78" s="39"/>
    </row>
    <row r="79" spans="1:5" x14ac:dyDescent="0.3">
      <c r="A79" s="39"/>
      <c r="B79" s="39"/>
      <c r="C79" s="39"/>
      <c r="D79" s="39"/>
      <c r="E79" s="39"/>
    </row>
    <row r="80" spans="1:5" x14ac:dyDescent="0.3">
      <c r="A80" s="39"/>
      <c r="B80" s="39"/>
      <c r="C80" s="39"/>
      <c r="D80" s="39"/>
      <c r="E80" s="39"/>
    </row>
    <row r="81" spans="1:5" x14ac:dyDescent="0.3">
      <c r="A81" s="39"/>
      <c r="B81" s="39"/>
      <c r="C81" s="39"/>
      <c r="D81" s="39"/>
      <c r="E81" s="39"/>
    </row>
    <row r="82" spans="1:5" x14ac:dyDescent="0.3">
      <c r="A82" s="39"/>
      <c r="B82" s="39"/>
      <c r="C82" s="39"/>
      <c r="D82" s="39"/>
      <c r="E82" s="39"/>
    </row>
    <row r="83" spans="1:5" x14ac:dyDescent="0.3">
      <c r="A83" s="39"/>
      <c r="B83" s="39"/>
      <c r="C83" s="39"/>
      <c r="D83" s="39"/>
      <c r="E83" s="39"/>
    </row>
    <row r="84" spans="1:5" x14ac:dyDescent="0.3">
      <c r="A84" s="39"/>
      <c r="B84" s="39"/>
      <c r="C84" s="39"/>
      <c r="D84" s="39"/>
      <c r="E84" s="39"/>
    </row>
    <row r="85" spans="1:5" x14ac:dyDescent="0.3">
      <c r="A85" s="39"/>
      <c r="B85" s="39"/>
      <c r="C85" s="39"/>
      <c r="D85" s="39"/>
      <c r="E85" s="39"/>
    </row>
    <row r="86" spans="1:5" x14ac:dyDescent="0.3">
      <c r="A86" s="39"/>
      <c r="B86" s="39"/>
      <c r="C86" s="39"/>
      <c r="D86" s="39"/>
      <c r="E86" s="39"/>
    </row>
    <row r="87" spans="1:5" x14ac:dyDescent="0.3">
      <c r="A87" s="39"/>
      <c r="B87" s="39"/>
      <c r="C87" s="39"/>
      <c r="D87" s="39"/>
      <c r="E87" s="39"/>
    </row>
    <row r="88" spans="1:5" x14ac:dyDescent="0.3">
      <c r="A88" s="39"/>
      <c r="B88" s="39"/>
      <c r="C88" s="39"/>
      <c r="D88" s="39"/>
      <c r="E88" s="39"/>
    </row>
    <row r="89" spans="1:5" x14ac:dyDescent="0.3">
      <c r="A89" s="39"/>
      <c r="B89" s="39"/>
      <c r="C89" s="39"/>
      <c r="D89" s="39"/>
      <c r="E89" s="39"/>
    </row>
    <row r="90" spans="1:5" x14ac:dyDescent="0.3">
      <c r="A90" s="39"/>
      <c r="B90" s="39"/>
      <c r="C90" s="39"/>
      <c r="D90" s="39"/>
      <c r="E90" s="39"/>
    </row>
    <row r="91" spans="1:5" x14ac:dyDescent="0.3">
      <c r="A91" s="39"/>
      <c r="B91" s="39"/>
      <c r="C91" s="39"/>
      <c r="D91" s="39"/>
      <c r="E91" s="39"/>
    </row>
    <row r="92" spans="1:5" x14ac:dyDescent="0.3">
      <c r="A92" s="39"/>
      <c r="B92" s="39"/>
      <c r="C92" s="39"/>
      <c r="D92" s="39"/>
      <c r="E92" s="39"/>
    </row>
    <row r="93" spans="1:5" x14ac:dyDescent="0.3">
      <c r="A93" s="39"/>
      <c r="B93" s="39"/>
      <c r="C93" s="39"/>
      <c r="D93" s="39"/>
      <c r="E93" s="39"/>
    </row>
    <row r="94" spans="1:5" x14ac:dyDescent="0.3">
      <c r="A94" s="39"/>
      <c r="B94" s="39"/>
      <c r="C94" s="39"/>
      <c r="D94" s="39"/>
      <c r="E94" s="39"/>
    </row>
    <row r="95" spans="1:5" x14ac:dyDescent="0.3">
      <c r="A95" s="39"/>
      <c r="B95" s="39"/>
      <c r="C95" s="39"/>
      <c r="D95" s="39"/>
      <c r="E95" s="39"/>
    </row>
    <row r="96" spans="1:5" x14ac:dyDescent="0.3">
      <c r="A96" s="39"/>
      <c r="B96" s="39"/>
      <c r="C96" s="39"/>
      <c r="D96" s="39"/>
      <c r="E96" s="39"/>
    </row>
    <row r="97" spans="1:5" x14ac:dyDescent="0.3">
      <c r="A97" s="39"/>
      <c r="B97" s="39"/>
      <c r="C97" s="39"/>
      <c r="D97" s="39"/>
      <c r="E97" s="39"/>
    </row>
    <row r="98" spans="1:5" x14ac:dyDescent="0.3">
      <c r="A98" s="39"/>
      <c r="B98" s="39"/>
      <c r="C98" s="39"/>
      <c r="D98" s="39"/>
      <c r="E98" s="39"/>
    </row>
    <row r="99" spans="1:5" x14ac:dyDescent="0.3">
      <c r="A99" s="39"/>
      <c r="B99" s="39"/>
      <c r="C99" s="39"/>
      <c r="D99" s="39"/>
      <c r="E99" s="39"/>
    </row>
    <row r="100" spans="1:5" x14ac:dyDescent="0.3">
      <c r="A100" s="39"/>
      <c r="B100" s="39"/>
      <c r="C100" s="39"/>
      <c r="D100" s="39"/>
      <c r="E100" s="39"/>
    </row>
    <row r="101" spans="1:5" x14ac:dyDescent="0.3">
      <c r="A101" s="39"/>
      <c r="B101" s="39"/>
      <c r="C101" s="39"/>
      <c r="D101" s="39"/>
      <c r="E101" s="39"/>
    </row>
    <row r="102" spans="1:5" x14ac:dyDescent="0.3">
      <c r="A102" s="39"/>
      <c r="B102" s="39"/>
      <c r="C102" s="39"/>
      <c r="D102" s="39"/>
      <c r="E102" s="39"/>
    </row>
    <row r="103" spans="1:5" x14ac:dyDescent="0.3">
      <c r="A103" s="39"/>
      <c r="B103" s="39"/>
      <c r="C103" s="39"/>
      <c r="D103" s="39"/>
      <c r="E103" s="39"/>
    </row>
    <row r="104" spans="1:5" x14ac:dyDescent="0.3">
      <c r="A104" s="39"/>
      <c r="B104" s="39"/>
      <c r="C104" s="39"/>
      <c r="D104" s="39"/>
      <c r="E104" s="39"/>
    </row>
    <row r="105" spans="1:5" x14ac:dyDescent="0.3">
      <c r="A105" s="39"/>
      <c r="B105" s="39"/>
      <c r="C105" s="39"/>
      <c r="D105" s="39"/>
      <c r="E105" s="39"/>
    </row>
    <row r="106" spans="1:5" x14ac:dyDescent="0.3">
      <c r="A106" s="39"/>
      <c r="B106" s="39"/>
      <c r="C106" s="39"/>
      <c r="D106" s="39"/>
      <c r="E106" s="39"/>
    </row>
    <row r="107" spans="1:5" x14ac:dyDescent="0.3">
      <c r="A107" s="39"/>
      <c r="B107" s="39"/>
      <c r="C107" s="39"/>
      <c r="D107" s="39"/>
      <c r="E107" s="39"/>
    </row>
  </sheetData>
  <sheetProtection algorithmName="SHA-512" hashValue="sFVIR26KweQtn9eIMWg0jYMnTVvAEvkzUugYRSbhLvrK5bRQtLrB+9rOMq2vWcIucHl8LYidML5kJMfSjKOY4A==" saltValue="7KWZ6dlqXWqBWZ3LkoBVvA==" spinCount="100000" sheet="1" formatCells="0" formatColumns="0" formatRows="0" selectLockedCells="1"/>
  <mergeCells count="11">
    <mergeCell ref="A11:C11"/>
    <mergeCell ref="A51:C55"/>
    <mergeCell ref="A2:C2"/>
    <mergeCell ref="A39:C39"/>
    <mergeCell ref="A48:C48"/>
    <mergeCell ref="A37:D37"/>
    <mergeCell ref="A22:C22"/>
    <mergeCell ref="A18:C18"/>
    <mergeCell ref="A19:C19"/>
    <mergeCell ref="A31:C31"/>
    <mergeCell ref="A4:C4"/>
  </mergeCells>
  <pageMargins left="0.70866141732283472" right="0.70866141732283472" top="0.78740157480314965" bottom="0.78740157480314965" header="0.31496062992125984" footer="0.31496062992125984"/>
  <pageSetup paperSize="9" scale="65" orientation="portrait" r:id="rId1"/>
  <headerFooter>
    <oddHeader>&amp;R"Zajištění sběru, přepravy a využití vytříděných složek komunálního odpadu města Louny"
Příloha č.6_Výkaz výměr, Výkaz výměr - Stanovení nabídkové ceny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28"/>
  <sheetViews>
    <sheetView tabSelected="1" workbookViewId="0">
      <selection activeCell="I10" sqref="I10"/>
    </sheetView>
  </sheetViews>
  <sheetFormatPr defaultRowHeight="14.4" x14ac:dyDescent="0.3"/>
  <cols>
    <col min="2" max="2" width="42.44140625" customWidth="1"/>
    <col min="4" max="4" width="24.6640625" customWidth="1"/>
  </cols>
  <sheetData>
    <row r="1" spans="1:4" ht="45.75" customHeight="1" thickBot="1" x14ac:dyDescent="0.35">
      <c r="A1" s="64" t="s">
        <v>13</v>
      </c>
      <c r="B1" s="64"/>
      <c r="C1" s="64"/>
      <c r="D1" s="64"/>
    </row>
    <row r="2" spans="1:4" ht="16.2" thickTop="1" x14ac:dyDescent="0.3">
      <c r="A2" s="65" t="s">
        <v>92</v>
      </c>
      <c r="B2" s="65"/>
      <c r="C2" s="67">
        <f>'Stanovení nabídkové ceny'!C65</f>
        <v>0</v>
      </c>
      <c r="D2" s="67"/>
    </row>
    <row r="3" spans="1:4" ht="15.6" x14ac:dyDescent="0.3">
      <c r="A3" s="65" t="s">
        <v>93</v>
      </c>
      <c r="B3" s="65"/>
      <c r="C3" s="66">
        <f>0.21*C2</f>
        <v>0</v>
      </c>
      <c r="D3" s="66"/>
    </row>
    <row r="4" spans="1:4" ht="15.6" x14ac:dyDescent="0.3">
      <c r="A4" s="65" t="s">
        <v>94</v>
      </c>
      <c r="B4" s="65"/>
      <c r="C4" s="67">
        <f>C2+C3</f>
        <v>0</v>
      </c>
      <c r="D4" s="67"/>
    </row>
    <row r="5" spans="1:4" ht="15.6" x14ac:dyDescent="0.3">
      <c r="A5" s="72"/>
      <c r="B5" s="72"/>
      <c r="C5" s="72"/>
      <c r="D5" s="72"/>
    </row>
    <row r="6" spans="1:4" ht="15.6" x14ac:dyDescent="0.3">
      <c r="A6" s="49"/>
      <c r="B6" s="49"/>
      <c r="C6" s="49"/>
      <c r="D6" s="49"/>
    </row>
    <row r="7" spans="1:4" ht="30" customHeight="1" x14ac:dyDescent="0.3">
      <c r="A7" s="73" t="s">
        <v>95</v>
      </c>
      <c r="B7" s="74"/>
      <c r="C7" s="75">
        <f>C2*10</f>
        <v>0</v>
      </c>
      <c r="D7" s="76"/>
    </row>
    <row r="8" spans="1:4" ht="9" customHeight="1" x14ac:dyDescent="0.3">
      <c r="A8" s="50"/>
      <c r="B8" s="50"/>
      <c r="C8" s="50"/>
      <c r="D8" s="50"/>
    </row>
    <row r="9" spans="1:4" ht="30" customHeight="1" x14ac:dyDescent="0.3">
      <c r="A9" s="56" t="s">
        <v>96</v>
      </c>
      <c r="B9" s="56"/>
      <c r="C9" s="77">
        <f>C3*10</f>
        <v>0</v>
      </c>
      <c r="D9" s="78"/>
    </row>
    <row r="10" spans="1:4" ht="9" customHeight="1" x14ac:dyDescent="0.3">
      <c r="A10" s="50"/>
      <c r="B10" s="50"/>
      <c r="C10" s="50"/>
      <c r="D10" s="50"/>
    </row>
    <row r="11" spans="1:4" ht="30" customHeight="1" x14ac:dyDescent="0.3">
      <c r="A11" s="56" t="s">
        <v>97</v>
      </c>
      <c r="B11" s="56"/>
      <c r="C11" s="79">
        <f>C7+C9</f>
        <v>0</v>
      </c>
      <c r="D11" s="79"/>
    </row>
    <row r="12" spans="1:4" x14ac:dyDescent="0.3">
      <c r="A12" s="39"/>
      <c r="B12" s="39"/>
      <c r="C12" s="39"/>
      <c r="D12" s="39"/>
    </row>
    <row r="13" spans="1:4" x14ac:dyDescent="0.3">
      <c r="A13" s="68" t="s">
        <v>14</v>
      </c>
      <c r="B13" s="68"/>
      <c r="C13" s="68"/>
      <c r="D13" s="68"/>
    </row>
    <row r="15" spans="1:4" x14ac:dyDescent="0.3">
      <c r="A15" s="69" t="s">
        <v>19</v>
      </c>
      <c r="B15" s="69"/>
      <c r="C15" s="69"/>
      <c r="D15" s="69"/>
    </row>
    <row r="16" spans="1:4" x14ac:dyDescent="0.3">
      <c r="A16" s="69"/>
      <c r="B16" s="69"/>
      <c r="C16" s="69"/>
      <c r="D16" s="69"/>
    </row>
    <row r="17" spans="1:4" x14ac:dyDescent="0.3">
      <c r="A17" s="69"/>
      <c r="B17" s="69"/>
      <c r="C17" s="69"/>
      <c r="D17" s="69"/>
    </row>
    <row r="18" spans="1:4" x14ac:dyDescent="0.3">
      <c r="A18" s="69"/>
      <c r="B18" s="69"/>
      <c r="C18" s="69"/>
      <c r="D18" s="69"/>
    </row>
    <row r="19" spans="1:4" x14ac:dyDescent="0.3">
      <c r="A19" s="69"/>
      <c r="B19" s="69"/>
      <c r="C19" s="69"/>
      <c r="D19" s="69"/>
    </row>
    <row r="20" spans="1:4" x14ac:dyDescent="0.3">
      <c r="A20" s="69"/>
      <c r="B20" s="69"/>
      <c r="C20" s="69"/>
      <c r="D20" s="69"/>
    </row>
    <row r="22" spans="1:4" x14ac:dyDescent="0.3">
      <c r="A22" s="70" t="s">
        <v>15</v>
      </c>
      <c r="B22" s="71"/>
      <c r="C22" s="71"/>
      <c r="D22" s="71"/>
    </row>
    <row r="23" spans="1:4" x14ac:dyDescent="0.3">
      <c r="A23" s="71"/>
      <c r="B23" s="71"/>
      <c r="C23" s="71"/>
      <c r="D23" s="71"/>
    </row>
    <row r="24" spans="1:4" x14ac:dyDescent="0.3">
      <c r="A24" s="71"/>
      <c r="B24" s="71"/>
      <c r="C24" s="71"/>
      <c r="D24" s="71"/>
    </row>
    <row r="25" spans="1:4" x14ac:dyDescent="0.3">
      <c r="A25" s="71"/>
      <c r="B25" s="71"/>
      <c r="C25" s="71"/>
      <c r="D25" s="71"/>
    </row>
    <row r="26" spans="1:4" x14ac:dyDescent="0.3">
      <c r="A26" s="71"/>
      <c r="B26" s="71"/>
      <c r="C26" s="71"/>
      <c r="D26" s="71"/>
    </row>
    <row r="27" spans="1:4" x14ac:dyDescent="0.3">
      <c r="A27" s="71"/>
      <c r="B27" s="71"/>
      <c r="C27" s="71"/>
      <c r="D27" s="71"/>
    </row>
    <row r="28" spans="1:4" x14ac:dyDescent="0.3">
      <c r="A28" s="71"/>
      <c r="B28" s="71"/>
      <c r="C28" s="71"/>
      <c r="D28" s="71"/>
    </row>
  </sheetData>
  <sheetProtection algorithmName="SHA-512" hashValue="a4pU/uxA6kinDp1Sw5Wxrqoh+b8f54IUdhrgafnCmWczJjyN0jA0ausFgtKP2NHH5m+20KzMVuE8Ey/GwKkiPw==" saltValue="60IrCnnijQ3l5XiUmjj2Fg==" spinCount="100000" sheet="1" formatCells="0" formatColumns="0" formatRows="0"/>
  <mergeCells count="17">
    <mergeCell ref="A13:D13"/>
    <mergeCell ref="A15:D20"/>
    <mergeCell ref="A22:D28"/>
    <mergeCell ref="C2:D2"/>
    <mergeCell ref="A5:D5"/>
    <mergeCell ref="A7:B7"/>
    <mergeCell ref="A9:B9"/>
    <mergeCell ref="A11:B11"/>
    <mergeCell ref="C7:D7"/>
    <mergeCell ref="C9:D9"/>
    <mergeCell ref="C11:D11"/>
    <mergeCell ref="A1:D1"/>
    <mergeCell ref="A2:B2"/>
    <mergeCell ref="A3:B3"/>
    <mergeCell ref="A4:B4"/>
    <mergeCell ref="C3:D3"/>
    <mergeCell ref="C4:D4"/>
  </mergeCells>
  <pageMargins left="0.7" right="0.7" top="0.75" bottom="0.75" header="0.3" footer="0.3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68"/>
  <sheetViews>
    <sheetView zoomScaleNormal="100" workbookViewId="0">
      <selection sqref="A1:XFD1048576"/>
    </sheetView>
  </sheetViews>
  <sheetFormatPr defaultRowHeight="14.4" x14ac:dyDescent="0.3"/>
  <cols>
    <col min="1" max="1" width="28.5546875" style="3" customWidth="1"/>
    <col min="2" max="2" width="38.6640625" style="3" customWidth="1"/>
    <col min="3" max="3" width="16" style="3" customWidth="1"/>
    <col min="4" max="4" width="17.6640625" style="3" customWidth="1"/>
    <col min="5" max="5" width="16.109375" style="3" customWidth="1"/>
    <col min="6" max="6" width="16.33203125" style="3" customWidth="1"/>
    <col min="7" max="7" width="14.77734375" style="3" customWidth="1"/>
    <col min="8" max="13" width="12.5546875" style="3" customWidth="1"/>
    <col min="14" max="16384" width="8.88671875" style="3"/>
  </cols>
  <sheetData>
    <row r="1" spans="1:6" x14ac:dyDescent="0.3">
      <c r="A1" s="2"/>
      <c r="B1" s="2"/>
      <c r="C1" s="2"/>
      <c r="D1" s="2"/>
      <c r="E1" s="2"/>
      <c r="F1" s="2"/>
    </row>
    <row r="2" spans="1:6" ht="39.75" customHeight="1" x14ac:dyDescent="0.3">
      <c r="A2" s="86" t="s">
        <v>2</v>
      </c>
      <c r="B2" s="86"/>
      <c r="C2" s="86"/>
      <c r="D2" s="86"/>
      <c r="E2" s="86"/>
      <c r="F2" s="2"/>
    </row>
    <row r="3" spans="1:6" x14ac:dyDescent="0.3">
      <c r="A3" s="2"/>
      <c r="B3" s="2"/>
      <c r="C3" s="2"/>
      <c r="D3" s="2"/>
      <c r="E3" s="2"/>
      <c r="F3" s="2"/>
    </row>
    <row r="4" spans="1:6" ht="15.6" x14ac:dyDescent="0.3">
      <c r="A4" s="89" t="s">
        <v>62</v>
      </c>
      <c r="B4" s="89"/>
      <c r="C4" s="89"/>
      <c r="D4" s="89"/>
      <c r="E4" s="89"/>
      <c r="F4" s="2"/>
    </row>
    <row r="5" spans="1:6" ht="62.4" x14ac:dyDescent="0.3">
      <c r="A5" s="17" t="s">
        <v>69</v>
      </c>
      <c r="B5" s="17" t="s">
        <v>68</v>
      </c>
      <c r="C5" s="17" t="s">
        <v>25</v>
      </c>
      <c r="D5" s="17" t="s">
        <v>21</v>
      </c>
      <c r="E5" s="17" t="s">
        <v>26</v>
      </c>
      <c r="F5" s="2"/>
    </row>
    <row r="6" spans="1:6" ht="15.6" x14ac:dyDescent="0.3">
      <c r="A6" s="91" t="s">
        <v>63</v>
      </c>
      <c r="B6" s="19">
        <v>89</v>
      </c>
      <c r="C6" s="19">
        <v>104</v>
      </c>
      <c r="D6" s="20">
        <f>'Výkaz výměr'!C6</f>
        <v>0</v>
      </c>
      <c r="E6" s="21">
        <f>B6*C6*D6</f>
        <v>0</v>
      </c>
      <c r="F6" s="2"/>
    </row>
    <row r="7" spans="1:6" ht="15.6" x14ac:dyDescent="0.3">
      <c r="A7" s="91"/>
      <c r="B7" s="19">
        <f>52+15</f>
        <v>67</v>
      </c>
      <c r="C7" s="19">
        <v>52</v>
      </c>
      <c r="D7" s="20">
        <f>'Výkaz výměr'!C6</f>
        <v>0</v>
      </c>
      <c r="E7" s="21">
        <f t="shared" ref="E7:E15" si="0">B7*C7*D7</f>
        <v>0</v>
      </c>
      <c r="F7" s="2"/>
    </row>
    <row r="8" spans="1:6" ht="15.6" x14ac:dyDescent="0.3">
      <c r="A8" s="91"/>
      <c r="B8" s="19">
        <v>1</v>
      </c>
      <c r="C8" s="19">
        <v>12</v>
      </c>
      <c r="D8" s="20">
        <f>'Výkaz výměr'!C6</f>
        <v>0</v>
      </c>
      <c r="E8" s="21">
        <f t="shared" si="0"/>
        <v>0</v>
      </c>
      <c r="F8" s="2"/>
    </row>
    <row r="9" spans="1:6" ht="15.6" x14ac:dyDescent="0.3">
      <c r="A9" s="91" t="s">
        <v>64</v>
      </c>
      <c r="B9" s="19">
        <v>75</v>
      </c>
      <c r="C9" s="19">
        <v>104</v>
      </c>
      <c r="D9" s="20">
        <f>'Výkaz výměr'!C7</f>
        <v>0</v>
      </c>
      <c r="E9" s="21">
        <f t="shared" si="0"/>
        <v>0</v>
      </c>
      <c r="F9" s="2"/>
    </row>
    <row r="10" spans="1:6" ht="15.6" x14ac:dyDescent="0.3">
      <c r="A10" s="91"/>
      <c r="B10" s="19">
        <f>103+18</f>
        <v>121</v>
      </c>
      <c r="C10" s="19">
        <v>52</v>
      </c>
      <c r="D10" s="20">
        <f>'Výkaz výměr'!C7</f>
        <v>0</v>
      </c>
      <c r="E10" s="21">
        <f t="shared" si="0"/>
        <v>0</v>
      </c>
      <c r="F10" s="2"/>
    </row>
    <row r="11" spans="1:6" ht="15.6" x14ac:dyDescent="0.3">
      <c r="A11" s="91"/>
      <c r="B11" s="19">
        <v>1</v>
      </c>
      <c r="C11" s="19">
        <v>12</v>
      </c>
      <c r="D11" s="20">
        <f>'Výkaz výměr'!C7</f>
        <v>0</v>
      </c>
      <c r="E11" s="21">
        <f t="shared" si="0"/>
        <v>0</v>
      </c>
      <c r="F11" s="2"/>
    </row>
    <row r="12" spans="1:6" ht="15.6" x14ac:dyDescent="0.3">
      <c r="A12" s="91" t="s">
        <v>65</v>
      </c>
      <c r="B12" s="19">
        <f>105+9</f>
        <v>114</v>
      </c>
      <c r="C12" s="19">
        <v>26</v>
      </c>
      <c r="D12" s="20">
        <f>'Výkaz výměr'!C8</f>
        <v>0</v>
      </c>
      <c r="E12" s="21">
        <f t="shared" si="0"/>
        <v>0</v>
      </c>
      <c r="F12" s="2"/>
    </row>
    <row r="13" spans="1:6" ht="15.6" x14ac:dyDescent="0.3">
      <c r="A13" s="91"/>
      <c r="B13" s="19">
        <v>1</v>
      </c>
      <c r="C13" s="19">
        <v>12</v>
      </c>
      <c r="D13" s="20">
        <f>'Výkaz výměr'!C8</f>
        <v>0</v>
      </c>
      <c r="E13" s="21">
        <f t="shared" si="0"/>
        <v>0</v>
      </c>
      <c r="F13" s="2"/>
    </row>
    <row r="14" spans="1:6" ht="15.6" x14ac:dyDescent="0.3">
      <c r="A14" s="18" t="s">
        <v>66</v>
      </c>
      <c r="B14" s="19">
        <v>13</v>
      </c>
      <c r="C14" s="19">
        <v>26</v>
      </c>
      <c r="D14" s="20">
        <f>'Výkaz výměr'!C9</f>
        <v>0</v>
      </c>
      <c r="E14" s="21">
        <f t="shared" si="0"/>
        <v>0</v>
      </c>
      <c r="F14" s="2"/>
    </row>
    <row r="15" spans="1:6" ht="15.6" x14ac:dyDescent="0.3">
      <c r="A15" s="18" t="s">
        <v>67</v>
      </c>
      <c r="B15" s="19">
        <v>17</v>
      </c>
      <c r="C15" s="19">
        <v>6</v>
      </c>
      <c r="D15" s="20">
        <f>'Výkaz výměr'!C10</f>
        <v>0</v>
      </c>
      <c r="E15" s="21">
        <f t="shared" si="0"/>
        <v>0</v>
      </c>
      <c r="F15" s="2"/>
    </row>
    <row r="16" spans="1:6" ht="15.6" customHeight="1" x14ac:dyDescent="0.3">
      <c r="A16" s="23" t="s">
        <v>87</v>
      </c>
      <c r="B16" s="23"/>
      <c r="C16" s="23"/>
      <c r="D16" s="23"/>
      <c r="E16" s="22">
        <f>SUM(E6:E15)</f>
        <v>0</v>
      </c>
      <c r="F16" s="2"/>
    </row>
    <row r="17" spans="1:6" ht="9" customHeight="1" x14ac:dyDescent="0.3">
      <c r="A17" s="92"/>
      <c r="B17" s="92"/>
      <c r="C17" s="92"/>
      <c r="D17" s="92"/>
      <c r="E17" s="92"/>
      <c r="F17" s="2"/>
    </row>
    <row r="18" spans="1:6" ht="67.8" customHeight="1" x14ac:dyDescent="0.3">
      <c r="A18" s="17" t="s">
        <v>42</v>
      </c>
      <c r="B18" s="17" t="s">
        <v>68</v>
      </c>
      <c r="C18" s="17" t="s">
        <v>25</v>
      </c>
      <c r="D18" s="17" t="s">
        <v>21</v>
      </c>
      <c r="E18" s="17" t="s">
        <v>26</v>
      </c>
      <c r="F18" s="2"/>
    </row>
    <row r="19" spans="1:6" ht="15.6" x14ac:dyDescent="0.3">
      <c r="A19" s="24" t="s">
        <v>43</v>
      </c>
      <c r="B19" s="19">
        <v>15</v>
      </c>
      <c r="C19" s="19">
        <v>104</v>
      </c>
      <c r="D19" s="20">
        <f>'Výkaz výměr'!C13</f>
        <v>0</v>
      </c>
      <c r="E19" s="21">
        <f>B19*C19*D19</f>
        <v>0</v>
      </c>
      <c r="F19" s="2"/>
    </row>
    <row r="20" spans="1:6" ht="15.6" x14ac:dyDescent="0.3">
      <c r="A20" s="24" t="s">
        <v>44</v>
      </c>
      <c r="B20" s="19">
        <v>15</v>
      </c>
      <c r="C20" s="19">
        <v>52</v>
      </c>
      <c r="D20" s="20">
        <f>'Výkaz výměr'!C14</f>
        <v>0</v>
      </c>
      <c r="E20" s="21">
        <f t="shared" ref="E20:E22" si="1">B20*C20*D20</f>
        <v>0</v>
      </c>
      <c r="F20" s="2"/>
    </row>
    <row r="21" spans="1:6" ht="15.6" x14ac:dyDescent="0.3">
      <c r="A21" s="24" t="s">
        <v>45</v>
      </c>
      <c r="B21" s="19">
        <v>15</v>
      </c>
      <c r="C21" s="19">
        <v>26</v>
      </c>
      <c r="D21" s="20">
        <f>'Výkaz výměr'!C15</f>
        <v>0</v>
      </c>
      <c r="E21" s="21">
        <f t="shared" si="1"/>
        <v>0</v>
      </c>
      <c r="F21" s="2"/>
    </row>
    <row r="22" spans="1:6" ht="15.6" x14ac:dyDescent="0.3">
      <c r="A22" s="24" t="s">
        <v>46</v>
      </c>
      <c r="B22" s="19">
        <v>7</v>
      </c>
      <c r="C22" s="19">
        <v>26</v>
      </c>
      <c r="D22" s="20">
        <f>'Výkaz výměr'!C16</f>
        <v>0</v>
      </c>
      <c r="E22" s="21">
        <f t="shared" si="1"/>
        <v>0</v>
      </c>
      <c r="F22" s="2"/>
    </row>
    <row r="23" spans="1:6" ht="15.6" x14ac:dyDescent="0.3">
      <c r="A23" s="90" t="s">
        <v>88</v>
      </c>
      <c r="B23" s="90"/>
      <c r="C23" s="90"/>
      <c r="D23" s="90"/>
      <c r="E23" s="22">
        <f>SUM(E19:E22)</f>
        <v>0</v>
      </c>
      <c r="F23" s="2"/>
    </row>
    <row r="24" spans="1:6" x14ac:dyDescent="0.3">
      <c r="A24" s="1"/>
      <c r="B24" s="1"/>
      <c r="C24" s="1"/>
      <c r="D24" s="1"/>
      <c r="E24" s="1"/>
      <c r="F24" s="2"/>
    </row>
    <row r="25" spans="1:6" x14ac:dyDescent="0.3">
      <c r="A25" s="2"/>
      <c r="B25" s="2"/>
      <c r="C25" s="2"/>
      <c r="D25" s="2"/>
      <c r="E25" s="2"/>
      <c r="F25" s="2"/>
    </row>
    <row r="26" spans="1:6" x14ac:dyDescent="0.3">
      <c r="A26" s="2"/>
      <c r="B26" s="2"/>
      <c r="C26" s="2"/>
      <c r="D26" s="2"/>
      <c r="E26" s="2"/>
      <c r="F26" s="2"/>
    </row>
    <row r="27" spans="1:6" ht="22.2" customHeight="1" x14ac:dyDescent="0.3">
      <c r="A27" s="93" t="s">
        <v>23</v>
      </c>
      <c r="B27" s="93"/>
      <c r="C27" s="93"/>
      <c r="D27" s="93"/>
      <c r="E27" s="93"/>
      <c r="F27" s="2"/>
    </row>
    <row r="28" spans="1:6" ht="62.4" x14ac:dyDescent="0.3">
      <c r="A28" s="25" t="s">
        <v>28</v>
      </c>
      <c r="B28" s="25" t="s">
        <v>29</v>
      </c>
      <c r="C28" s="25" t="s">
        <v>30</v>
      </c>
      <c r="D28" s="25" t="s">
        <v>24</v>
      </c>
      <c r="E28" s="17" t="s">
        <v>27</v>
      </c>
      <c r="F28" s="2"/>
    </row>
    <row r="29" spans="1:6" ht="15.6" x14ac:dyDescent="0.3">
      <c r="A29" s="26" t="s">
        <v>37</v>
      </c>
      <c r="B29" s="27">
        <f>3+15</f>
        <v>18</v>
      </c>
      <c r="C29" s="31">
        <v>1</v>
      </c>
      <c r="D29" s="28">
        <f>'Výkaz výměr'!C24</f>
        <v>0</v>
      </c>
      <c r="E29" s="29">
        <f>B29*C29*D29</f>
        <v>0</v>
      </c>
      <c r="F29" s="2"/>
    </row>
    <row r="30" spans="1:6" ht="15.6" x14ac:dyDescent="0.3">
      <c r="A30" s="26" t="s">
        <v>38</v>
      </c>
      <c r="B30" s="27">
        <f>4+18</f>
        <v>22</v>
      </c>
      <c r="C30" s="31">
        <v>1</v>
      </c>
      <c r="D30" s="28">
        <f>'Výkaz výměr'!C25</f>
        <v>0</v>
      </c>
      <c r="E30" s="29">
        <f t="shared" ref="E30:E33" si="2">B30*C30*D30</f>
        <v>0</v>
      </c>
      <c r="F30" s="2"/>
    </row>
    <row r="31" spans="1:6" ht="15.6" x14ac:dyDescent="0.3">
      <c r="A31" s="26" t="s">
        <v>39</v>
      </c>
      <c r="B31" s="27">
        <f>1+9</f>
        <v>10</v>
      </c>
      <c r="C31" s="31">
        <v>1</v>
      </c>
      <c r="D31" s="28">
        <f>'Výkaz výměr'!C26</f>
        <v>0</v>
      </c>
      <c r="E31" s="29">
        <f t="shared" si="2"/>
        <v>0</v>
      </c>
      <c r="F31" s="2"/>
    </row>
    <row r="32" spans="1:6" ht="15.6" x14ac:dyDescent="0.3">
      <c r="A32" s="26" t="s">
        <v>40</v>
      </c>
      <c r="B32" s="27">
        <v>13</v>
      </c>
      <c r="C32" s="31">
        <v>1</v>
      </c>
      <c r="D32" s="28">
        <f>'Výkaz výměr'!C27</f>
        <v>0</v>
      </c>
      <c r="E32" s="29">
        <f t="shared" si="2"/>
        <v>0</v>
      </c>
      <c r="F32" s="2"/>
    </row>
    <row r="33" spans="1:6" ht="15.6" x14ac:dyDescent="0.3">
      <c r="A33" s="26" t="s">
        <v>41</v>
      </c>
      <c r="B33" s="27">
        <v>17</v>
      </c>
      <c r="C33" s="31">
        <v>1</v>
      </c>
      <c r="D33" s="28">
        <f>'Výkaz výměr'!C28</f>
        <v>0</v>
      </c>
      <c r="E33" s="29">
        <f t="shared" si="2"/>
        <v>0</v>
      </c>
      <c r="F33" s="2"/>
    </row>
    <row r="34" spans="1:6" ht="15.6" x14ac:dyDescent="0.3">
      <c r="A34" s="82" t="s">
        <v>31</v>
      </c>
      <c r="B34" s="82"/>
      <c r="C34" s="82"/>
      <c r="D34" s="30"/>
      <c r="E34" s="30">
        <f>SUM(E29:E33)</f>
        <v>0</v>
      </c>
      <c r="F34" s="2"/>
    </row>
    <row r="35" spans="1:6" x14ac:dyDescent="0.3">
      <c r="A35" s="2"/>
      <c r="B35" s="2"/>
      <c r="C35" s="2"/>
      <c r="D35" s="2"/>
      <c r="E35" s="2"/>
      <c r="F35" s="2"/>
    </row>
    <row r="36" spans="1:6" x14ac:dyDescent="0.3">
      <c r="A36" s="2"/>
      <c r="B36" s="2"/>
      <c r="C36" s="2"/>
      <c r="D36" s="2"/>
      <c r="E36" s="2"/>
      <c r="F36" s="2"/>
    </row>
    <row r="37" spans="1:6" ht="19.8" customHeight="1" x14ac:dyDescent="0.3">
      <c r="A37" s="94" t="s">
        <v>50</v>
      </c>
      <c r="B37" s="95"/>
      <c r="C37" s="95"/>
      <c r="D37" s="95"/>
      <c r="E37" s="96"/>
      <c r="F37" s="2"/>
    </row>
    <row r="38" spans="1:6" ht="62.4" x14ac:dyDescent="0.3">
      <c r="A38" s="25" t="s">
        <v>28</v>
      </c>
      <c r="B38" s="25" t="s">
        <v>29</v>
      </c>
      <c r="C38" s="25" t="s">
        <v>73</v>
      </c>
      <c r="D38" s="25" t="s">
        <v>74</v>
      </c>
      <c r="E38" s="17" t="s">
        <v>27</v>
      </c>
      <c r="F38" s="2"/>
    </row>
    <row r="39" spans="1:6" ht="15.6" x14ac:dyDescent="0.3">
      <c r="A39" s="26" t="s">
        <v>37</v>
      </c>
      <c r="B39" s="27">
        <f>142+15</f>
        <v>157</v>
      </c>
      <c r="C39" s="31">
        <v>1</v>
      </c>
      <c r="D39" s="28">
        <f>'Výkaz výměr'!C33</f>
        <v>0</v>
      </c>
      <c r="E39" s="29">
        <f>B39*C39*D39</f>
        <v>0</v>
      </c>
      <c r="F39" s="2"/>
    </row>
    <row r="40" spans="1:6" ht="15.6" x14ac:dyDescent="0.3">
      <c r="A40" s="26" t="s">
        <v>38</v>
      </c>
      <c r="B40" s="27">
        <f>179+18</f>
        <v>197</v>
      </c>
      <c r="C40" s="31">
        <v>1</v>
      </c>
      <c r="D40" s="28">
        <f>'Výkaz výměr'!C34</f>
        <v>0</v>
      </c>
      <c r="E40" s="29">
        <f t="shared" ref="E40:E42" si="3">B40*C40*D40</f>
        <v>0</v>
      </c>
      <c r="F40" s="2"/>
    </row>
    <row r="41" spans="1:6" ht="15.6" x14ac:dyDescent="0.3">
      <c r="A41" s="26" t="s">
        <v>39</v>
      </c>
      <c r="B41" s="27">
        <f>106+9</f>
        <v>115</v>
      </c>
      <c r="C41" s="31">
        <v>1</v>
      </c>
      <c r="D41" s="28">
        <f>'Výkaz výměr'!C35</f>
        <v>0</v>
      </c>
      <c r="E41" s="29">
        <f t="shared" si="3"/>
        <v>0</v>
      </c>
      <c r="F41" s="2"/>
    </row>
    <row r="42" spans="1:6" ht="15.6" x14ac:dyDescent="0.3">
      <c r="A42" s="26" t="s">
        <v>41</v>
      </c>
      <c r="B42" s="27">
        <v>17</v>
      </c>
      <c r="C42" s="31">
        <v>1</v>
      </c>
      <c r="D42" s="28">
        <f>'Výkaz výměr'!C36</f>
        <v>0</v>
      </c>
      <c r="E42" s="29">
        <f t="shared" si="3"/>
        <v>0</v>
      </c>
      <c r="F42" s="2"/>
    </row>
    <row r="43" spans="1:6" ht="15.6" x14ac:dyDescent="0.3">
      <c r="A43" s="82" t="s">
        <v>89</v>
      </c>
      <c r="B43" s="82"/>
      <c r="C43" s="82"/>
      <c r="D43" s="30"/>
      <c r="E43" s="30">
        <f>SUM(E39:E42)</f>
        <v>0</v>
      </c>
      <c r="F43" s="2"/>
    </row>
    <row r="44" spans="1:6" x14ac:dyDescent="0.3">
      <c r="A44" s="2"/>
      <c r="B44" s="2"/>
      <c r="C44" s="2"/>
      <c r="D44" s="2"/>
      <c r="E44" s="2"/>
      <c r="F44" s="2"/>
    </row>
    <row r="45" spans="1:6" x14ac:dyDescent="0.3">
      <c r="A45" s="2"/>
      <c r="B45" s="2"/>
      <c r="C45" s="2"/>
      <c r="D45" s="2"/>
      <c r="E45" s="2"/>
      <c r="F45" s="2"/>
    </row>
    <row r="46" spans="1:6" ht="15.6" x14ac:dyDescent="0.3">
      <c r="A46" s="87" t="s">
        <v>18</v>
      </c>
      <c r="B46" s="87"/>
      <c r="C46" s="87"/>
      <c r="D46" s="87"/>
      <c r="E46" s="87"/>
      <c r="F46" s="87"/>
    </row>
    <row r="47" spans="1:6" ht="46.8" x14ac:dyDescent="0.3">
      <c r="A47" s="32" t="s">
        <v>4</v>
      </c>
      <c r="B47" s="32" t="s">
        <v>5</v>
      </c>
      <c r="C47" s="32" t="s">
        <v>6</v>
      </c>
      <c r="D47" s="32" t="s">
        <v>7</v>
      </c>
      <c r="E47" s="32" t="s">
        <v>8</v>
      </c>
      <c r="F47" s="32" t="s">
        <v>9</v>
      </c>
    </row>
    <row r="48" spans="1:6" ht="15.6" x14ac:dyDescent="0.3">
      <c r="A48" s="33" t="s">
        <v>76</v>
      </c>
      <c r="B48" s="34" t="s">
        <v>75</v>
      </c>
      <c r="C48" s="33" t="s">
        <v>10</v>
      </c>
      <c r="D48" s="28">
        <f>389.775-28.784</f>
        <v>360.99099999999999</v>
      </c>
      <c r="E48" s="33">
        <f>'Výkaz výměr'!C41</f>
        <v>0</v>
      </c>
      <c r="F48" s="35">
        <f>D48*E48</f>
        <v>0</v>
      </c>
    </row>
    <row r="49" spans="1:6" ht="14.4" customHeight="1" x14ac:dyDescent="0.3">
      <c r="A49" s="33" t="s">
        <v>78</v>
      </c>
      <c r="B49" s="34" t="s">
        <v>77</v>
      </c>
      <c r="C49" s="33" t="s">
        <v>10</v>
      </c>
      <c r="D49" s="28">
        <f>56.984-46.68</f>
        <v>10.304000000000002</v>
      </c>
      <c r="E49" s="33">
        <f>'Výkaz výměr'!C42</f>
        <v>0</v>
      </c>
      <c r="F49" s="35">
        <f t="shared" ref="F49:F52" si="4">D49*E49</f>
        <v>0</v>
      </c>
    </row>
    <row r="50" spans="1:6" ht="18.75" customHeight="1" x14ac:dyDescent="0.3">
      <c r="A50" s="33" t="s">
        <v>79</v>
      </c>
      <c r="B50" s="36" t="s">
        <v>80</v>
      </c>
      <c r="C50" s="33" t="s">
        <v>10</v>
      </c>
      <c r="D50" s="28">
        <f>260.107-32.72</f>
        <v>227.38700000000003</v>
      </c>
      <c r="E50" s="33">
        <f>'Výkaz výměr'!C43</f>
        <v>0</v>
      </c>
      <c r="F50" s="35">
        <f t="shared" si="4"/>
        <v>0</v>
      </c>
    </row>
    <row r="51" spans="1:6" ht="16.8" customHeight="1" x14ac:dyDescent="0.3">
      <c r="A51" s="33" t="s">
        <v>86</v>
      </c>
      <c r="B51" s="10" t="s">
        <v>81</v>
      </c>
      <c r="C51" s="33" t="s">
        <v>10</v>
      </c>
      <c r="D51" s="28">
        <f>48.56+198.55-48.56</f>
        <v>198.55</v>
      </c>
      <c r="E51" s="33">
        <f>'Výkaz výměr'!C44</f>
        <v>0</v>
      </c>
      <c r="F51" s="35">
        <f t="shared" si="4"/>
        <v>0</v>
      </c>
    </row>
    <row r="52" spans="1:6" ht="15.6" x14ac:dyDescent="0.3">
      <c r="A52" s="33" t="s">
        <v>85</v>
      </c>
      <c r="B52" s="34" t="s">
        <v>82</v>
      </c>
      <c r="C52" s="33" t="s">
        <v>10</v>
      </c>
      <c r="D52" s="28">
        <f>1.259+0.163+72.609+0.011+3.32-0.011-0-72.609-0.163-1.259</f>
        <v>3.3199999999999901</v>
      </c>
      <c r="E52" s="33">
        <f>'Výkaz výměr'!C45</f>
        <v>0</v>
      </c>
      <c r="F52" s="35">
        <f t="shared" si="4"/>
        <v>0</v>
      </c>
    </row>
    <row r="53" spans="1:6" ht="15.6" x14ac:dyDescent="0.3">
      <c r="A53" s="33" t="s">
        <v>84</v>
      </c>
      <c r="B53" s="34" t="s">
        <v>83</v>
      </c>
      <c r="C53" s="33" t="s">
        <v>10</v>
      </c>
      <c r="D53" s="28">
        <f>1.7</f>
        <v>1.7</v>
      </c>
      <c r="E53" s="33">
        <f>'Výkaz výměr'!C46</f>
        <v>0</v>
      </c>
      <c r="F53" s="35">
        <f>D53*E53</f>
        <v>0</v>
      </c>
    </row>
    <row r="54" spans="1:6" ht="15.6" x14ac:dyDescent="0.3">
      <c r="A54" s="88" t="s">
        <v>90</v>
      </c>
      <c r="B54" s="88"/>
      <c r="C54" s="88"/>
      <c r="D54" s="88"/>
      <c r="E54" s="88"/>
      <c r="F54" s="37">
        <f>SUM(F48:F53)</f>
        <v>0</v>
      </c>
    </row>
    <row r="55" spans="1:6" ht="15.6" x14ac:dyDescent="0.3">
      <c r="A55" s="5"/>
      <c r="B55" s="6"/>
      <c r="C55" s="5"/>
      <c r="D55" s="7"/>
      <c r="E55" s="5"/>
      <c r="F55" s="8"/>
    </row>
    <row r="56" spans="1:6" ht="15.6" x14ac:dyDescent="0.3">
      <c r="A56" s="5"/>
      <c r="B56" s="6"/>
      <c r="C56" s="5"/>
      <c r="D56" s="7"/>
      <c r="E56" s="5"/>
      <c r="F56" s="8"/>
    </row>
    <row r="57" spans="1:6" ht="16.2" thickBot="1" x14ac:dyDescent="0.35">
      <c r="A57" s="9"/>
      <c r="B57" s="9"/>
      <c r="C57" s="9"/>
      <c r="D57" s="9"/>
      <c r="E57" s="9"/>
      <c r="F57" s="9"/>
    </row>
    <row r="58" spans="1:6" ht="15.75" customHeight="1" thickBot="1" x14ac:dyDescent="0.35">
      <c r="A58" s="9"/>
      <c r="B58" s="84" t="s">
        <v>11</v>
      </c>
      <c r="C58" s="4" t="s">
        <v>12</v>
      </c>
    </row>
    <row r="59" spans="1:6" ht="16.5" customHeight="1" thickBot="1" x14ac:dyDescent="0.35">
      <c r="A59" s="9"/>
      <c r="B59" s="85"/>
      <c r="C59" s="4" t="s">
        <v>91</v>
      </c>
    </row>
    <row r="60" spans="1:6" ht="16.2" thickBot="1" x14ac:dyDescent="0.35">
      <c r="A60" s="9"/>
      <c r="B60" s="11" t="str">
        <f>A16</f>
        <v xml:space="preserve">Celkem vývoz nádob </v>
      </c>
      <c r="C60" s="12">
        <f>E16</f>
        <v>0</v>
      </c>
    </row>
    <row r="61" spans="1:6" ht="16.2" thickBot="1" x14ac:dyDescent="0.35">
      <c r="A61" s="9"/>
      <c r="B61" s="11" t="str">
        <f>A23</f>
        <v>Celkem vývoz podzemních kontejnerů</v>
      </c>
      <c r="C61" s="12">
        <f>E23</f>
        <v>0</v>
      </c>
    </row>
    <row r="62" spans="1:6" ht="16.2" thickBot="1" x14ac:dyDescent="0.35">
      <c r="A62" s="9"/>
      <c r="B62" s="11" t="str">
        <f>A34</f>
        <v>Pronájem nádob - celkem</v>
      </c>
      <c r="C62" s="12">
        <f>E34</f>
        <v>0</v>
      </c>
    </row>
    <row r="63" spans="1:6" ht="16.2" thickBot="1" x14ac:dyDescent="0.35">
      <c r="A63" s="9"/>
      <c r="B63" s="11" t="str">
        <f>A43</f>
        <v>Mytí nádob - celkem</v>
      </c>
      <c r="C63" s="12">
        <f>E43</f>
        <v>0</v>
      </c>
    </row>
    <row r="64" spans="1:6" ht="16.2" thickBot="1" x14ac:dyDescent="0.35">
      <c r="A64" s="9"/>
      <c r="B64" s="11" t="str">
        <f>A54</f>
        <v xml:space="preserve">Celkem nakládání s odpady </v>
      </c>
      <c r="C64" s="12">
        <f>F54</f>
        <v>0</v>
      </c>
    </row>
    <row r="65" spans="1:6" ht="16.5" customHeight="1" thickBot="1" x14ac:dyDescent="0.35">
      <c r="A65" s="9"/>
      <c r="B65" s="13" t="s">
        <v>34</v>
      </c>
      <c r="C65" s="38">
        <f>SUM(C60:C64)</f>
        <v>0</v>
      </c>
    </row>
    <row r="66" spans="1:6" ht="15.6" x14ac:dyDescent="0.3">
      <c r="A66" s="9"/>
      <c r="B66" s="14"/>
      <c r="C66" s="15"/>
    </row>
    <row r="67" spans="1:6" ht="15.6" x14ac:dyDescent="0.3">
      <c r="A67" s="83"/>
      <c r="B67" s="83"/>
      <c r="C67" s="83"/>
      <c r="D67" s="83"/>
      <c r="E67" s="9"/>
      <c r="F67" s="9"/>
    </row>
    <row r="68" spans="1:6" ht="15.6" x14ac:dyDescent="0.3">
      <c r="A68" s="80"/>
      <c r="B68" s="81"/>
      <c r="C68" s="81"/>
    </row>
  </sheetData>
  <sheetProtection algorithmName="SHA-512" hashValue="75+bJrwiRe2jEL1jc8R5UkBksmgvDEhNZLtZI6e1zSpvmsDJOJ4KdL55lO2EVvKW/KdAQyLi6DAwnauzsDyPKA==" saltValue="9qR2psRca4NZEa7b3PgUWw==" spinCount="100000" sheet="1" formatCells="0" formatColumns="0" formatRows="0" selectLockedCells="1"/>
  <mergeCells count="16">
    <mergeCell ref="A68:C68"/>
    <mergeCell ref="A34:C34"/>
    <mergeCell ref="A67:D67"/>
    <mergeCell ref="B58:B59"/>
    <mergeCell ref="A2:E2"/>
    <mergeCell ref="A46:F46"/>
    <mergeCell ref="A54:E54"/>
    <mergeCell ref="A4:E4"/>
    <mergeCell ref="A23:D23"/>
    <mergeCell ref="A6:A8"/>
    <mergeCell ref="A9:A11"/>
    <mergeCell ref="A12:A13"/>
    <mergeCell ref="A17:E17"/>
    <mergeCell ref="A27:E27"/>
    <mergeCell ref="A43:C43"/>
    <mergeCell ref="A37:E37"/>
  </mergeCells>
  <phoneticPr fontId="16" type="noConversion"/>
  <pageMargins left="0.7" right="0.7" top="0.78740157499999996" bottom="0.78740157499999996" header="0.3" footer="0.3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Výkaz výměr</vt:lpstr>
      <vt:lpstr>Nabídková cena</vt:lpstr>
      <vt:lpstr>Stanovení nabídkové ceny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horky</dc:creator>
  <cp:lastModifiedBy>Jana Trachtová</cp:lastModifiedBy>
  <cp:lastPrinted>2025-01-12T12:43:47Z</cp:lastPrinted>
  <dcterms:created xsi:type="dcterms:W3CDTF">2015-06-05T18:19:34Z</dcterms:created>
  <dcterms:modified xsi:type="dcterms:W3CDTF">2025-03-05T16:31:05Z</dcterms:modified>
</cp:coreProperties>
</file>