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1_STAVBY\2025\ZŠ P. Holého - přestavba plaveckého pavilonu - vybavení\"/>
    </mc:Choice>
  </mc:AlternateContent>
  <xr:revisionPtr revIDLastSave="0" documentId="13_ncr:1_{18923001-5F8C-4BD6-B251-5BFC3DB1B499}" xr6:coauthVersionLast="47" xr6:coauthVersionMax="47" xr10:uidLastSave="{00000000-0000-0000-0000-000000000000}"/>
  <bookViews>
    <workbookView xWindow="-120" yWindow="-120" windowWidth="29040" windowHeight="15720" activeTab="3" xr2:uid="{00000000-000D-0000-FFFF-FFFF00000000}"/>
  </bookViews>
  <sheets>
    <sheet name="Krycí list" sheetId="1" r:id="rId1"/>
    <sheet name="Rekapitulace" sheetId="2" r:id="rId2"/>
    <sheet name="Komunitní prostor 1.08" sheetId="19" r:id="rId3"/>
    <sheet name="Dílny 2.02" sheetId="16" r:id="rId4"/>
    <sheet name="Dílny 2.03" sheetId="17" r:id="rId5"/>
    <sheet name="Jazyky 2.04" sheetId="18" r:id="rId6"/>
    <sheet name="#Figury" sheetId="4" state="hidden" r:id="rId7"/>
  </sheets>
  <definedNames>
    <definedName name="_xlnm.Print_Titles" localSheetId="3">'Dílny 2.02'!$11:$13</definedName>
    <definedName name="_xlnm.Print_Titles" localSheetId="4">'Dílny 2.03'!$11:$13</definedName>
    <definedName name="_xlnm.Print_Titles" localSheetId="5">'Jazyky 2.04'!$11:$13</definedName>
    <definedName name="_xlnm.Print_Titles" localSheetId="2">'Komunitní prostor 1.08'!$11:$13</definedName>
    <definedName name="_xlnm.Print_Titles" localSheetId="1">Rekapitulace!$11:$13</definedName>
    <definedName name="_xlnm.Print_Area" localSheetId="3">'Dílny 2.02'!$A$1:$I$27</definedName>
    <definedName name="_xlnm.Print_Area" localSheetId="4">'Dílny 2.03'!$A$1:$I$24</definedName>
    <definedName name="_xlnm.Print_Area" localSheetId="5">'Jazyky 2.04'!$A$1:$I$22</definedName>
    <definedName name="_xlnm.Print_Area" localSheetId="2">'Komunitní prostor 1.08'!$A$1:$I$21</definedName>
    <definedName name="Z_65E3123D_ED26_44E3_A414_09EEEF825484_.wvu.Cols" localSheetId="3" hidden="1">'Dílny 2.02'!#REF!,'Dílny 2.02'!#REF!,'Dílny 2.02'!#REF!</definedName>
    <definedName name="Z_65E3123D_ED26_44E3_A414_09EEEF825484_.wvu.Cols" localSheetId="4" hidden="1">'Dílny 2.03'!#REF!,'Dílny 2.03'!#REF!,'Dílny 2.03'!#REF!</definedName>
    <definedName name="Z_65E3123D_ED26_44E3_A414_09EEEF825484_.wvu.Cols" localSheetId="5" hidden="1">'Jazyky 2.04'!#REF!,'Jazyky 2.04'!#REF!,'Jazyky 2.04'!#REF!</definedName>
    <definedName name="Z_65E3123D_ED26_44E3_A414_09EEEF825484_.wvu.Cols" localSheetId="2" hidden="1">'Komunitní prostor 1.08'!#REF!,'Komunitní prostor 1.08'!#REF!,'Komunitní prostor 1.08'!#REF!</definedName>
    <definedName name="Z_65E3123D_ED26_44E3_A414_09EEEF825484_.wvu.Cols" localSheetId="1" hidden="1">Rekapitulace!#REF!</definedName>
    <definedName name="Z_65E3123D_ED26_44E3_A414_09EEEF825484_.wvu.PrintArea" localSheetId="3" hidden="1">'Dílny 2.02'!$A$1:$I$27</definedName>
    <definedName name="Z_65E3123D_ED26_44E3_A414_09EEEF825484_.wvu.PrintArea" localSheetId="4" hidden="1">'Dílny 2.03'!$A$1:$I$24</definedName>
    <definedName name="Z_65E3123D_ED26_44E3_A414_09EEEF825484_.wvu.PrintArea" localSheetId="5" hidden="1">'Jazyky 2.04'!$A$1:$I$22</definedName>
    <definedName name="Z_65E3123D_ED26_44E3_A414_09EEEF825484_.wvu.PrintArea" localSheetId="2" hidden="1">'Komunitní prostor 1.08'!$A$1:$I$21</definedName>
    <definedName name="Z_65E3123D_ED26_44E3_A414_09EEEF825484_.wvu.PrintTitles" localSheetId="3" hidden="1">'Dílny 2.02'!$11:$13</definedName>
    <definedName name="Z_65E3123D_ED26_44E3_A414_09EEEF825484_.wvu.PrintTitles" localSheetId="4" hidden="1">'Dílny 2.03'!$11:$13</definedName>
    <definedName name="Z_65E3123D_ED26_44E3_A414_09EEEF825484_.wvu.PrintTitles" localSheetId="5" hidden="1">'Jazyky 2.04'!$11:$13</definedName>
    <definedName name="Z_65E3123D_ED26_44E3_A414_09EEEF825484_.wvu.PrintTitles" localSheetId="2" hidden="1">'Komunitní prostor 1.08'!$11:$13</definedName>
    <definedName name="Z_65E3123D_ED26_44E3_A414_09EEEF825484_.wvu.PrintTitles" localSheetId="1" hidden="1">Rekapitulace!$11:$13</definedName>
    <definedName name="Z_65E3123D_ED26_44E3_A414_09EEEF825484_.wvu.Rows" localSheetId="3" hidden="1">'Dílny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efinedName>
    <definedName name="Z_65E3123D_ED26_44E3_A414_09EEEF825484_.wvu.Rows" localSheetId="4" hidden="1">'Dílny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efinedName>
    <definedName name="Z_65E3123D_ED26_44E3_A414_09EEEF825484_.wvu.Rows" localSheetId="5" hidden="1">'Jazyky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definedName>
    <definedName name="Z_65E3123D_ED26_44E3_A414_09EEEF825484_.wvu.Rows" localSheetId="2" hidden="1">'Komunitní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definedName>
    <definedName name="Z_65E3123D_ED26_44E3_A414_09EEEF825484_.wvu.Rows" localSheetId="0" hidden="1">'Krycí list'!$1:$1,'Krycí list'!$3:$3,'Krycí list'!$6:$6,'Krycí list'!$8:$8,'Krycí list'!$10:$24</definedName>
    <definedName name="Z_82B4F4D9_5370_4303_A97E_2A49E01AF629_.wvu.Cols" localSheetId="3" hidden="1">'Dílny 2.02'!#REF!,'Dílny 2.02'!#REF!,'Dílny 2.02'!#REF!</definedName>
    <definedName name="Z_82B4F4D9_5370_4303_A97E_2A49E01AF629_.wvu.Cols" localSheetId="4" hidden="1">'Dílny 2.03'!#REF!,'Dílny 2.03'!#REF!,'Dílny 2.03'!#REF!</definedName>
    <definedName name="Z_82B4F4D9_5370_4303_A97E_2A49E01AF629_.wvu.Cols" localSheetId="5" hidden="1">'Jazyky 2.04'!#REF!,'Jazyky 2.04'!#REF!,'Jazyky 2.04'!#REF!</definedName>
    <definedName name="Z_82B4F4D9_5370_4303_A97E_2A49E01AF629_.wvu.Cols" localSheetId="2" hidden="1">'Komunitní prostor 1.08'!#REF!,'Komunitní prostor 1.08'!#REF!,'Komunitní prostor 1.08'!#REF!</definedName>
    <definedName name="Z_82B4F4D9_5370_4303_A97E_2A49E01AF629_.wvu.Cols" localSheetId="1" hidden="1">Rekapitulace!#REF!</definedName>
    <definedName name="Z_82B4F4D9_5370_4303_A97E_2A49E01AF629_.wvu.PrintArea" localSheetId="3" hidden="1">'Dílny 2.02'!$A$1:$I$27</definedName>
    <definedName name="Z_82B4F4D9_5370_4303_A97E_2A49E01AF629_.wvu.PrintArea" localSheetId="4" hidden="1">'Dílny 2.03'!$A$1:$I$24</definedName>
    <definedName name="Z_82B4F4D9_5370_4303_A97E_2A49E01AF629_.wvu.PrintArea" localSheetId="5" hidden="1">'Jazyky 2.04'!$A$1:$I$22</definedName>
    <definedName name="Z_82B4F4D9_5370_4303_A97E_2A49E01AF629_.wvu.PrintArea" localSheetId="2" hidden="1">'Komunitní prostor 1.08'!$A$1:$I$21</definedName>
    <definedName name="Z_82B4F4D9_5370_4303_A97E_2A49E01AF629_.wvu.PrintTitles" localSheetId="3" hidden="1">'Dílny 2.02'!$11:$13</definedName>
    <definedName name="Z_82B4F4D9_5370_4303_A97E_2A49E01AF629_.wvu.PrintTitles" localSheetId="4" hidden="1">'Dílny 2.03'!$11:$13</definedName>
    <definedName name="Z_82B4F4D9_5370_4303_A97E_2A49E01AF629_.wvu.PrintTitles" localSheetId="5" hidden="1">'Jazyky 2.04'!$11:$13</definedName>
    <definedName name="Z_82B4F4D9_5370_4303_A97E_2A49E01AF629_.wvu.PrintTitles" localSheetId="2" hidden="1">'Komunitní prostor 1.08'!$11:$13</definedName>
    <definedName name="Z_82B4F4D9_5370_4303_A97E_2A49E01AF629_.wvu.PrintTitles" localSheetId="1" hidden="1">Rekapitulace!$11:$13</definedName>
    <definedName name="Z_82B4F4D9_5370_4303_A97E_2A49E01AF629_.wvu.Rows" localSheetId="3" hidden="1">'Dílny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efinedName>
    <definedName name="Z_82B4F4D9_5370_4303_A97E_2A49E01AF629_.wvu.Rows" localSheetId="4" hidden="1">'Dílny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efinedName>
    <definedName name="Z_82B4F4D9_5370_4303_A97E_2A49E01AF629_.wvu.Rows" localSheetId="5" hidden="1">'Jazyky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definedName>
    <definedName name="Z_82B4F4D9_5370_4303_A97E_2A49E01AF629_.wvu.Rows" localSheetId="2" hidden="1">'Komunitní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definedName>
    <definedName name="Z_82B4F4D9_5370_4303_A97E_2A49E01AF629_.wvu.Rows" localSheetId="0" hidden="1">'Krycí list'!$1:$1,'Krycí list'!$3:$3,'Krycí list'!$6:$6,'Krycí list'!$8:$8,'Krycí list'!$10:$24</definedName>
    <definedName name="Z_D6CFA044_0C8C_4ECE_96A2_AFF3DD5E0425_.wvu.Cols" localSheetId="3" hidden="1">'Dílny 2.02'!#REF!,'Dílny 2.02'!#REF!,'Dílny 2.02'!#REF!</definedName>
    <definedName name="Z_D6CFA044_0C8C_4ECE_96A2_AFF3DD5E0425_.wvu.Cols" localSheetId="4" hidden="1">'Dílny 2.03'!#REF!,'Dílny 2.03'!#REF!,'Dílny 2.03'!#REF!</definedName>
    <definedName name="Z_D6CFA044_0C8C_4ECE_96A2_AFF3DD5E0425_.wvu.Cols" localSheetId="5" hidden="1">'Jazyky 2.04'!#REF!,'Jazyky 2.04'!#REF!,'Jazyky 2.04'!#REF!</definedName>
    <definedName name="Z_D6CFA044_0C8C_4ECE_96A2_AFF3DD5E0425_.wvu.Cols" localSheetId="2" hidden="1">'Komunitní prostor 1.08'!#REF!,'Komunitní prostor 1.08'!#REF!,'Komunitní prostor 1.08'!#REF!</definedName>
    <definedName name="Z_D6CFA044_0C8C_4ECE_96A2_AFF3DD5E0425_.wvu.Cols" localSheetId="1" hidden="1">Rekapitulace!#REF!</definedName>
    <definedName name="Z_D6CFA044_0C8C_4ECE_96A2_AFF3DD5E0425_.wvu.PrintArea" localSheetId="3" hidden="1">'Dílny 2.02'!$A$1:$I$27</definedName>
    <definedName name="Z_D6CFA044_0C8C_4ECE_96A2_AFF3DD5E0425_.wvu.PrintArea" localSheetId="4" hidden="1">'Dílny 2.03'!$A$1:$I$24</definedName>
    <definedName name="Z_D6CFA044_0C8C_4ECE_96A2_AFF3DD5E0425_.wvu.PrintArea" localSheetId="5" hidden="1">'Jazyky 2.04'!$A$1:$I$22</definedName>
    <definedName name="Z_D6CFA044_0C8C_4ECE_96A2_AFF3DD5E0425_.wvu.PrintArea" localSheetId="2" hidden="1">'Komunitní prostor 1.08'!$A$1:$I$21</definedName>
    <definedName name="Z_D6CFA044_0C8C_4ECE_96A2_AFF3DD5E0425_.wvu.PrintTitles" localSheetId="3" hidden="1">'Dílny 2.02'!$11:$13</definedName>
    <definedName name="Z_D6CFA044_0C8C_4ECE_96A2_AFF3DD5E0425_.wvu.PrintTitles" localSheetId="4" hidden="1">'Dílny 2.03'!$11:$13</definedName>
    <definedName name="Z_D6CFA044_0C8C_4ECE_96A2_AFF3DD5E0425_.wvu.PrintTitles" localSheetId="5" hidden="1">'Jazyky 2.04'!$11:$13</definedName>
    <definedName name="Z_D6CFA044_0C8C_4ECE_96A2_AFF3DD5E0425_.wvu.PrintTitles" localSheetId="2" hidden="1">'Komunitní prostor 1.08'!$11:$13</definedName>
    <definedName name="Z_D6CFA044_0C8C_4ECE_96A2_AFF3DD5E0425_.wvu.PrintTitles" localSheetId="1" hidden="1">Rekapitulace!$11:$13</definedName>
    <definedName name="Z_D6CFA044_0C8C_4ECE_96A2_AFF3DD5E0425_.wvu.Rows" localSheetId="3" hidden="1">'Dílny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2.02'!#REF!,'Dílny 2.02'!#REF!</definedName>
    <definedName name="Z_D6CFA044_0C8C_4ECE_96A2_AFF3DD5E0425_.wvu.Rows" localSheetId="4" hidden="1">'Dílny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2.03'!#REF!,'Dílny 2.03'!#REF!</definedName>
    <definedName name="Z_D6CFA044_0C8C_4ECE_96A2_AFF3DD5E0425_.wvu.Rows" localSheetId="5" hidden="1">'Jazyky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2.04'!#REF!,'Jazyky 2.04'!#REF!</definedName>
    <definedName name="Z_D6CFA044_0C8C_4ECE_96A2_AFF3DD5E0425_.wvu.Rows" localSheetId="2" hidden="1">'Komunitní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1.08'!#REF!,'Komunitní prostor 1.08'!#REF!</definedName>
    <definedName name="Z_D6CFA044_0C8C_4ECE_96A2_AFF3DD5E0425_.wvu.Rows" localSheetId="0" hidden="1">'Krycí list'!$1:$1,'Krycí list'!$3:$3,'Krycí list'!$6:$6,'Krycí list'!$8:$8,'Krycí list'!$10:$24</definedName>
  </definedNames>
  <calcPr calcId="191029" iterateDelta="1E-4"/>
  <customWorkbookViews>
    <customWorkbookView name="Petr Smolík – osobní zobrazení" guid="{D6CFA044-0C8C-4ECE-96A2-AFF3DD5E0425}" mergeInterval="0" personalView="1" maximized="1" xWindow="1911" yWindow="-9" windowWidth="1938" windowHeight="1048" activeSheetId="3"/>
    <customWorkbookView name="Vladimír Lazárek – osobní zobrazení" guid="{82B4F4D9-5370-4303-A97E-2A49E01AF629}" mergeInterval="0" personalView="1" maximized="1" xWindow="-8" yWindow="-8" windowWidth="1936" windowHeight="1056" activeSheetId="3"/>
    <customWorkbookView name="Sebastian Fenyk – osobní zobrazení" guid="{65E3123D-ED26-44E3-A414-09EEEF825484}" mergeInterval="0" personalView="1" maximized="1" xWindow="-8" yWindow="-8" windowWidth="1936" windowHeight="105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17" l="1"/>
  <c r="B17" i="2" l="1"/>
  <c r="B16" i="2"/>
  <c r="B15" i="2"/>
  <c r="B14" i="2"/>
  <c r="G19" i="19"/>
  <c r="I18" i="19"/>
  <c r="I19" i="19" l="1"/>
  <c r="I17" i="19"/>
  <c r="I20" i="19"/>
  <c r="C9" i="19" l="1"/>
  <c r="C8" i="19"/>
  <c r="C7" i="19"/>
  <c r="C5" i="19"/>
  <c r="C4" i="19"/>
  <c r="C3" i="19"/>
  <c r="C2" i="19"/>
  <c r="I16" i="19" l="1"/>
  <c r="I21" i="18"/>
  <c r="I15" i="19" l="1"/>
  <c r="I14" i="19" s="1"/>
  <c r="I21" i="19" s="1"/>
  <c r="C14" i="2" l="1"/>
  <c r="I19" i="16"/>
  <c r="I19" i="18"/>
  <c r="C9" i="18" l="1"/>
  <c r="C8" i="18"/>
  <c r="C7" i="18"/>
  <c r="C5" i="18"/>
  <c r="C4" i="18"/>
  <c r="C3" i="18"/>
  <c r="C2" i="18"/>
  <c r="C9" i="17"/>
  <c r="C8" i="17"/>
  <c r="C7" i="17"/>
  <c r="C5" i="17"/>
  <c r="C4" i="17"/>
  <c r="C3" i="17"/>
  <c r="C2" i="17"/>
  <c r="C9" i="16"/>
  <c r="C8" i="16"/>
  <c r="C7" i="16"/>
  <c r="C5" i="16"/>
  <c r="C4" i="16"/>
  <c r="C3" i="16"/>
  <c r="C2" i="16"/>
  <c r="I17" i="18"/>
  <c r="I16" i="18"/>
  <c r="I18" i="18" l="1"/>
  <c r="I20" i="18"/>
  <c r="I15" i="18" l="1"/>
  <c r="I14" i="18" s="1"/>
  <c r="I22" i="17"/>
  <c r="I19" i="17"/>
  <c r="I16" i="17"/>
  <c r="I22" i="18" l="1"/>
  <c r="C17" i="2"/>
  <c r="I17" i="17"/>
  <c r="I18" i="17"/>
  <c r="I20" i="17"/>
  <c r="I23" i="17"/>
  <c r="I20" i="16" l="1"/>
  <c r="I15" i="17"/>
  <c r="I14" i="17" s="1"/>
  <c r="I24" i="16"/>
  <c r="I24" i="17" l="1"/>
  <c r="C16" i="2"/>
  <c r="I25" i="16"/>
  <c r="I16" i="16"/>
  <c r="I23" i="16" l="1"/>
  <c r="I18" i="16"/>
  <c r="I21" i="16"/>
  <c r="I17" i="16"/>
  <c r="I22" i="16"/>
  <c r="I26" i="16"/>
  <c r="I15" i="16" l="1"/>
  <c r="I14" i="16" s="1"/>
  <c r="I27" i="16" l="1"/>
  <c r="C15" i="2"/>
  <c r="C18" i="2" s="1"/>
  <c r="B39" i="1"/>
  <c r="B40" i="1"/>
  <c r="B41" i="1"/>
  <c r="B38" i="1"/>
  <c r="E41" i="1"/>
  <c r="E40" i="1"/>
  <c r="E38" i="1"/>
  <c r="E39" i="1" l="1"/>
  <c r="B2" i="2"/>
  <c r="B3" i="2"/>
  <c r="B4" i="2"/>
  <c r="B5" i="2"/>
  <c r="B7" i="2"/>
  <c r="B8" i="2"/>
  <c r="B9" i="2"/>
  <c r="E35" i="1"/>
  <c r="J35" i="1"/>
  <c r="R35" i="1"/>
  <c r="P38" i="1"/>
  <c r="P39" i="1"/>
  <c r="P40" i="1"/>
  <c r="P41" i="1"/>
  <c r="P42" i="1"/>
  <c r="J46" i="1"/>
  <c r="K47" i="1"/>
  <c r="R46" i="1" l="1"/>
  <c r="E46" i="1" l="1"/>
  <c r="R49" i="1" l="1"/>
  <c r="O51" i="1" s="1"/>
  <c r="O50" i="1" s="1"/>
  <c r="S50" i="1" s="1"/>
  <c r="S49" i="1"/>
  <c r="S51" i="1" l="1"/>
  <c r="R51" i="1"/>
  <c r="R50" i="1"/>
  <c r="R52" i="1" l="1"/>
</calcChain>
</file>

<file path=xl/sharedStrings.xml><?xml version="1.0" encoding="utf-8"?>
<sst xmlns="http://schemas.openxmlformats.org/spreadsheetml/2006/main" count="332" uniqueCount="152">
  <si>
    <t>Název stavby</t>
  </si>
  <si>
    <t>JKSO</t>
  </si>
  <si>
    <t xml:space="preserve"> </t>
  </si>
  <si>
    <t>Kód stavby</t>
  </si>
  <si>
    <t>ucebny</t>
  </si>
  <si>
    <t>Název objektu</t>
  </si>
  <si>
    <t>EČO</t>
  </si>
  <si>
    <t/>
  </si>
  <si>
    <t>Kód objektu</t>
  </si>
  <si>
    <t>Název části</t>
  </si>
  <si>
    <t>Místo</t>
  </si>
  <si>
    <t>Kód části</t>
  </si>
  <si>
    <t>Název podčásti</t>
  </si>
  <si>
    <t>Kód podčásti</t>
  </si>
  <si>
    <t>IČ</t>
  </si>
  <si>
    <t>DIČ</t>
  </si>
  <si>
    <t>Objednatel</t>
  </si>
  <si>
    <t>Projektant</t>
  </si>
  <si>
    <t>Zhotovitel</t>
  </si>
  <si>
    <t>Rozpočet číslo</t>
  </si>
  <si>
    <t>Zpracoval</t>
  </si>
  <si>
    <t>Dne</t>
  </si>
  <si>
    <t xml:space="preserve">               Měrné a účelové jednotky</t>
  </si>
  <si>
    <t xml:space="preserve">            Počet</t>
  </si>
  <si>
    <t xml:space="preserve">    Náklady / 1 m.j.</t>
  </si>
  <si>
    <t xml:space="preserve">             Počet</t>
  </si>
  <si>
    <t xml:space="preserve">     Náklady / 1 m.j.</t>
  </si>
  <si>
    <t xml:space="preserve">                Počet</t>
  </si>
  <si>
    <t xml:space="preserve">        Náklady / 1 m.j.</t>
  </si>
  <si>
    <t xml:space="preserve">               Rozpočtové náklady v</t>
  </si>
  <si>
    <t>CZK</t>
  </si>
  <si>
    <t>A</t>
  </si>
  <si>
    <t>Základní rozp. náklady</t>
  </si>
  <si>
    <t>B</t>
  </si>
  <si>
    <t>Doplňkové náklady</t>
  </si>
  <si>
    <t>C</t>
  </si>
  <si>
    <t>Vedlejší rozpočtové náklady</t>
  </si>
  <si>
    <t>Práce přesčas</t>
  </si>
  <si>
    <t>Zařízení staveniště</t>
  </si>
  <si>
    <t>21</t>
  </si>
  <si>
    <t>%</t>
  </si>
  <si>
    <t>Bez pevné podl.</t>
  </si>
  <si>
    <t>Kulturní památka</t>
  </si>
  <si>
    <t>Územní vlivy</t>
  </si>
  <si>
    <t>Provozní vlivy</t>
  </si>
  <si>
    <t>Ostatní</t>
  </si>
  <si>
    <t>VRN z rozpočtu</t>
  </si>
  <si>
    <t>HZS</t>
  </si>
  <si>
    <t>Kompl. činnost</t>
  </si>
  <si>
    <t>Ostatní náklady</t>
  </si>
  <si>
    <t>D</t>
  </si>
  <si>
    <t>Celkové náklady</t>
  </si>
  <si>
    <t>Datum a podpis</t>
  </si>
  <si>
    <t>Razítko</t>
  </si>
  <si>
    <t>DPH</t>
  </si>
  <si>
    <t>E</t>
  </si>
  <si>
    <t>Přípočty a odpočty</t>
  </si>
  <si>
    <t>Dodávky objednatele</t>
  </si>
  <si>
    <t>Klouzavá doložka</t>
  </si>
  <si>
    <t>Zvýhodnění + -</t>
  </si>
  <si>
    <t>Stavba:</t>
  </si>
  <si>
    <t>Objekt:</t>
  </si>
  <si>
    <t>Část:</t>
  </si>
  <si>
    <t xml:space="preserve">JKSO: </t>
  </si>
  <si>
    <t>Objednatel:</t>
  </si>
  <si>
    <t>Zhotovitel:</t>
  </si>
  <si>
    <t>Datum:</t>
  </si>
  <si>
    <t>Kód</t>
  </si>
  <si>
    <t>Popis</t>
  </si>
  <si>
    <t>Cena celkem</t>
  </si>
  <si>
    <t>JKSO:</t>
  </si>
  <si>
    <t>P.Č.</t>
  </si>
  <si>
    <t>TV</t>
  </si>
  <si>
    <t>KCN</t>
  </si>
  <si>
    <t>MJ</t>
  </si>
  <si>
    <t>Množství celkem</t>
  </si>
  <si>
    <t>kus</t>
  </si>
  <si>
    <t>m</t>
  </si>
  <si>
    <t>KRYCÍ LIST SOUPISU</t>
  </si>
  <si>
    <t>ZRN (ř. 1-8)</t>
  </si>
  <si>
    <t>DN (ř. 10-12)</t>
  </si>
  <si>
    <t>VRN (ř. 14-19)</t>
  </si>
  <si>
    <t>Součet 9, 13, 20-23</t>
  </si>
  <si>
    <t>Projektové práce (DSPS)</t>
  </si>
  <si>
    <t>Cena s DPH (ř. 25-26)</t>
  </si>
  <si>
    <t>Popis / minimální technické parametry</t>
  </si>
  <si>
    <t>Cena jednotková bez DPH</t>
  </si>
  <si>
    <t>Cena celkem bez DPH</t>
  </si>
  <si>
    <t>Kód položky / název</t>
  </si>
  <si>
    <t>Celkem bez DPH</t>
  </si>
  <si>
    <t>vlastní</t>
  </si>
  <si>
    <t>SOUPIS PRACÍ A DODÁVEK A SLUŽEB vč VÝKAZU VÝMĚR</t>
  </si>
  <si>
    <t>Sebastian Fenyk</t>
  </si>
  <si>
    <t>Odborné učebny</t>
  </si>
  <si>
    <t>Nástěnná tabule</t>
  </si>
  <si>
    <t xml:space="preserve">Nástěnná tabule pro popis fixem, minimální rozměry 150x120cm. Cena včetně dopravy, instalace.
</t>
  </si>
  <si>
    <t>NÁB</t>
  </si>
  <si>
    <t>Nábytek</t>
  </si>
  <si>
    <t>Skříň vysoká</t>
  </si>
  <si>
    <t xml:space="preserve">Židle učitelská </t>
  </si>
  <si>
    <t xml:space="preserve">Židle pojízdná (s kolečky) s výškovým nastavením pomocí pístu a plastovým šálovým sedákem se vzduchovým polštářem. Volba barvy plastového sedáku alespoň ze čtyř barevných variant. Cena včetně dopravy, instalace.
</t>
  </si>
  <si>
    <t>Židle studentská</t>
  </si>
  <si>
    <t xml:space="preserve">Židle studentská - Židle s dynamickou podnoží z ocelové silnostěnné trubky o průměru 22 mm a plastovým šálovým sedákem se vzduchovým polštářem. Výšky sedáku dle normy ČSN EN 1729-1 Nábytek - Židle a stoly pro vzdělávací instituce - Část 1: Funkční rozměry. Volba barvy plastového sedáku alespoň ze čtyř barevných variant. Cena včetně dopravy, instalace.
</t>
  </si>
  <si>
    <t xml:space="preserve">Robotický stůl, malý, mobilní; Skládá se z: pracovní plocha ( Š x V x H ) min. 1088x1088x880 mm ohraničená pevnými mantinely o výšce 70 mm, 1 ks spodní skříňka o rozměru min. 700x700 a výšky 790mm vč. celosvařované konstrukce a 4 ks koleček, skříňka rozdělena na dvě uzamykatelné části s dvířky a na dvě otevřené regálové části pro ukládání plastových kontejnerů; 6 ks plastových  kontejnerů (boxů) mělkých a 3 ks kontejnerů (boxů) hlubokých; Korpus stolu: je dodáván smontovaný, lepený v lisu bez pohledových spojení, je vyroben z oboustranně laminovaných dřevotřískových desek tloušťky min. 19 mm. Korpus osazen na pohledových hranách ABS hranou tloušťky 2 mm. Hrany lepeny voděodolným PUR lepidlem, úchytky jsou celokovové, zamykání trojcestnými zámky; Plastový kontejner: je vyroben z odolného zdravotně nezávadného polypropylenu s příměsí antistatických složek pro bezpečné použití ve školách; Cena včetně dopravy a instalace;
</t>
  </si>
  <si>
    <t>Mobilní stůl pro výuku robotiky</t>
  </si>
  <si>
    <t>Skříň nízká s plastovými boxy</t>
  </si>
  <si>
    <t>pracovní deska</t>
  </si>
  <si>
    <t xml:space="preserve">Odolná pracovní deska na nízké skříňky. Možnost výběru barevného provedení alespoň ze čtyř základních typů dekorů/barev. Cena včetně dopravy a instalace.
</t>
  </si>
  <si>
    <t xml:space="preserve">Ponk o rozměru: š. 2000 x h. 700 mm. Podnož ponku je tvořena kovovou konstrukcí, lakovanou práškovým lakem, vypalovaným v peci. Pracovní deska o síle min. 40mm. Olejované hrany. Cena včetně dopravy a instalace.
</t>
  </si>
  <si>
    <t xml:space="preserve">Učitelská katedra složená z ponku a ze skříňky. Učitelský ponk o rozměru: š. 1500 x h. 700 mm. Podnož ponku je tvořena kovovou konstrukcí, lakovanou práškovým lakem, vypalovaným v peci. Pracovní deska o síle min. 40mm. Olejované hrany. Skříňka pro prezentační PC, šířka 500mm, hloubka 700mm, výška sjednocena s výškou ponku. Standardní minimální použité materiály: lamino desky ABS hrana lepena PUR lepidlem, korpusy lepené v lisu, HPL o síle 0,8mm lepeno voděodolným lepidlem, celokovové úchytky, trojcestné zámky. Včetně odolné pracovní desky Popis doplňuje výkresová dokumentace. Cena včetně dopravy a instalace.
</t>
  </si>
  <si>
    <t xml:space="preserve">Židle studentská </t>
  </si>
  <si>
    <t xml:space="preserve">Židle s kluzáky s výškovým nastavením pomocí pístu a plastovým šálovým sedákem se vzduchovým polštářem. Volba barvy plastového sedáku alespoň ze čtyř barevných variant. Cena včetně dopravy, instalace.
</t>
  </si>
  <si>
    <t>Skříň nízká s dvířky</t>
  </si>
  <si>
    <t xml:space="preserve">Kovový regál, rozměr š. 1200 x v. min 1950 x h. 500 mm, min. 4 police. Nosnost police min 120 kg. Cena včetně dopravy a instalace.
</t>
  </si>
  <si>
    <t xml:space="preserve">Skříň s plnými dvířky. Rozměr: 1000 x 500 x 850 mm (š x h x v). Korpus je dodáván smontovaný, lepený v lisu bez pohledových spojení, je vyroben z oboustranně laminovaných dřevotřískových desek tloušťky min. 19 mm. Korpus osazen na nepohledových hranách ABS. Hrany lepeny voděodolným PUR lepidlem, úchytky jsou celokovové. Barevné provedení min. ve 4 barvách. Cena včetně dopravy a instalace. 
</t>
  </si>
  <si>
    <t xml:space="preserve">Skříň s plastovými boxy. Rozměr: 1387 x 500 x 850 mm (š x h x v). Korpus je dodáván smontovaný, lepený v lisu bez pohledových spojení, je vyroben z oboustranně laminovaných dřevotřískových desek tloušťky min. 19 mm. Korpus osazen na nepohledových hranách ABS. Hrany lepeny voděodolným PUR lepidlem. Uvnitř skříně je 32 plastových boxů. Barevné provedení min. ve 4 barvách. Cena včetně dopravy a instalace.
</t>
  </si>
  <si>
    <t xml:space="preserve">Skříň s plnými dvířky. Rozměr: 800 x 500 x 850 mm (š x h x v). Korpus je dodáván smontovaný, lepený v lisu bez pohledových spojení, je vyroben z oboustranně laminovaných dřevotřískových desek tloušťky min. 19 mm. Korpus osazen na nepohledových hranách ABS. Hrany lepeny voděodolným PUR lepidlem, úchytky jsou celokovové. Barevné provedení min. ve 4 barvách. Cena včetně dopravy a instalace. 
</t>
  </si>
  <si>
    <t>Katedra učitele</t>
  </si>
  <si>
    <t xml:space="preserve">Katedra profesora jazykové laboratoře přizpůsobena pro osazení techniky jazykové laboratoře. Vnější rozměry katedry š.1600×h.680×v.760mm, 2× kabelová průchodka. V pravé části katedry umístěna uzamykatelná skříňka na soklu o vnitřních rozměrech š.510×h.632×v.688mm. Skříňka vybavena nasávacím otvorem v čele dvířek a otvorem v horní části pro odvedení teplého vzduchu (krytí otvorů perforovaným plechem/mřížkou). V levé části katedry umístěna skříňka s 3× polohovatelnou policí. Prostor mezi skříňkami vybaven falešnými uzamykatelnými zády pro možnost umístění interface jazykové laboratoře. Vytvořený propoj mezi prostorem uzamykatelné skříňky a falešnými zády. Možnost napojení katedry na kabelové žlaby pro studentské stoly.  Konstrukce nábytku je z oboustranně laminované dřevotřískové desky, pohledové hrany jsou lepeny voděodolným PUR lepidlem. Možnost výběru barevného provedení alespoň ze čtyř základních typů dekorů/barev. Cena včetně dopravy a instalace.
</t>
  </si>
  <si>
    <t>Stůl žákovský</t>
  </si>
  <si>
    <t xml:space="preserve">Stůl mobilní, stohovatelný, rozměr 650x650 mm, nohy z ocelových profilů, dvě nohy opatřeny kolečky, pracovní deska LTD o tloučťce min. 22 mm. Možnost výběru alespoň ze čtyř barevných variant. Cena včetně dopravy, instalace.
</t>
  </si>
  <si>
    <t xml:space="preserve">Skříň s plnými dvířky. Rozměr: 800 x 400 x 850 mm (š x h x v). Korpus je dodáván smontovaný, lepený v lisu bez pohledových spojení, je vyroben z oboustranně laminovaných dřevotřískových desek tloušťky min. 19 mm. Korpus osazen na nepohledových hranách ABS. Hrany lepeny voděodolným PUR lepidlem, úchytky jsou celokovové. Barevné provedení min. ve 4 barvách. Cena včetně dopravy a instalace. 
</t>
  </si>
  <si>
    <t>Stůl mobilní</t>
  </si>
  <si>
    <t xml:space="preserve">Skříň v jejíž spodní a horní části jsou plné křídlové dveře. Rozměr: 1000 x 600 x 2000 (š x h x v). Korpus je dodáván smontovaný, lepený v lisu bez pohledových spojení, je vyroben z oboustranně laminovaných dřevotřískových desek tloušťky min. 19 mm. Korpus osazen na nepohledových hranách ABS. Hrany lepeny voděodolným PUR lepidlem, úchytky jsou celokovové. Barevné provedení min. ve 4 barvách. Cena včetně dopravy a instalace. 
</t>
  </si>
  <si>
    <t xml:space="preserve">Židle s dynamickou podnoží z ocelové silnostěnné trubky o průměru 22 mm a plastovým šálovým sedákem se vzduchovým polštářem. Výšky sedáku dle normy ČSN EN 1729-1 Nábytek - Židle a stoly pro vzdělávací instituce - Část 1: Funkční rozměry. Volba barvy plastového sedáku alespoň ze čtyř barevných variant. Cena včetně dopravy, instalace.
</t>
  </si>
  <si>
    <t>Židle</t>
  </si>
  <si>
    <t xml:space="preserve">Stůl mobilní, stohovatelný, rozměr 1300x650 mm, nohy z ocelových profilů, dvě nohy opatřeny kolečky, pracovní deska LTD o tloučťce min. 22 mm. Možnost výběru alespoň ze čtyř barevných variant. Cena včetně dopravy, instalace.
</t>
  </si>
  <si>
    <t>DÍL 02</t>
  </si>
  <si>
    <t>DÍL 03</t>
  </si>
  <si>
    <t>JAZ 04</t>
  </si>
  <si>
    <t>KOM 08</t>
  </si>
  <si>
    <t>Město Louny	
Mírové náměstí 35, 440 01 Louny</t>
  </si>
  <si>
    <t>Základní škola Louny, Prokopa Holého 2632</t>
  </si>
  <si>
    <t>09/2024</t>
  </si>
  <si>
    <t xml:space="preserve">Skříň pro židle s křídlovými dveřmi. Rozměr: 1000 x 600 x 2000 (š x h x v). Korpus je dodáván smontovaný, lepený v lisu bez pohledových spojení, je vyroben z oboustranně laminovaných dřevotřískových desek tloušťky min. 19 mm. Bez dna skříně umožňující uložení vozíku na židle. Hrany lepeny voděodolným PUR lepidlem, úchytky jsou celokovové. Barevné provedení min. ve 4 barvách. Cena včetně dopravy a instalace. 
</t>
  </si>
  <si>
    <t xml:space="preserve">Pojízdný vozík na židle, celosvařovařný, rám z profilů min. 30 x 30 mm, bržděná kolečka, možnost stohování min. 10 židlí s dynamickou podnoží. Cena včetně dopravy a instalace. 
</t>
  </si>
  <si>
    <t xml:space="preserve">Učitelská katedra
</t>
  </si>
  <si>
    <t xml:space="preserve">Ponk studentský
</t>
  </si>
  <si>
    <r>
      <t xml:space="preserve">Dílenská skříň 
</t>
    </r>
    <r>
      <rPr>
        <sz val="10"/>
        <color rgb="FFC00000"/>
        <rFont val="Arial"/>
        <family val="2"/>
        <charset val="238"/>
      </rPr>
      <t xml:space="preserve">
</t>
    </r>
  </si>
  <si>
    <t xml:space="preserve">Ponk studentský
</t>
  </si>
  <si>
    <t xml:space="preserve">Dílenská skříň 
</t>
  </si>
  <si>
    <t>Dílenská skříň se základním vybavením pro dřevoobrábění - pro 16 žáků. Jednotlivé sady nářadí jsou uloženy v dřevěných blocích s otvory pro umístění patřičného počtu nářadí. Každý blok s nářadím má v dílenské skříni své pevně vymezené místo. Stejně tak brusné papíry a další příslušenství. Rozměry skříně (š × h × v): min. 1000 × 545 × 1907 [mm], 2× plné uzamykatelné dveře. Vybavení:
Pilka čepovka 300 mm 8x
Ocelová obdélníková škrabka (cidlina) 16x
Brusný blok z aglomerovaného korku 16x
Úhelník 16x
Odvíjecí systém pro brusný papír 1x
50m role brusného papíru zrnitost 60, 80, 120 1x
Skládací metr 2 m 8x
Šídlo s kulatou špičkou 16x
Řezbářský nůž 16x
Dláto šíře 8, 10 mm 8x
Dláto šíře 14, 16 mm 16x
Truhlářská palička hranatá 16x
Truhlářské kladivo 16x 
Rašple půlkulatá 250 mm 16x
Rašple kulatá 250 mm 8x
Rašple plochá 250 mm 16x
Pilník půlkulatý 250 mm 16x
Popruhová svěrka 4x
Úhelník 45° (135°) 1x
Truhlářský rejsek 1x
Pokosník hybný 1x
Honovací brousek 100 x 50 x 20 mm 1x
Hoblík délka 240 mm 1x
List do lupínkové pilky (jemný, střední, hrubý) 8x
Truhlářská svěrka 200, 300 mm 8x
Rám lupínkové pilky 16x
Pilka pokosová 16x
Úložná bedna zelená 3x. Cena včetně dopravy a instalace.</t>
  </si>
  <si>
    <t xml:space="preserve">kovový regál 
</t>
  </si>
  <si>
    <t xml:space="preserve">Židle studentská 
</t>
  </si>
  <si>
    <r>
      <t xml:space="preserve">Dílenská skříň se základním vybavením pro dřevoobrábění - pro 16 žáků. Jednotlivé sady nářadí jsou uloženy v dřevěných blocích s otvory pro umístění patřičného počtu nářadí. Každý blok s nářadím má v dílenské skříni své pevně vymezené místo. Stejně tak brusné papíry a další příslušenství. Rozměry skříně (š × h × v): min. 1000 × 545 × 1907 [mm], 2× plné uzamykatelné dveře. Vybavení:
Pilka čepovka 300 mm 8x
Ocelová obdélníková škrabka (cidlina) 16x
Brusný blok z aglomerovaného korku 16x
Úhelník 16x
Odvíjecí systém pro brusný papír 1x
50m role brusného papíru zrnitost 60, 80, 120 1x
Skládací metr 2 m 8x
Šídlo s kulatou špičkou 16x
Řezbářský nůž 16x
Dláto šíře 8, 10 mm 8x
Dláto šíře 14, 16 mm 16x
Truhlářská palička hranatá 16x
Truhlářské kladivo 16x </t>
    </r>
    <r>
      <rPr>
        <sz val="10"/>
        <color rgb="FFC00000"/>
        <rFont val="Arial"/>
        <family val="2"/>
        <charset val="238"/>
      </rPr>
      <t xml:space="preserve">
</t>
    </r>
    <r>
      <rPr>
        <sz val="10"/>
        <rFont val="Arial"/>
        <family val="2"/>
        <charset val="238"/>
      </rPr>
      <t>Rašple půlkulatá 250 mm 16x
Rašple kulatá 250 mm 8x
Rašple plochá 250 mm 16x
Pilník půlkulatý 250 mm 16x
Popruhová svěrka 4x
Úhelník 45° (135°) 1x
Truhlářský rejsek 1x
Pokosník hybný 1x
Honovací brousek 100 x 50 x 20 mm 1x
Hoblík délka 240 mm 1x
List do lupínkové pilky (jemný, střední, hrubý) 8x
Truhlářská svěrka 200, 300 mm 8x
Rám lupínkové pilky 16x
Pilka pokosová 16x
Úložná bedna zelená 3x. Cena včetně dopravy a instalace.</t>
    </r>
  </si>
  <si>
    <t>REKAPITULACE - NÁBYTEK</t>
  </si>
  <si>
    <t>SOUPIS PRACÍ A DODÁVEK A SLUŽEB vč VÝKAZU VÝMĚR - NÁBYTEK</t>
  </si>
  <si>
    <t>Nábytek - jazyková učebna</t>
  </si>
  <si>
    <t>Nábytek - dílny 2.03</t>
  </si>
  <si>
    <t>Nábytek - dílny 2.02</t>
  </si>
  <si>
    <t>Nábytek - komunitní prostor</t>
  </si>
  <si>
    <t>OCENĚNÝ SOUPIS PRACÍ A DODÁVEK A SLUŽEB - NÁBYTEK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</si>
</sst>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Kč&quot;* #,##0.00_);_(&quot;Kč&quot;* \(#,##0.00\);_(&quot;Kč&quot;* &quot;-&quot;??_);_(@_)"/>
    <numFmt numFmtId="165" formatCode="#"/>
    <numFmt numFmtId="166" formatCode="#,##0.000"/>
    <numFmt numFmtId="167" formatCode="#,##0\_x0000_"/>
    <numFmt numFmtId="168" formatCode="#,##0.0000"/>
    <numFmt numFmtId="169" formatCode="\'@\'"/>
  </numFmts>
  <fonts count="24" x14ac:knownFonts="1">
    <font>
      <sz val="10"/>
      <name val="Arial"/>
      <charset val="238"/>
    </font>
    <font>
      <sz val="10"/>
      <name val="Arial"/>
      <family val="2"/>
      <charset val="238"/>
    </font>
    <font>
      <sz val="8"/>
      <name val="Arial"/>
      <family val="2"/>
      <charset val="238"/>
    </font>
    <font>
      <sz val="7"/>
      <name val="Arial"/>
      <family val="2"/>
      <charset val="238"/>
    </font>
    <font>
      <b/>
      <sz val="10"/>
      <name val="Arial"/>
      <family val="2"/>
      <charset val="238"/>
    </font>
    <font>
      <b/>
      <sz val="12"/>
      <name val="Arial"/>
      <family val="2"/>
      <charset val="238"/>
    </font>
    <font>
      <b/>
      <sz val="8"/>
      <name val="Arial"/>
      <family val="2"/>
      <charset val="238"/>
    </font>
    <font>
      <b/>
      <sz val="14"/>
      <name val="Arial"/>
      <family val="2"/>
      <charset val="238"/>
    </font>
    <font>
      <b/>
      <sz val="18"/>
      <color indexed="10"/>
      <name val="Arial"/>
      <family val="2"/>
      <charset val="238"/>
    </font>
    <font>
      <sz val="8"/>
      <color indexed="9"/>
      <name val="Arial"/>
      <family val="2"/>
      <charset val="238"/>
    </font>
    <font>
      <sz val="10"/>
      <name val="Arial CE"/>
      <family val="2"/>
      <charset val="238"/>
    </font>
    <font>
      <b/>
      <u/>
      <sz val="10"/>
      <name val="Arial"/>
      <family val="2"/>
      <charset val="238"/>
    </font>
    <font>
      <sz val="11"/>
      <color theme="1"/>
      <name val="Calibri"/>
      <family val="2"/>
      <charset val="238"/>
      <scheme val="minor"/>
    </font>
    <font>
      <b/>
      <sz val="8"/>
      <color rgb="FF0000FF"/>
      <name val="Arial"/>
      <family val="2"/>
      <charset val="238"/>
    </font>
    <font>
      <b/>
      <sz val="10"/>
      <color rgb="FF0000FF"/>
      <name val="Arial"/>
      <family val="2"/>
      <charset val="238"/>
    </font>
    <font>
      <b/>
      <sz val="10"/>
      <color rgb="FF800080"/>
      <name val="Arial"/>
      <family val="2"/>
      <charset val="238"/>
    </font>
    <font>
      <b/>
      <u/>
      <sz val="10"/>
      <color rgb="FFFA0000"/>
      <name val="Arial"/>
      <family val="2"/>
      <charset val="238"/>
    </font>
    <font>
      <sz val="11"/>
      <name val="Calibri"/>
      <family val="2"/>
      <scheme val="minor"/>
    </font>
    <font>
      <b/>
      <sz val="8"/>
      <color indexed="12"/>
      <name val="Arial"/>
      <family val="2"/>
      <charset val="238"/>
    </font>
    <font>
      <b/>
      <u/>
      <sz val="8"/>
      <color indexed="10"/>
      <name val="Arial"/>
      <family val="2"/>
      <charset val="238"/>
    </font>
    <font>
      <sz val="10"/>
      <name val="Arial"/>
      <family val="2"/>
      <charset val="238"/>
    </font>
    <font>
      <u/>
      <sz val="10"/>
      <color indexed="12"/>
      <name val="Arial CE"/>
      <family val="2"/>
      <charset val="238"/>
    </font>
    <font>
      <sz val="10"/>
      <color rgb="FFC00000"/>
      <name val="Arial"/>
      <family val="2"/>
      <charset val="238"/>
    </font>
    <font>
      <sz val="12"/>
      <color rgb="FFC00000"/>
      <name val="Arial Black"/>
      <family val="2"/>
      <charset val="238"/>
    </font>
  </fonts>
  <fills count="6">
    <fill>
      <patternFill patternType="none"/>
    </fill>
    <fill>
      <patternFill patternType="gray125"/>
    </fill>
    <fill>
      <patternFill patternType="solid">
        <fgColor indexed="26"/>
      </patternFill>
    </fill>
    <fill>
      <patternFill patternType="solid">
        <fgColor indexed="13"/>
      </patternFill>
    </fill>
    <fill>
      <patternFill patternType="solid">
        <fgColor indexed="26"/>
        <bgColor indexed="64"/>
      </patternFill>
    </fill>
    <fill>
      <patternFill patternType="solid">
        <fgColor theme="0"/>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style="hair">
        <color indexed="64"/>
      </top>
      <bottom/>
      <diagonal/>
    </border>
    <border>
      <left/>
      <right style="thin">
        <color indexed="64"/>
      </right>
      <top/>
      <bottom/>
      <diagonal/>
    </border>
    <border>
      <left/>
      <right style="hair">
        <color indexed="64"/>
      </right>
      <top/>
      <bottom/>
      <diagonal/>
    </border>
    <border>
      <left/>
      <right/>
      <top style="hair">
        <color indexed="64"/>
      </top>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2" fillId="0" borderId="0"/>
    <xf numFmtId="0" fontId="12" fillId="0" borderId="0"/>
    <xf numFmtId="0" fontId="17" fillId="0" borderId="0"/>
    <xf numFmtId="0" fontId="21" fillId="0" borderId="0" applyNumberFormat="0" applyFill="0" applyBorder="0" applyAlignment="0" applyProtection="0">
      <alignment vertical="top"/>
      <protection locked="0"/>
    </xf>
    <xf numFmtId="164" fontId="20"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cellStyleXfs>
  <cellXfs count="317">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3" fillId="0" borderId="0" xfId="0" applyFont="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4"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165" fontId="4" fillId="0" borderId="17" xfId="0" applyNumberFormat="1" applyFont="1" applyBorder="1" applyAlignment="1">
      <alignment vertical="center" wrapText="1"/>
    </xf>
    <xf numFmtId="0" fontId="5" fillId="0" borderId="19" xfId="0" applyFont="1" applyBorder="1" applyAlignment="1">
      <alignment vertical="center"/>
    </xf>
    <xf numFmtId="0" fontId="5" fillId="0" borderId="21" xfId="0" applyFont="1" applyBorder="1" applyAlignment="1">
      <alignment vertical="center"/>
    </xf>
    <xf numFmtId="0" fontId="4" fillId="0" borderId="22" xfId="0" applyFont="1" applyBorder="1"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21" xfId="0" applyFont="1" applyBorder="1" applyAlignment="1">
      <alignment vertical="center"/>
    </xf>
    <xf numFmtId="1" fontId="2" fillId="0" borderId="24" xfId="0" applyNumberFormat="1" applyFont="1" applyBorder="1" applyAlignment="1">
      <alignment horizontal="center" vertical="center"/>
    </xf>
    <xf numFmtId="0" fontId="6" fillId="0" borderId="25" xfId="0" applyFont="1" applyBorder="1" applyAlignment="1">
      <alignment vertical="center"/>
    </xf>
    <xf numFmtId="0" fontId="2" fillId="0" borderId="26" xfId="0" applyFont="1" applyBorder="1" applyAlignment="1">
      <alignment vertical="center"/>
    </xf>
    <xf numFmtId="49" fontId="2" fillId="0" borderId="27" xfId="0" applyNumberFormat="1" applyFont="1" applyBorder="1" applyAlignment="1">
      <alignment vertical="center"/>
    </xf>
    <xf numFmtId="0" fontId="2" fillId="0" borderId="28" xfId="0" applyFont="1" applyBorder="1" applyAlignment="1">
      <alignment vertical="center"/>
    </xf>
    <xf numFmtId="0" fontId="2" fillId="0" borderId="27" xfId="0" applyFont="1" applyBorder="1" applyAlignment="1">
      <alignment vertical="center"/>
    </xf>
    <xf numFmtId="1" fontId="2" fillId="0" borderId="30" xfId="0" applyNumberFormat="1" applyFont="1" applyBorder="1" applyAlignment="1">
      <alignment horizontal="center" vertical="center"/>
    </xf>
    <xf numFmtId="0" fontId="6" fillId="0" borderId="28" xfId="0" applyFont="1" applyBorder="1" applyAlignment="1">
      <alignment vertical="center"/>
    </xf>
    <xf numFmtId="49" fontId="2" fillId="0" borderId="18" xfId="0" applyNumberFormat="1" applyFont="1" applyBorder="1" applyAlignment="1">
      <alignment vertical="center"/>
    </xf>
    <xf numFmtId="0" fontId="2" fillId="0" borderId="31" xfId="0" applyFont="1" applyBorder="1" applyAlignment="1">
      <alignment vertical="center"/>
    </xf>
    <xf numFmtId="1" fontId="2" fillId="0" borderId="32" xfId="0" applyNumberFormat="1" applyFont="1" applyBorder="1" applyAlignment="1">
      <alignment horizontal="center"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49" fontId="2" fillId="0" borderId="15" xfId="0" applyNumberFormat="1" applyFont="1" applyBorder="1" applyAlignment="1">
      <alignment vertical="center"/>
    </xf>
    <xf numFmtId="0" fontId="4" fillId="0" borderId="1" xfId="0" applyFont="1" applyBorder="1" applyAlignment="1">
      <alignment vertical="top"/>
    </xf>
    <xf numFmtId="0" fontId="2" fillId="0" borderId="36" xfId="0" applyFont="1" applyBorder="1" applyAlignment="1">
      <alignment vertical="center"/>
    </xf>
    <xf numFmtId="0" fontId="2" fillId="0" borderId="37" xfId="0" applyFont="1" applyBorder="1" applyAlignment="1">
      <alignment vertical="center"/>
    </xf>
    <xf numFmtId="1" fontId="5" fillId="0" borderId="19" xfId="0" applyNumberFormat="1" applyFont="1" applyBorder="1" applyAlignment="1">
      <alignment vertical="center"/>
    </xf>
    <xf numFmtId="0" fontId="2" fillId="0" borderId="38" xfId="0" applyFont="1" applyBorder="1" applyAlignment="1">
      <alignment vertical="center"/>
    </xf>
    <xf numFmtId="168" fontId="2" fillId="0" borderId="18" xfId="0" applyNumberFormat="1" applyFont="1" applyBorder="1" applyAlignment="1">
      <alignment horizontal="right" vertical="center"/>
    </xf>
    <xf numFmtId="0" fontId="2" fillId="0" borderId="39" xfId="0" applyFont="1" applyBorder="1"/>
    <xf numFmtId="0" fontId="2" fillId="0" borderId="29" xfId="0" applyFont="1" applyBorder="1"/>
    <xf numFmtId="168" fontId="2" fillId="0" borderId="40" xfId="0" applyNumberFormat="1" applyFont="1" applyBorder="1" applyAlignment="1">
      <alignment horizontal="right" vertical="center"/>
    </xf>
    <xf numFmtId="0" fontId="4" fillId="0" borderId="41" xfId="0" applyFont="1" applyBorder="1" applyAlignment="1">
      <alignment vertical="top"/>
    </xf>
    <xf numFmtId="0" fontId="2" fillId="0" borderId="25" xfId="0" applyFont="1" applyBorder="1" applyAlignment="1">
      <alignment vertical="center"/>
    </xf>
    <xf numFmtId="168" fontId="2" fillId="0" borderId="27" xfId="0" applyNumberFormat="1" applyFont="1" applyBorder="1" applyAlignment="1">
      <alignment horizontal="right" vertical="center"/>
    </xf>
    <xf numFmtId="0" fontId="4" fillId="0" borderId="33"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2" fillId="0" borderId="13" xfId="0" applyFont="1" applyBorder="1"/>
    <xf numFmtId="0" fontId="2" fillId="0" borderId="44" xfId="0" applyFont="1" applyBorder="1" applyAlignment="1">
      <alignment vertical="center"/>
    </xf>
    <xf numFmtId="0" fontId="2" fillId="0" borderId="45" xfId="0" applyFont="1" applyBorder="1"/>
    <xf numFmtId="0" fontId="2" fillId="0" borderId="46" xfId="0" applyFont="1" applyBorder="1" applyAlignment="1">
      <alignment vertical="center"/>
    </xf>
    <xf numFmtId="0" fontId="13" fillId="0" borderId="0" xfId="0" applyFont="1" applyAlignment="1">
      <alignment vertical="center"/>
    </xf>
    <xf numFmtId="49" fontId="2" fillId="0" borderId="6" xfId="0" applyNumberFormat="1" applyFont="1" applyBorder="1" applyAlignment="1">
      <alignment vertical="center"/>
    </xf>
    <xf numFmtId="49" fontId="2" fillId="3" borderId="47" xfId="0" applyNumberFormat="1" applyFont="1" applyFill="1" applyBorder="1" applyAlignment="1">
      <alignment horizontal="center" vertical="center" wrapText="1"/>
    </xf>
    <xf numFmtId="1" fontId="2" fillId="3" borderId="48" xfId="0" applyNumberFormat="1" applyFont="1" applyFill="1" applyBorder="1" applyAlignment="1">
      <alignment horizontal="center" vertical="center" wrapText="1"/>
    </xf>
    <xf numFmtId="49" fontId="7" fillId="2" borderId="0" xfId="0" applyNumberFormat="1" applyFont="1" applyFill="1"/>
    <xf numFmtId="49" fontId="6" fillId="2" borderId="0" xfId="0" applyNumberFormat="1" applyFont="1" applyFill="1" applyAlignment="1">
      <alignment vertical="center"/>
    </xf>
    <xf numFmtId="49" fontId="2" fillId="2" borderId="0" xfId="0" applyNumberFormat="1" applyFont="1" applyFill="1" applyAlignment="1">
      <alignment vertical="center"/>
    </xf>
    <xf numFmtId="0" fontId="2" fillId="4" borderId="0" xfId="0" applyFont="1" applyFill="1" applyAlignment="1">
      <alignment horizontal="left" vertical="center"/>
    </xf>
    <xf numFmtId="49" fontId="2" fillId="4" borderId="0" xfId="0" applyNumberFormat="1" applyFont="1" applyFill="1" applyAlignment="1">
      <alignment horizontal="left" vertical="center"/>
    </xf>
    <xf numFmtId="49" fontId="2" fillId="3" borderId="49" xfId="0" applyNumberFormat="1" applyFont="1" applyFill="1" applyBorder="1" applyAlignment="1">
      <alignment horizontal="center" vertical="center" wrapText="1"/>
    </xf>
    <xf numFmtId="1" fontId="2" fillId="3" borderId="32" xfId="0" applyNumberFormat="1" applyFont="1" applyFill="1" applyBorder="1" applyAlignment="1">
      <alignment horizontal="center" vertical="center" wrapText="1"/>
    </xf>
    <xf numFmtId="49" fontId="3" fillId="2" borderId="0" xfId="0" applyNumberFormat="1" applyFont="1" applyFill="1"/>
    <xf numFmtId="2" fontId="1" fillId="0" borderId="0" xfId="0" applyNumberFormat="1" applyFont="1" applyProtection="1">
      <protection locked="0"/>
    </xf>
    <xf numFmtId="0" fontId="1" fillId="0" borderId="0" xfId="0" applyFont="1" applyProtection="1">
      <protection locked="0"/>
    </xf>
    <xf numFmtId="49" fontId="3" fillId="2" borderId="0" xfId="0" applyNumberFormat="1" applyFont="1" applyFill="1" applyAlignment="1">
      <alignment vertical="center"/>
    </xf>
    <xf numFmtId="49" fontId="2" fillId="2" borderId="0" xfId="0" applyNumberFormat="1" applyFont="1" applyFill="1" applyAlignment="1">
      <alignment horizontal="center" vertical="center"/>
    </xf>
    <xf numFmtId="49" fontId="2" fillId="2" borderId="0" xfId="0" applyNumberFormat="1" applyFont="1" applyFill="1" applyAlignment="1">
      <alignment horizontal="left" vertical="center"/>
    </xf>
    <xf numFmtId="49" fontId="2" fillId="3" borderId="50" xfId="0" applyNumberFormat="1" applyFont="1" applyFill="1" applyBorder="1" applyAlignment="1">
      <alignment horizontal="center" vertical="center" wrapText="1"/>
    </xf>
    <xf numFmtId="1" fontId="2" fillId="3" borderId="51" xfId="0" applyNumberFormat="1" applyFont="1" applyFill="1" applyBorder="1" applyAlignment="1">
      <alignment horizontal="center" vertical="center" wrapText="1"/>
    </xf>
    <xf numFmtId="0" fontId="1" fillId="4" borderId="16" xfId="0" applyFont="1" applyFill="1" applyBorder="1"/>
    <xf numFmtId="0" fontId="1" fillId="4" borderId="17" xfId="0" applyFont="1" applyFill="1" applyBorder="1"/>
    <xf numFmtId="0" fontId="1" fillId="0" borderId="1" xfId="0" applyFont="1" applyBorder="1"/>
    <xf numFmtId="0" fontId="1" fillId="0" borderId="2" xfId="0" applyFont="1" applyBorder="1"/>
    <xf numFmtId="0" fontId="1" fillId="0" borderId="3" xfId="0" applyFont="1" applyBorder="1"/>
    <xf numFmtId="0" fontId="8" fillId="0" borderId="2" xfId="0" applyFont="1" applyBorder="1"/>
    <xf numFmtId="0" fontId="1" fillId="0" borderId="13" xfId="0" applyFont="1" applyBorder="1"/>
    <xf numFmtId="0" fontId="1" fillId="0" borderId="14" xfId="0" applyFont="1" applyBorder="1"/>
    <xf numFmtId="0" fontId="1" fillId="0" borderId="15" xfId="0" applyFont="1" applyBorder="1"/>
    <xf numFmtId="165" fontId="2" fillId="0" borderId="25" xfId="0" applyNumberFormat="1" applyFont="1" applyBorder="1" applyAlignment="1">
      <alignment vertical="center"/>
    </xf>
    <xf numFmtId="165" fontId="2" fillId="0" borderId="8" xfId="0" applyNumberFormat="1" applyFont="1" applyBorder="1" applyAlignment="1">
      <alignment vertical="center"/>
    </xf>
    <xf numFmtId="165" fontId="2" fillId="0" borderId="38" xfId="0" applyNumberFormat="1" applyFont="1" applyBorder="1" applyAlignment="1">
      <alignment vertical="center"/>
    </xf>
    <xf numFmtId="165" fontId="2" fillId="0" borderId="0" xfId="0" applyNumberFormat="1" applyFont="1" applyAlignment="1">
      <alignment vertical="center"/>
    </xf>
    <xf numFmtId="165" fontId="2" fillId="0" borderId="26" xfId="0" applyNumberFormat="1" applyFont="1" applyBorder="1" applyAlignment="1">
      <alignment vertical="center"/>
    </xf>
    <xf numFmtId="165" fontId="2" fillId="0" borderId="28" xfId="0" applyNumberFormat="1" applyFont="1" applyBorder="1" applyAlignment="1">
      <alignment vertical="center"/>
    </xf>
    <xf numFmtId="165" fontId="2" fillId="0" borderId="12" xfId="0" applyNumberFormat="1" applyFont="1" applyBorder="1" applyAlignment="1">
      <alignment vertical="center"/>
    </xf>
    <xf numFmtId="165" fontId="2" fillId="0" borderId="29" xfId="0" applyNumberFormat="1" applyFont="1" applyBorder="1" applyAlignment="1">
      <alignment vertical="center"/>
    </xf>
    <xf numFmtId="165" fontId="2" fillId="0" borderId="9" xfId="0" applyNumberFormat="1" applyFont="1" applyBorder="1" applyAlignment="1">
      <alignment vertical="center"/>
    </xf>
    <xf numFmtId="49" fontId="2" fillId="0" borderId="26" xfId="0" applyNumberFormat="1" applyFont="1" applyBorder="1" applyAlignment="1">
      <alignment vertical="center"/>
    </xf>
    <xf numFmtId="3" fontId="1" fillId="0" borderId="52" xfId="0" applyNumberFormat="1" applyFont="1" applyBorder="1" applyAlignment="1">
      <alignment vertical="center"/>
    </xf>
    <xf numFmtId="3" fontId="1" fillId="0" borderId="34" xfId="0" applyNumberFormat="1" applyFont="1" applyBorder="1" applyAlignment="1">
      <alignment vertical="center"/>
    </xf>
    <xf numFmtId="167" fontId="1" fillId="0" borderId="35" xfId="0" applyNumberFormat="1" applyFont="1" applyBorder="1" applyAlignment="1">
      <alignment horizontal="right" vertical="center" wrapText="1"/>
    </xf>
    <xf numFmtId="4" fontId="1" fillId="0" borderId="33" xfId="0" applyNumberFormat="1" applyFont="1" applyBorder="1" applyAlignment="1">
      <alignment horizontal="right" vertical="center" wrapText="1"/>
    </xf>
    <xf numFmtId="3" fontId="1" fillId="0" borderId="35" xfId="0" applyNumberFormat="1" applyFont="1" applyBorder="1" applyAlignment="1">
      <alignment vertical="center"/>
    </xf>
    <xf numFmtId="3" fontId="1" fillId="0" borderId="33" xfId="0" applyNumberFormat="1" applyFont="1" applyBorder="1" applyAlignment="1">
      <alignment vertical="center"/>
    </xf>
    <xf numFmtId="3" fontId="1" fillId="0" borderId="34" xfId="0" applyNumberFormat="1" applyFont="1" applyBorder="1" applyAlignment="1">
      <alignment vertical="center" wrapText="1"/>
    </xf>
    <xf numFmtId="4" fontId="1" fillId="0" borderId="34" xfId="0" applyNumberFormat="1" applyFont="1" applyBorder="1" applyAlignment="1">
      <alignment horizontal="right" vertical="center" wrapText="1"/>
    </xf>
    <xf numFmtId="3" fontId="1" fillId="0" borderId="46" xfId="0" applyNumberFormat="1" applyFont="1" applyBorder="1" applyAlignment="1">
      <alignment vertical="center"/>
    </xf>
    <xf numFmtId="4" fontId="1" fillId="0" borderId="28" xfId="0" applyNumberFormat="1" applyFont="1" applyBorder="1" applyAlignment="1">
      <alignment horizontal="right" vertical="center" wrapText="1"/>
    </xf>
    <xf numFmtId="4" fontId="1" fillId="0" borderId="28" xfId="0" applyNumberFormat="1" applyFont="1" applyBorder="1" applyAlignment="1">
      <alignment horizontal="right" vertical="center"/>
    </xf>
    <xf numFmtId="3" fontId="1" fillId="0" borderId="12" xfId="0" applyNumberFormat="1" applyFont="1" applyBorder="1" applyAlignment="1">
      <alignment vertical="center"/>
    </xf>
    <xf numFmtId="0" fontId="9" fillId="0" borderId="12" xfId="0" applyFont="1" applyBorder="1" applyAlignment="1">
      <alignment horizontal="right" vertical="center"/>
    </xf>
    <xf numFmtId="0" fontId="9" fillId="0" borderId="9" xfId="0" applyFont="1" applyBorder="1" applyAlignment="1">
      <alignment horizontal="left" vertical="center"/>
    </xf>
    <xf numFmtId="3" fontId="1" fillId="0" borderId="28" xfId="0" applyNumberFormat="1" applyFont="1" applyBorder="1" applyAlignment="1">
      <alignment vertical="center"/>
    </xf>
    <xf numFmtId="3" fontId="1" fillId="0" borderId="0" xfId="0" applyNumberFormat="1" applyFont="1" applyAlignment="1">
      <alignment vertical="center"/>
    </xf>
    <xf numFmtId="4" fontId="1" fillId="0" borderId="16" xfId="0" applyNumberFormat="1" applyFont="1" applyBorder="1" applyAlignment="1">
      <alignment horizontal="right" vertical="center" wrapText="1"/>
    </xf>
    <xf numFmtId="4" fontId="1" fillId="0" borderId="16" xfId="0" applyNumberFormat="1" applyFont="1" applyBorder="1" applyAlignment="1">
      <alignment horizontal="right" vertical="center"/>
    </xf>
    <xf numFmtId="3" fontId="1" fillId="0" borderId="18" xfId="0" applyNumberFormat="1" applyFont="1" applyBorder="1" applyAlignment="1">
      <alignment vertical="center"/>
    </xf>
    <xf numFmtId="4" fontId="1" fillId="0" borderId="45" xfId="0" applyNumberFormat="1" applyFont="1" applyBorder="1" applyAlignment="1">
      <alignment horizontal="right" vertical="center" wrapText="1"/>
    </xf>
    <xf numFmtId="4" fontId="1" fillId="0" borderId="17" xfId="0" applyNumberFormat="1" applyFont="1" applyBorder="1" applyAlignment="1">
      <alignment horizontal="right" vertical="center" wrapText="1"/>
    </xf>
    <xf numFmtId="3" fontId="1" fillId="0" borderId="14" xfId="0" applyNumberFormat="1" applyFont="1" applyBorder="1" applyAlignment="1">
      <alignment vertical="center" wrapText="1"/>
    </xf>
    <xf numFmtId="3" fontId="2" fillId="0" borderId="29" xfId="0" applyNumberFormat="1" applyFont="1" applyBorder="1" applyAlignment="1">
      <alignment horizontal="right" vertical="center" wrapText="1"/>
    </xf>
    <xf numFmtId="4" fontId="2" fillId="0" borderId="28" xfId="0" applyNumberFormat="1" applyFont="1" applyBorder="1" applyAlignment="1">
      <alignment horizontal="right" vertical="center" wrapText="1"/>
    </xf>
    <xf numFmtId="4" fontId="1" fillId="0" borderId="29" xfId="0" applyNumberFormat="1" applyFont="1" applyBorder="1" applyAlignment="1">
      <alignment horizontal="right" vertical="center" wrapText="1"/>
    </xf>
    <xf numFmtId="3" fontId="2" fillId="0" borderId="28" xfId="0" applyNumberFormat="1" applyFont="1" applyBorder="1" applyAlignment="1">
      <alignment horizontal="right" vertical="center" wrapText="1"/>
    </xf>
    <xf numFmtId="4" fontId="4" fillId="0" borderId="53" xfId="0" applyNumberFormat="1" applyFont="1" applyBorder="1" applyAlignment="1">
      <alignment horizontal="right" vertical="center" wrapText="1"/>
    </xf>
    <xf numFmtId="0" fontId="1" fillId="0" borderId="20" xfId="0" applyFont="1" applyBorder="1" applyAlignment="1">
      <alignment vertical="center"/>
    </xf>
    <xf numFmtId="0" fontId="1" fillId="0" borderId="0" xfId="0" applyFont="1" applyAlignment="1">
      <alignment vertical="center"/>
    </xf>
    <xf numFmtId="0" fontId="1" fillId="4" borderId="0" xfId="0" applyFont="1" applyFill="1" applyAlignment="1">
      <alignment horizontal="left" vertical="center"/>
    </xf>
    <xf numFmtId="49" fontId="1" fillId="3" borderId="47" xfId="0" applyNumberFormat="1" applyFont="1" applyFill="1" applyBorder="1" applyAlignment="1">
      <alignment horizontal="center" vertical="center" wrapText="1"/>
    </xf>
    <xf numFmtId="1" fontId="1" fillId="3" borderId="48" xfId="0" applyNumberFormat="1" applyFont="1" applyFill="1" applyBorder="1" applyAlignment="1">
      <alignment horizontal="center" vertical="center" wrapText="1"/>
    </xf>
    <xf numFmtId="0" fontId="14" fillId="0" borderId="0" xfId="0" applyFont="1" applyAlignment="1">
      <alignment vertical="center"/>
    </xf>
    <xf numFmtId="4" fontId="16" fillId="0" borderId="0" xfId="0" applyNumberFormat="1" applyFont="1" applyAlignment="1">
      <alignment horizontal="right" vertical="center"/>
    </xf>
    <xf numFmtId="1" fontId="1" fillId="3" borderId="48" xfId="0" applyNumberFormat="1" applyFont="1" applyFill="1" applyBorder="1" applyAlignment="1">
      <alignment horizontal="center" vertical="center"/>
    </xf>
    <xf numFmtId="0" fontId="2" fillId="0" borderId="0" xfId="0" applyFont="1" applyProtection="1">
      <protection locked="0"/>
    </xf>
    <xf numFmtId="2" fontId="2" fillId="0" borderId="0" xfId="0" applyNumberFormat="1" applyFont="1" applyProtection="1">
      <protection locked="0"/>
    </xf>
    <xf numFmtId="49" fontId="1" fillId="2" borderId="17" xfId="0" applyNumberFormat="1" applyFont="1" applyFill="1" applyBorder="1" applyAlignment="1">
      <alignment horizontal="left" vertical="top" wrapText="1"/>
    </xf>
    <xf numFmtId="0" fontId="16" fillId="0" borderId="0" xfId="0" applyFont="1" applyAlignment="1">
      <alignment horizontal="left" vertical="top" wrapText="1"/>
    </xf>
    <xf numFmtId="0" fontId="1" fillId="0" borderId="0" xfId="0" applyFont="1" applyAlignment="1" applyProtection="1">
      <alignment horizontal="left" vertical="top" wrapText="1"/>
      <protection locked="0"/>
    </xf>
    <xf numFmtId="0" fontId="18" fillId="0" borderId="0" xfId="0" applyFont="1" applyAlignment="1">
      <alignment vertical="center"/>
    </xf>
    <xf numFmtId="0" fontId="2" fillId="0" borderId="0" xfId="0" applyFont="1"/>
    <xf numFmtId="0" fontId="19" fillId="0" borderId="0" xfId="0" applyFont="1"/>
    <xf numFmtId="4" fontId="19" fillId="0" borderId="0" xfId="0" applyNumberFormat="1" applyFont="1"/>
    <xf numFmtId="0" fontId="1" fillId="0" borderId="0" xfId="0" applyFont="1" applyAlignment="1" applyProtection="1">
      <alignment horizontal="left" vertical="center"/>
      <protection locked="0"/>
    </xf>
    <xf numFmtId="0" fontId="11" fillId="0" borderId="0" xfId="0" applyFont="1" applyAlignment="1">
      <alignment horizontal="right" vertical="center"/>
    </xf>
    <xf numFmtId="49" fontId="1" fillId="3" borderId="49" xfId="0" applyNumberFormat="1" applyFont="1" applyFill="1" applyBorder="1" applyAlignment="1">
      <alignment horizontal="center" vertical="center" wrapText="1"/>
    </xf>
    <xf numFmtId="1" fontId="1" fillId="3" borderId="32" xfId="0" applyNumberFormat="1" applyFont="1" applyFill="1" applyBorder="1" applyAlignment="1">
      <alignment horizontal="center" vertical="center"/>
    </xf>
    <xf numFmtId="49" fontId="10" fillId="2" borderId="17" xfId="0" applyNumberFormat="1" applyFont="1" applyFill="1" applyBorder="1" applyAlignment="1">
      <alignment horizontal="right" vertical="center"/>
    </xf>
    <xf numFmtId="0" fontId="1" fillId="0" borderId="0" xfId="0" applyFont="1" applyAlignment="1" applyProtection="1">
      <alignment horizontal="right" vertical="center"/>
      <protection locked="0"/>
    </xf>
    <xf numFmtId="49" fontId="10" fillId="2" borderId="17" xfId="0" applyNumberFormat="1" applyFont="1" applyFill="1" applyBorder="1" applyAlignment="1">
      <alignment horizontal="center" vertical="center"/>
    </xf>
    <xf numFmtId="0" fontId="16" fillId="0" borderId="0" xfId="0" applyFont="1" applyAlignment="1">
      <alignment horizontal="center" vertical="center"/>
    </xf>
    <xf numFmtId="0" fontId="1" fillId="0" borderId="0" xfId="0" applyFont="1" applyAlignment="1" applyProtection="1">
      <alignment horizontal="center" vertical="center"/>
      <protection locked="0"/>
    </xf>
    <xf numFmtId="49" fontId="1" fillId="2" borderId="0" xfId="0" applyNumberFormat="1" applyFont="1" applyFill="1" applyAlignment="1">
      <alignment horizontal="left" vertical="center" wrapText="1"/>
    </xf>
    <xf numFmtId="49" fontId="1" fillId="4" borderId="0" xfId="0" applyNumberFormat="1" applyFont="1" applyFill="1" applyAlignment="1">
      <alignment horizontal="left" vertical="center" wrapText="1"/>
    </xf>
    <xf numFmtId="49" fontId="10" fillId="2" borderId="17" xfId="0" applyNumberFormat="1" applyFont="1" applyFill="1" applyBorder="1" applyAlignment="1">
      <alignment horizontal="left" vertical="center" wrapText="1"/>
    </xf>
    <xf numFmtId="0" fontId="16" fillId="0" borderId="0" xfId="0" applyFont="1" applyAlignment="1">
      <alignment horizontal="left" vertical="center" wrapText="1"/>
    </xf>
    <xf numFmtId="0" fontId="1" fillId="0" borderId="0" xfId="0" applyFont="1" applyAlignment="1" applyProtection="1">
      <alignment horizontal="left" vertical="center" wrapText="1"/>
      <protection locked="0"/>
    </xf>
    <xf numFmtId="0" fontId="16" fillId="0" borderId="0" xfId="0" applyFont="1" applyAlignment="1">
      <alignment horizontal="right" vertical="center"/>
    </xf>
    <xf numFmtId="0" fontId="1" fillId="0" borderId="0" xfId="0" applyFont="1" applyAlignment="1" applyProtection="1">
      <alignment horizontal="center" vertical="center" wrapText="1"/>
      <protection locked="0"/>
    </xf>
    <xf numFmtId="49" fontId="7" fillId="2" borderId="0" xfId="0" applyNumberFormat="1" applyFont="1" applyFill="1" applyAlignment="1">
      <alignment horizontal="left" vertical="center"/>
    </xf>
    <xf numFmtId="49" fontId="1" fillId="2" borderId="0" xfId="0" applyNumberFormat="1" applyFont="1" applyFill="1" applyAlignment="1">
      <alignment horizontal="left" vertical="center"/>
    </xf>
    <xf numFmtId="49" fontId="4" fillId="2" borderId="0" xfId="0" applyNumberFormat="1" applyFont="1" applyFill="1" applyAlignment="1">
      <alignment horizontal="left" vertical="center"/>
    </xf>
    <xf numFmtId="169" fontId="6" fillId="0" borderId="25" xfId="0" applyNumberFormat="1" applyFont="1" applyBorder="1" applyAlignment="1">
      <alignment vertical="center"/>
    </xf>
    <xf numFmtId="49" fontId="1" fillId="2" borderId="0" xfId="6" applyNumberFormat="1" applyFill="1" applyAlignment="1">
      <alignment horizontal="left" vertical="center"/>
    </xf>
    <xf numFmtId="0" fontId="1" fillId="0" borderId="0" xfId="6" applyAlignment="1" applyProtection="1">
      <alignment horizontal="left" vertical="center"/>
      <protection locked="0"/>
    </xf>
    <xf numFmtId="0" fontId="1" fillId="4" borderId="0" xfId="6" applyFill="1" applyAlignment="1">
      <alignment horizontal="left" vertical="center"/>
    </xf>
    <xf numFmtId="49" fontId="1" fillId="3" borderId="49" xfId="6" applyNumberFormat="1" applyFill="1" applyBorder="1" applyAlignment="1">
      <alignment horizontal="center" vertical="center" wrapText="1"/>
    </xf>
    <xf numFmtId="49" fontId="1" fillId="3" borderId="47" xfId="6" applyNumberFormat="1" applyFill="1" applyBorder="1" applyAlignment="1">
      <alignment horizontal="center" vertical="center" wrapText="1"/>
    </xf>
    <xf numFmtId="0" fontId="1" fillId="0" borderId="0" xfId="6" applyAlignment="1" applyProtection="1">
      <alignment horizontal="center" vertical="center" wrapText="1"/>
      <protection locked="0"/>
    </xf>
    <xf numFmtId="1" fontId="1" fillId="3" borderId="32" xfId="6" applyNumberFormat="1" applyFill="1" applyBorder="1" applyAlignment="1">
      <alignment horizontal="center" vertical="center"/>
    </xf>
    <xf numFmtId="1" fontId="1" fillId="3" borderId="48" xfId="6" applyNumberFormat="1" applyFill="1" applyBorder="1" applyAlignment="1">
      <alignment horizontal="center" vertical="center"/>
    </xf>
    <xf numFmtId="1" fontId="1" fillId="3" borderId="48" xfId="6" applyNumberFormat="1" applyFill="1" applyBorder="1" applyAlignment="1">
      <alignment horizontal="center" vertical="center" wrapText="1"/>
    </xf>
    <xf numFmtId="0" fontId="1" fillId="0" borderId="0" xfId="6" applyAlignment="1" applyProtection="1">
      <alignment horizontal="center" vertical="center"/>
      <protection locked="0"/>
    </xf>
    <xf numFmtId="49" fontId="10" fillId="2" borderId="17" xfId="6" applyNumberFormat="1" applyFont="1" applyFill="1" applyBorder="1" applyAlignment="1">
      <alignment horizontal="right" vertical="center"/>
    </xf>
    <xf numFmtId="49" fontId="10" fillId="2" borderId="17" xfId="6" applyNumberFormat="1" applyFont="1" applyFill="1" applyBorder="1" applyAlignment="1">
      <alignment horizontal="center" vertical="center"/>
    </xf>
    <xf numFmtId="49" fontId="10" fillId="2" borderId="17" xfId="6" applyNumberFormat="1" applyFont="1" applyFill="1" applyBorder="1" applyAlignment="1">
      <alignment horizontal="left" vertical="center" wrapText="1"/>
    </xf>
    <xf numFmtId="49" fontId="1" fillId="2" borderId="17" xfId="6" applyNumberFormat="1" applyFill="1" applyBorder="1" applyAlignment="1">
      <alignment horizontal="left" vertical="top" wrapText="1"/>
    </xf>
    <xf numFmtId="0" fontId="1" fillId="0" borderId="0" xfId="6" applyAlignment="1" applyProtection="1">
      <alignment horizontal="right" vertical="center"/>
      <protection locked="0"/>
    </xf>
    <xf numFmtId="0" fontId="1" fillId="0" borderId="0" xfId="6" applyProtection="1">
      <protection locked="0"/>
    </xf>
    <xf numFmtId="0" fontId="14" fillId="0" borderId="0" xfId="6" applyFont="1" applyAlignment="1">
      <alignment vertical="center"/>
    </xf>
    <xf numFmtId="0" fontId="1" fillId="0" borderId="0" xfId="6" applyAlignment="1">
      <alignment vertical="center"/>
    </xf>
    <xf numFmtId="0" fontId="16" fillId="0" borderId="0" xfId="6" applyFont="1" applyAlignment="1">
      <alignment horizontal="right" vertical="center"/>
    </xf>
    <xf numFmtId="0" fontId="11" fillId="0" borderId="0" xfId="6" applyFont="1" applyAlignment="1">
      <alignment horizontal="right" vertical="center"/>
    </xf>
    <xf numFmtId="0" fontId="16" fillId="0" borderId="0" xfId="6" applyFont="1" applyAlignment="1">
      <alignment horizontal="center" vertical="center"/>
    </xf>
    <xf numFmtId="0" fontId="16" fillId="0" borderId="0" xfId="6" applyFont="1" applyAlignment="1">
      <alignment horizontal="left" vertical="center" wrapText="1"/>
    </xf>
    <xf numFmtId="0" fontId="16" fillId="0" borderId="0" xfId="6" applyFont="1" applyAlignment="1">
      <alignment horizontal="left" vertical="top" wrapText="1"/>
    </xf>
    <xf numFmtId="4" fontId="16" fillId="0" borderId="0" xfId="6" applyNumberFormat="1" applyFont="1" applyAlignment="1">
      <alignment horizontal="right" vertical="center"/>
    </xf>
    <xf numFmtId="0" fontId="1" fillId="0" borderId="0" xfId="6" applyAlignment="1" applyProtection="1">
      <alignment horizontal="left" vertical="center" wrapText="1"/>
      <protection locked="0"/>
    </xf>
    <xf numFmtId="0" fontId="1" fillId="0" borderId="0" xfId="6" applyAlignment="1" applyProtection="1">
      <alignment horizontal="left" vertical="top" wrapText="1"/>
      <protection locked="0"/>
    </xf>
    <xf numFmtId="0" fontId="18" fillId="0" borderId="0" xfId="0" applyFont="1" applyAlignment="1">
      <alignment horizontal="center" vertical="center"/>
    </xf>
    <xf numFmtId="4" fontId="18" fillId="0" borderId="0" xfId="0" applyNumberFormat="1" applyFont="1" applyAlignment="1">
      <alignment vertical="center"/>
    </xf>
    <xf numFmtId="49" fontId="1" fillId="2" borderId="0" xfId="6" applyNumberFormat="1" applyFill="1" applyAlignment="1">
      <alignment horizontal="left" vertical="center" wrapText="1"/>
    </xf>
    <xf numFmtId="16" fontId="18" fillId="0" borderId="0" xfId="0" applyNumberFormat="1" applyFont="1" applyAlignment="1">
      <alignment horizontal="center" vertical="center"/>
    </xf>
    <xf numFmtId="0" fontId="4" fillId="0" borderId="54" xfId="0" applyFont="1" applyBorder="1" applyAlignment="1">
      <alignment horizontal="right" vertical="center"/>
    </xf>
    <xf numFmtId="167" fontId="14" fillId="0" borderId="54" xfId="0" applyNumberFormat="1" applyFont="1" applyBorder="1" applyAlignment="1">
      <alignment horizontal="center" vertical="center"/>
    </xf>
    <xf numFmtId="0" fontId="14" fillId="0" borderId="54" xfId="0" applyFont="1" applyBorder="1" applyAlignment="1">
      <alignment horizontal="center" vertical="center"/>
    </xf>
    <xf numFmtId="0" fontId="14" fillId="0" borderId="54" xfId="0" applyFont="1" applyBorder="1" applyAlignment="1">
      <alignment horizontal="left" vertical="center" wrapText="1"/>
    </xf>
    <xf numFmtId="0" fontId="14" fillId="0" borderId="54" xfId="0" applyFont="1" applyBorder="1" applyAlignment="1">
      <alignment horizontal="left" vertical="top" wrapText="1"/>
    </xf>
    <xf numFmtId="0" fontId="14" fillId="0" borderId="54" xfId="0" applyFont="1" applyBorder="1" applyAlignment="1">
      <alignment horizontal="right" vertical="center"/>
    </xf>
    <xf numFmtId="4" fontId="14" fillId="0" borderId="54" xfId="0" applyNumberFormat="1" applyFont="1" applyBorder="1" applyAlignment="1">
      <alignment horizontal="right" vertical="center"/>
    </xf>
    <xf numFmtId="167" fontId="1" fillId="0" borderId="54" xfId="0" applyNumberFormat="1" applyFont="1" applyBorder="1" applyAlignment="1">
      <alignment horizontal="right" vertical="center"/>
    </xf>
    <xf numFmtId="167" fontId="1" fillId="0" borderId="54" xfId="0" applyNumberFormat="1" applyFont="1" applyBorder="1" applyAlignment="1">
      <alignment horizontal="center" vertical="center"/>
    </xf>
    <xf numFmtId="49" fontId="1" fillId="0" borderId="54" xfId="0" applyNumberFormat="1" applyFont="1" applyBorder="1" applyAlignment="1">
      <alignment horizontal="left" vertical="center" wrapText="1"/>
    </xf>
    <xf numFmtId="0" fontId="15" fillId="0" borderId="54" xfId="0" applyFont="1" applyBorder="1" applyAlignment="1">
      <alignment horizontal="left" vertical="top" wrapText="1"/>
    </xf>
    <xf numFmtId="0" fontId="15" fillId="0" borderId="54" xfId="0" applyFont="1" applyBorder="1" applyAlignment="1">
      <alignment horizontal="right" vertical="center"/>
    </xf>
    <xf numFmtId="4" fontId="15" fillId="0" borderId="54" xfId="0" applyNumberFormat="1" applyFont="1" applyBorder="1" applyAlignment="1">
      <alignment horizontal="right" vertical="center"/>
    </xf>
    <xf numFmtId="49" fontId="1" fillId="0" borderId="54" xfId="0" applyNumberFormat="1" applyFont="1" applyBorder="1" applyAlignment="1">
      <alignment vertical="top" wrapText="1"/>
    </xf>
    <xf numFmtId="0" fontId="1" fillId="0" borderId="54" xfId="0" applyFont="1" applyBorder="1" applyAlignment="1">
      <alignment vertical="center" wrapText="1"/>
    </xf>
    <xf numFmtId="166" fontId="1" fillId="0" borderId="54" xfId="0" applyNumberFormat="1" applyFont="1" applyBorder="1" applyAlignment="1">
      <alignment horizontal="right" vertical="center"/>
    </xf>
    <xf numFmtId="4" fontId="1" fillId="0" borderId="54" xfId="0" applyNumberFormat="1" applyFont="1" applyBorder="1" applyAlignment="1">
      <alignment horizontal="right" vertical="center"/>
    </xf>
    <xf numFmtId="167" fontId="1" fillId="0" borderId="54" xfId="6" applyNumberFormat="1" applyBorder="1" applyAlignment="1">
      <alignment horizontal="right" vertical="center"/>
    </xf>
    <xf numFmtId="167" fontId="1" fillId="0" borderId="54" xfId="6" applyNumberFormat="1" applyBorder="1" applyAlignment="1">
      <alignment horizontal="center" vertical="center"/>
    </xf>
    <xf numFmtId="0" fontId="1" fillId="0" borderId="54" xfId="6" applyBorder="1" applyAlignment="1">
      <alignment horizontal="center" vertical="center" wrapText="1"/>
    </xf>
    <xf numFmtId="0" fontId="1" fillId="0" borderId="54" xfId="6" applyBorder="1" applyAlignment="1">
      <alignment horizontal="left" vertical="center" wrapText="1"/>
    </xf>
    <xf numFmtId="0" fontId="1" fillId="0" borderId="54" xfId="6" applyBorder="1" applyAlignment="1">
      <alignment horizontal="left" vertical="top" wrapText="1"/>
    </xf>
    <xf numFmtId="166" fontId="1" fillId="0" borderId="54" xfId="6" applyNumberFormat="1" applyBorder="1" applyAlignment="1">
      <alignment horizontal="right" vertical="center"/>
    </xf>
    <xf numFmtId="4" fontId="1" fillId="0" borderId="54" xfId="6" applyNumberFormat="1" applyBorder="1" applyAlignment="1">
      <alignment horizontal="right" vertical="center"/>
    </xf>
    <xf numFmtId="0" fontId="1" fillId="0" borderId="54" xfId="0" applyFont="1" applyBorder="1" applyAlignment="1">
      <alignment vertical="top" wrapText="1"/>
    </xf>
    <xf numFmtId="0" fontId="1" fillId="5" borderId="54" xfId="0" applyFont="1" applyFill="1" applyBorder="1" applyAlignment="1">
      <alignment horizontal="left" vertical="top" wrapText="1"/>
    </xf>
    <xf numFmtId="0" fontId="11" fillId="0" borderId="54" xfId="0" applyFont="1" applyBorder="1" applyAlignment="1">
      <alignment horizontal="right" vertical="center"/>
    </xf>
    <xf numFmtId="0" fontId="16" fillId="0" borderId="54" xfId="0" applyFont="1" applyBorder="1" applyAlignment="1">
      <alignment horizontal="center" vertical="center"/>
    </xf>
    <xf numFmtId="0" fontId="16" fillId="0" borderId="54" xfId="0" applyFont="1" applyBorder="1" applyAlignment="1">
      <alignment horizontal="left" vertical="center" wrapText="1"/>
    </xf>
    <xf numFmtId="0" fontId="16" fillId="0" borderId="54" xfId="0" applyFont="1" applyBorder="1" applyAlignment="1">
      <alignment horizontal="left" vertical="top" wrapText="1"/>
    </xf>
    <xf numFmtId="0" fontId="16" fillId="0" borderId="54" xfId="0" applyFont="1" applyBorder="1" applyAlignment="1">
      <alignment horizontal="right" vertical="center"/>
    </xf>
    <xf numFmtId="4" fontId="16" fillId="0" borderId="54" xfId="0" applyNumberFormat="1" applyFont="1" applyBorder="1" applyAlignment="1">
      <alignment horizontal="right" vertical="center"/>
    </xf>
    <xf numFmtId="0" fontId="4" fillId="0" borderId="54" xfId="6" applyFont="1" applyBorder="1" applyAlignment="1">
      <alignment horizontal="right" vertical="center"/>
    </xf>
    <xf numFmtId="167" fontId="14" fillId="0" borderId="54" xfId="6" applyNumberFormat="1" applyFont="1" applyBorder="1" applyAlignment="1">
      <alignment horizontal="center" vertical="center"/>
    </xf>
    <xf numFmtId="0" fontId="14" fillId="0" borderId="54" xfId="6" applyFont="1" applyBorder="1" applyAlignment="1">
      <alignment horizontal="center" vertical="center"/>
    </xf>
    <xf numFmtId="0" fontId="14" fillId="0" borderId="54" xfId="6" applyFont="1" applyBorder="1" applyAlignment="1">
      <alignment horizontal="left" vertical="center" wrapText="1"/>
    </xf>
    <xf numFmtId="0" fontId="14" fillId="0" borderId="54" xfId="6" applyFont="1" applyBorder="1" applyAlignment="1">
      <alignment horizontal="left" vertical="top" wrapText="1"/>
    </xf>
    <xf numFmtId="0" fontId="14" fillId="0" borderId="54" xfId="6" applyFont="1" applyBorder="1" applyAlignment="1">
      <alignment horizontal="right" vertical="center"/>
    </xf>
    <xf numFmtId="4" fontId="14" fillId="0" borderId="54" xfId="6" applyNumberFormat="1" applyFont="1" applyBorder="1" applyAlignment="1">
      <alignment horizontal="right" vertical="center"/>
    </xf>
    <xf numFmtId="49" fontId="1" fillId="0" borderId="54" xfId="6" applyNumberFormat="1" applyBorder="1" applyAlignment="1">
      <alignment horizontal="left" vertical="center" wrapText="1"/>
    </xf>
    <xf numFmtId="0" fontId="15" fillId="0" borderId="54" xfId="6" applyFont="1" applyBorder="1" applyAlignment="1">
      <alignment horizontal="left" vertical="top" wrapText="1"/>
    </xf>
    <xf numFmtId="0" fontId="15" fillId="0" borderId="54" xfId="6" applyFont="1" applyBorder="1" applyAlignment="1">
      <alignment horizontal="right" vertical="center"/>
    </xf>
    <xf numFmtId="4" fontId="15" fillId="0" borderId="54" xfId="6" applyNumberFormat="1" applyFont="1" applyBorder="1" applyAlignment="1">
      <alignment horizontal="right" vertical="center"/>
    </xf>
    <xf numFmtId="49" fontId="23" fillId="2" borderId="0" xfId="0" applyNumberFormat="1" applyFont="1" applyFill="1" applyAlignment="1">
      <alignment horizontal="left" vertical="center"/>
    </xf>
    <xf numFmtId="49" fontId="23" fillId="2" borderId="0" xfId="6" applyNumberFormat="1" applyFont="1" applyFill="1" applyAlignment="1">
      <alignment horizontal="left" vertical="center"/>
    </xf>
    <xf numFmtId="0" fontId="1" fillId="4" borderId="0" xfId="0" applyFont="1" applyFill="1" applyAlignment="1">
      <alignment horizontal="left" vertical="center"/>
    </xf>
    <xf numFmtId="49" fontId="1" fillId="3" borderId="0" xfId="0" applyNumberFormat="1" applyFont="1" applyFill="1" applyBorder="1" applyAlignment="1">
      <alignment horizontal="center" vertical="center" wrapText="1"/>
    </xf>
    <xf numFmtId="1" fontId="1" fillId="3" borderId="0" xfId="0" applyNumberFormat="1" applyFont="1" applyFill="1" applyBorder="1" applyAlignment="1">
      <alignment horizontal="center" vertical="center"/>
    </xf>
    <xf numFmtId="49" fontId="10" fillId="2" borderId="0" xfId="0" applyNumberFormat="1" applyFont="1" applyFill="1" applyBorder="1" applyAlignment="1">
      <alignment horizontal="right" vertical="center"/>
    </xf>
    <xf numFmtId="4" fontId="14" fillId="0" borderId="0" xfId="0" applyNumberFormat="1" applyFont="1" applyBorder="1" applyAlignment="1">
      <alignment horizontal="right" vertical="center"/>
    </xf>
    <xf numFmtId="4" fontId="15" fillId="0" borderId="0" xfId="0" applyNumberFormat="1" applyFont="1" applyBorder="1" applyAlignment="1">
      <alignment horizontal="right" vertical="center"/>
    </xf>
    <xf numFmtId="49" fontId="1" fillId="3" borderId="22" xfId="0" applyNumberFormat="1" applyFont="1" applyFill="1" applyBorder="1" applyAlignment="1">
      <alignment horizontal="center" vertical="center" wrapText="1"/>
    </xf>
    <xf numFmtId="1" fontId="1" fillId="3" borderId="33" xfId="0" applyNumberFormat="1" applyFont="1" applyFill="1" applyBorder="1" applyAlignment="1">
      <alignment horizontal="center" vertical="center"/>
    </xf>
    <xf numFmtId="4" fontId="1" fillId="0" borderId="16" xfId="6" applyNumberFormat="1" applyBorder="1" applyAlignment="1">
      <alignment horizontal="right" vertical="center"/>
    </xf>
    <xf numFmtId="49" fontId="1" fillId="3" borderId="54" xfId="0" applyNumberFormat="1" applyFont="1" applyFill="1" applyBorder="1" applyAlignment="1">
      <alignment horizontal="center" vertical="center" wrapText="1"/>
    </xf>
    <xf numFmtId="1" fontId="1" fillId="3" borderId="54" xfId="0" applyNumberFormat="1" applyFont="1" applyFill="1" applyBorder="1" applyAlignment="1">
      <alignment horizontal="center" vertical="center"/>
    </xf>
    <xf numFmtId="49" fontId="10" fillId="2" borderId="54" xfId="0" applyNumberFormat="1" applyFont="1" applyFill="1" applyBorder="1" applyAlignment="1">
      <alignment horizontal="right" vertical="center"/>
    </xf>
    <xf numFmtId="49" fontId="1" fillId="3" borderId="22" xfId="6" applyNumberFormat="1" applyFill="1" applyBorder="1" applyAlignment="1">
      <alignment horizontal="center" vertical="center" wrapText="1"/>
    </xf>
    <xf numFmtId="1" fontId="1" fillId="3" borderId="33" xfId="6" applyNumberFormat="1" applyFill="1" applyBorder="1" applyAlignment="1">
      <alignment horizontal="center" vertical="center"/>
    </xf>
    <xf numFmtId="49" fontId="1" fillId="3" borderId="54" xfId="6" applyNumberFormat="1" applyFill="1" applyBorder="1" applyAlignment="1">
      <alignment horizontal="center" vertical="center" wrapText="1"/>
    </xf>
    <xf numFmtId="1" fontId="1" fillId="3" borderId="54" xfId="6" applyNumberFormat="1" applyFill="1" applyBorder="1" applyAlignment="1">
      <alignment horizontal="center" vertical="center"/>
    </xf>
    <xf numFmtId="49" fontId="10" fillId="2" borderId="54" xfId="6" applyNumberFormat="1" applyFont="1" applyFill="1" applyBorder="1" applyAlignment="1">
      <alignment horizontal="right" vertical="center"/>
    </xf>
    <xf numFmtId="0" fontId="14" fillId="0" borderId="16" xfId="0" applyFont="1" applyBorder="1" applyAlignment="1">
      <alignment horizontal="right" vertical="center"/>
    </xf>
    <xf numFmtId="0" fontId="15" fillId="0" borderId="16" xfId="0" applyFont="1" applyBorder="1" applyAlignment="1">
      <alignment horizontal="right" vertical="center"/>
    </xf>
    <xf numFmtId="0" fontId="16" fillId="0" borderId="16" xfId="0" applyFont="1" applyBorder="1" applyAlignment="1">
      <alignment horizontal="right" vertical="center"/>
    </xf>
    <xf numFmtId="167" fontId="1" fillId="0" borderId="54" xfId="0" applyNumberFormat="1" applyFont="1" applyFill="1" applyBorder="1" applyAlignment="1">
      <alignment horizontal="right" vertical="center"/>
    </xf>
    <xf numFmtId="167" fontId="1" fillId="0" borderId="54" xfId="0" applyNumberFormat="1" applyFont="1" applyFill="1" applyBorder="1" applyAlignment="1">
      <alignment horizontal="center" vertical="center"/>
    </xf>
    <xf numFmtId="49" fontId="1" fillId="0" borderId="54" xfId="0" applyNumberFormat="1" applyFont="1" applyFill="1" applyBorder="1" applyAlignment="1">
      <alignment vertical="top" wrapText="1"/>
    </xf>
    <xf numFmtId="0" fontId="1" fillId="0" borderId="54" xfId="0" applyFont="1" applyFill="1" applyBorder="1" applyAlignment="1">
      <alignment vertical="center" wrapText="1"/>
    </xf>
    <xf numFmtId="166" fontId="1" fillId="0" borderId="54" xfId="0" applyNumberFormat="1" applyFont="1" applyFill="1" applyBorder="1" applyAlignment="1">
      <alignment horizontal="right" vertical="center"/>
    </xf>
    <xf numFmtId="4" fontId="1" fillId="0" borderId="16" xfId="0" applyNumberFormat="1" applyFont="1" applyFill="1" applyBorder="1" applyAlignment="1">
      <alignment horizontal="right" vertical="center"/>
    </xf>
    <xf numFmtId="4" fontId="1" fillId="0" borderId="54" xfId="0" applyNumberFormat="1" applyFont="1" applyFill="1" applyBorder="1" applyAlignment="1">
      <alignment horizontal="right" vertical="center"/>
    </xf>
    <xf numFmtId="0" fontId="1" fillId="0" borderId="0" xfId="0" applyFont="1" applyFill="1" applyAlignment="1">
      <alignment vertical="center"/>
    </xf>
    <xf numFmtId="49" fontId="1" fillId="0" borderId="54" xfId="0" applyNumberFormat="1" applyFont="1" applyFill="1" applyBorder="1" applyAlignment="1">
      <alignment vertical="center" wrapText="1"/>
    </xf>
    <xf numFmtId="49" fontId="1" fillId="0" borderId="54" xfId="0" applyNumberFormat="1" applyFont="1" applyFill="1" applyBorder="1" applyAlignment="1">
      <alignment horizontal="left" vertical="top" wrapText="1"/>
    </xf>
    <xf numFmtId="167" fontId="1" fillId="0" borderId="54" xfId="6" applyNumberFormat="1" applyFill="1" applyBorder="1" applyAlignment="1">
      <alignment horizontal="right" vertical="center"/>
    </xf>
    <xf numFmtId="167" fontId="1" fillId="0" borderId="54" xfId="6" applyNumberFormat="1" applyFill="1" applyBorder="1" applyAlignment="1">
      <alignment horizontal="center" vertical="center"/>
    </xf>
    <xf numFmtId="0" fontId="1" fillId="0" borderId="54" xfId="6" applyFill="1" applyBorder="1" applyAlignment="1">
      <alignment horizontal="center" vertical="center" wrapText="1"/>
    </xf>
    <xf numFmtId="0" fontId="1" fillId="0" borderId="54" xfId="6" applyFill="1" applyBorder="1" applyAlignment="1">
      <alignment horizontal="left" vertical="center" wrapText="1"/>
    </xf>
    <xf numFmtId="0" fontId="1" fillId="0" borderId="54" xfId="6" applyFill="1" applyBorder="1" applyAlignment="1">
      <alignment horizontal="left" vertical="top" wrapText="1"/>
    </xf>
    <xf numFmtId="166" fontId="1" fillId="0" borderId="54" xfId="6" applyNumberFormat="1" applyFill="1" applyBorder="1" applyAlignment="1">
      <alignment horizontal="right" vertical="center"/>
    </xf>
    <xf numFmtId="4" fontId="1" fillId="0" borderId="16" xfId="6" applyNumberFormat="1" applyFill="1" applyBorder="1" applyAlignment="1">
      <alignment horizontal="right" vertical="center"/>
    </xf>
    <xf numFmtId="4" fontId="1" fillId="0" borderId="54" xfId="6" applyNumberFormat="1" applyFill="1" applyBorder="1" applyAlignment="1">
      <alignment horizontal="right" vertical="center"/>
    </xf>
    <xf numFmtId="0" fontId="1" fillId="0" borderId="0" xfId="6" applyFill="1" applyAlignment="1">
      <alignment vertical="center"/>
    </xf>
    <xf numFmtId="0" fontId="1" fillId="0" borderId="54" xfId="0" applyFont="1" applyFill="1" applyBorder="1" applyAlignment="1">
      <alignment vertical="top" wrapText="1"/>
    </xf>
    <xf numFmtId="49" fontId="1" fillId="0" borderId="54" xfId="0" applyNumberFormat="1" applyFont="1" applyFill="1" applyBorder="1" applyAlignment="1">
      <alignment horizontal="left" vertical="center" wrapText="1"/>
    </xf>
    <xf numFmtId="0" fontId="1" fillId="0" borderId="54" xfId="0" applyFont="1" applyFill="1" applyBorder="1" applyAlignment="1">
      <alignment horizontal="left" vertical="top" wrapText="1"/>
    </xf>
    <xf numFmtId="49" fontId="1" fillId="0" borderId="54" xfId="6" applyNumberFormat="1" applyFill="1" applyBorder="1" applyAlignment="1">
      <alignment vertical="top" wrapText="1"/>
    </xf>
    <xf numFmtId="0" fontId="1" fillId="0" borderId="54" xfId="6" applyFill="1" applyBorder="1" applyAlignment="1">
      <alignment vertical="top" wrapText="1"/>
    </xf>
    <xf numFmtId="4" fontId="1" fillId="0" borderId="0" xfId="0" applyNumberFormat="1" applyFont="1" applyFill="1" applyBorder="1" applyAlignment="1">
      <alignment horizontal="right" vertical="center"/>
    </xf>
    <xf numFmtId="4" fontId="1" fillId="0" borderId="0" xfId="6" applyNumberFormat="1" applyFill="1" applyBorder="1" applyAlignment="1">
      <alignment horizontal="right" vertical="center"/>
    </xf>
    <xf numFmtId="0" fontId="11" fillId="0" borderId="0" xfId="0" applyFont="1" applyFill="1" applyAlignment="1">
      <alignment horizontal="right" vertical="center"/>
    </xf>
    <xf numFmtId="0" fontId="16" fillId="0" borderId="0" xfId="0" applyFont="1" applyFill="1" applyAlignment="1">
      <alignment horizontal="center" vertical="center"/>
    </xf>
    <xf numFmtId="0" fontId="16" fillId="0" borderId="0" xfId="0" applyFont="1" applyFill="1" applyAlignment="1">
      <alignment horizontal="left" vertical="center" wrapText="1"/>
    </xf>
    <xf numFmtId="0" fontId="16" fillId="0" borderId="0" xfId="0" applyFont="1" applyFill="1" applyAlignment="1">
      <alignment horizontal="left" vertical="top" wrapText="1"/>
    </xf>
    <xf numFmtId="0" fontId="16" fillId="0" borderId="0" xfId="0" applyFont="1" applyFill="1" applyAlignment="1">
      <alignment horizontal="right" vertical="center"/>
    </xf>
    <xf numFmtId="4" fontId="16" fillId="0" borderId="0" xfId="0" applyNumberFormat="1" applyFont="1" applyFill="1" applyAlignment="1">
      <alignment horizontal="right" vertical="center"/>
    </xf>
    <xf numFmtId="0" fontId="1" fillId="0" borderId="0" xfId="0" applyFont="1" applyFill="1" applyProtection="1">
      <protection locked="0"/>
    </xf>
    <xf numFmtId="0" fontId="14" fillId="0" borderId="16" xfId="6" applyFont="1" applyBorder="1" applyAlignment="1">
      <alignment horizontal="right" vertical="center"/>
    </xf>
    <xf numFmtId="0" fontId="15" fillId="0" borderId="16" xfId="6" applyFont="1" applyBorder="1" applyAlignment="1">
      <alignment horizontal="right" vertical="center"/>
    </xf>
    <xf numFmtId="166" fontId="1" fillId="0" borderId="54" xfId="6" applyNumberFormat="1" applyFont="1" applyBorder="1" applyAlignment="1">
      <alignment horizontal="right" vertical="center"/>
    </xf>
    <xf numFmtId="165" fontId="2" fillId="0" borderId="25" xfId="0" applyNumberFormat="1" applyFont="1" applyBorder="1" applyAlignment="1">
      <alignment horizontal="left" vertical="center" wrapText="1"/>
    </xf>
    <xf numFmtId="165" fontId="2" fillId="0" borderId="8" xfId="0" applyNumberFormat="1" applyFont="1" applyBorder="1" applyAlignment="1">
      <alignment horizontal="left" vertical="center" wrapText="1"/>
    </xf>
    <xf numFmtId="165" fontId="2" fillId="0" borderId="5" xfId="0" applyNumberFormat="1" applyFont="1" applyBorder="1" applyAlignment="1">
      <alignment horizontal="left" vertical="center" wrapText="1"/>
    </xf>
    <xf numFmtId="165" fontId="2" fillId="0" borderId="38"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7" xfId="0" applyNumberFormat="1" applyFont="1" applyBorder="1" applyAlignment="1">
      <alignment horizontal="left" vertical="center" wrapText="1"/>
    </xf>
    <xf numFmtId="165" fontId="6" fillId="0" borderId="29" xfId="0" applyNumberFormat="1" applyFont="1" applyBorder="1" applyAlignment="1">
      <alignment horizontal="left" vertical="center" wrapText="1"/>
    </xf>
    <xf numFmtId="165" fontId="6" fillId="0" borderId="10" xfId="0" applyNumberFormat="1" applyFont="1" applyBorder="1" applyAlignment="1">
      <alignment horizontal="left" vertical="center" wrapText="1"/>
    </xf>
    <xf numFmtId="165" fontId="6" fillId="0" borderId="11" xfId="0" applyNumberFormat="1" applyFont="1" applyBorder="1" applyAlignment="1">
      <alignment horizontal="left" vertical="center" wrapText="1"/>
    </xf>
    <xf numFmtId="165" fontId="2" fillId="0" borderId="29" xfId="0" applyNumberFormat="1" applyFont="1" applyBorder="1" applyAlignment="1">
      <alignment horizontal="left" vertical="center" wrapText="1"/>
    </xf>
    <xf numFmtId="165" fontId="2" fillId="0" borderId="10" xfId="0" applyNumberFormat="1" applyFont="1" applyBorder="1" applyAlignment="1">
      <alignment horizontal="left" vertical="center" wrapText="1"/>
    </xf>
    <xf numFmtId="165" fontId="2" fillId="0" borderId="11" xfId="0" applyNumberFormat="1" applyFont="1" applyBorder="1" applyAlignment="1">
      <alignment horizontal="left" vertical="center" wrapText="1"/>
    </xf>
    <xf numFmtId="0" fontId="1" fillId="0" borderId="0" xfId="0" applyFont="1" applyAlignment="1" applyProtection="1">
      <alignment horizontal="left" wrapText="1"/>
      <protection locked="0"/>
    </xf>
    <xf numFmtId="0" fontId="1" fillId="4" borderId="0" xfId="0" applyFont="1" applyFill="1" applyAlignment="1">
      <alignment horizontal="left" vertical="center"/>
    </xf>
    <xf numFmtId="0" fontId="1" fillId="0" borderId="0" xfId="0" applyFont="1" applyAlignment="1">
      <alignment horizontal="left" vertical="center"/>
    </xf>
    <xf numFmtId="49" fontId="1" fillId="4" borderId="0" xfId="0" applyNumberFormat="1" applyFont="1" applyFill="1" applyAlignment="1">
      <alignment horizontal="left" vertical="center"/>
    </xf>
  </cellXfs>
  <cellStyles count="8">
    <cellStyle name="Hypertextový odkaz 2" xfId="4" xr:uid="{57810245-6986-45C2-82FC-15BC2A6CA051}"/>
    <cellStyle name="Hypertextový odkaz 3" xfId="7" xr:uid="{343275AE-1620-4A62-9499-F37E4A8A2309}"/>
    <cellStyle name="Měna 2" xfId="5" xr:uid="{95AB4765-6A4F-41A8-9D20-701B842C82BA}"/>
    <cellStyle name="Normální" xfId="0" builtinId="0"/>
    <cellStyle name="Normální 14" xfId="1" xr:uid="{00000000-0005-0000-0000-000001000000}"/>
    <cellStyle name="Normální 16" xfId="2" xr:uid="{00000000-0005-0000-0000-000002000000}"/>
    <cellStyle name="Normální 2" xfId="6" xr:uid="{EDF9C8C9-B6AA-4688-ADD2-D13504AA1C64}"/>
    <cellStyle name="Normální 4" xfId="3" xr:uid="{00000000-0005-0000-0000-000003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S59"/>
  <sheetViews>
    <sheetView showGridLines="0" topLeftCell="A2" zoomScaleNormal="100" workbookViewId="0">
      <selection activeCell="E17" sqref="E17"/>
    </sheetView>
  </sheetViews>
  <sheetFormatPr defaultColWidth="9.140625" defaultRowHeight="12.75" x14ac:dyDescent="0.2"/>
  <cols>
    <col min="1" max="1" width="2.42578125" style="81" customWidth="1"/>
    <col min="2" max="2" width="3.140625" style="81" customWidth="1"/>
    <col min="3" max="3" width="2.7109375" style="81" customWidth="1"/>
    <col min="4" max="4" width="6.85546875" style="81" customWidth="1"/>
    <col min="5" max="5" width="13.5703125" style="81" customWidth="1"/>
    <col min="6" max="6" width="0.5703125" style="81" customWidth="1"/>
    <col min="7" max="7" width="2.5703125" style="81" customWidth="1"/>
    <col min="8" max="8" width="2.7109375" style="81" customWidth="1"/>
    <col min="9" max="9" width="9.7109375" style="81" customWidth="1"/>
    <col min="10" max="10" width="13.5703125" style="81" customWidth="1"/>
    <col min="11" max="11" width="0.7109375" style="81" customWidth="1"/>
    <col min="12" max="12" width="2.42578125" style="81" customWidth="1"/>
    <col min="13" max="13" width="2.85546875" style="81" customWidth="1"/>
    <col min="14" max="14" width="2" style="81" customWidth="1"/>
    <col min="15" max="15" width="12.7109375" style="81" customWidth="1"/>
    <col min="16" max="16" width="2.85546875" style="81" customWidth="1"/>
    <col min="17" max="17" width="2" style="81" customWidth="1"/>
    <col min="18" max="18" width="13.5703125" style="81" customWidth="1"/>
    <col min="19" max="19" width="0.5703125" style="81" customWidth="1"/>
    <col min="20" max="16384" width="9.140625" style="81"/>
  </cols>
  <sheetData>
    <row r="1" spans="1:19" ht="12.75" hidden="1" customHeight="1" x14ac:dyDescent="0.2">
      <c r="A1" s="89"/>
      <c r="B1" s="90"/>
      <c r="C1" s="90"/>
      <c r="D1" s="90"/>
      <c r="E1" s="90"/>
      <c r="F1" s="90"/>
      <c r="G1" s="90"/>
      <c r="H1" s="90"/>
      <c r="I1" s="90"/>
      <c r="J1" s="90"/>
      <c r="K1" s="90"/>
      <c r="L1" s="90"/>
      <c r="M1" s="90"/>
      <c r="N1" s="90"/>
      <c r="O1" s="90"/>
      <c r="P1" s="90"/>
      <c r="Q1" s="90"/>
      <c r="R1" s="90"/>
      <c r="S1" s="91"/>
    </row>
    <row r="2" spans="1:19" ht="23.25" customHeight="1" x14ac:dyDescent="0.35">
      <c r="A2" s="89"/>
      <c r="B2" s="90"/>
      <c r="C2" s="90"/>
      <c r="D2" s="90"/>
      <c r="E2" s="90"/>
      <c r="F2" s="90"/>
      <c r="G2" s="92" t="s">
        <v>78</v>
      </c>
      <c r="H2" s="90"/>
      <c r="I2" s="90"/>
      <c r="J2" s="90"/>
      <c r="K2" s="90"/>
      <c r="L2" s="90"/>
      <c r="M2" s="90"/>
      <c r="N2" s="90"/>
      <c r="O2" s="90"/>
      <c r="P2" s="90"/>
      <c r="Q2" s="90"/>
      <c r="R2" s="90"/>
      <c r="S2" s="91"/>
    </row>
    <row r="3" spans="1:19" ht="12" hidden="1" customHeight="1" x14ac:dyDescent="0.2">
      <c r="A3" s="93"/>
      <c r="B3" s="94"/>
      <c r="C3" s="94"/>
      <c r="D3" s="94"/>
      <c r="E3" s="94"/>
      <c r="F3" s="94"/>
      <c r="G3" s="94"/>
      <c r="H3" s="94"/>
      <c r="I3" s="94"/>
      <c r="J3" s="94"/>
      <c r="K3" s="94"/>
      <c r="L3" s="94"/>
      <c r="M3" s="94"/>
      <c r="N3" s="94"/>
      <c r="O3" s="94"/>
      <c r="P3" s="94"/>
      <c r="Q3" s="94"/>
      <c r="R3" s="94"/>
      <c r="S3" s="95"/>
    </row>
    <row r="4" spans="1:19" ht="8.25" customHeight="1" x14ac:dyDescent="0.2">
      <c r="A4" s="2"/>
      <c r="B4" s="3"/>
      <c r="C4" s="3"/>
      <c r="D4" s="3"/>
      <c r="E4" s="3"/>
      <c r="F4" s="3"/>
      <c r="G4" s="3"/>
      <c r="H4" s="3"/>
      <c r="I4" s="3"/>
      <c r="J4" s="3"/>
      <c r="K4" s="3"/>
      <c r="L4" s="3"/>
      <c r="M4" s="3"/>
      <c r="N4" s="3"/>
      <c r="O4" s="3"/>
      <c r="P4" s="3"/>
      <c r="Q4" s="3"/>
      <c r="R4" s="3"/>
      <c r="S4" s="4"/>
    </row>
    <row r="5" spans="1:19" ht="24" customHeight="1" x14ac:dyDescent="0.2">
      <c r="A5" s="5"/>
      <c r="B5" s="1" t="s">
        <v>0</v>
      </c>
      <c r="C5" s="1"/>
      <c r="D5" s="1"/>
      <c r="E5" s="301" t="s">
        <v>93</v>
      </c>
      <c r="F5" s="302"/>
      <c r="G5" s="302"/>
      <c r="H5" s="302"/>
      <c r="I5" s="302"/>
      <c r="J5" s="303"/>
      <c r="K5" s="1"/>
      <c r="L5" s="1"/>
      <c r="M5" s="1"/>
      <c r="N5" s="1"/>
      <c r="O5" s="1" t="s">
        <v>1</v>
      </c>
      <c r="P5" s="96" t="s">
        <v>2</v>
      </c>
      <c r="Q5" s="97"/>
      <c r="R5" s="6"/>
      <c r="S5" s="7"/>
    </row>
    <row r="6" spans="1:19" ht="17.25" hidden="1" customHeight="1" x14ac:dyDescent="0.2">
      <c r="A6" s="5"/>
      <c r="B6" s="1" t="s">
        <v>3</v>
      </c>
      <c r="C6" s="1"/>
      <c r="D6" s="1"/>
      <c r="E6" s="98" t="s">
        <v>4</v>
      </c>
      <c r="F6" s="1"/>
      <c r="G6" s="1"/>
      <c r="H6" s="1"/>
      <c r="I6" s="1"/>
      <c r="J6" s="8"/>
      <c r="K6" s="1"/>
      <c r="L6" s="1"/>
      <c r="M6" s="1"/>
      <c r="N6" s="1"/>
      <c r="O6" s="1"/>
      <c r="P6" s="98"/>
      <c r="Q6" s="99"/>
      <c r="R6" s="8"/>
      <c r="S6" s="7"/>
    </row>
    <row r="7" spans="1:19" ht="24" customHeight="1" x14ac:dyDescent="0.2">
      <c r="A7" s="5"/>
      <c r="B7" s="1" t="s">
        <v>5</v>
      </c>
      <c r="C7" s="1"/>
      <c r="D7" s="1"/>
      <c r="E7" s="304" t="s">
        <v>132</v>
      </c>
      <c r="F7" s="305"/>
      <c r="G7" s="305"/>
      <c r="H7" s="305"/>
      <c r="I7" s="305"/>
      <c r="J7" s="306"/>
      <c r="K7" s="1"/>
      <c r="L7" s="1"/>
      <c r="M7" s="1"/>
      <c r="N7" s="1"/>
      <c r="O7" s="1" t="s">
        <v>6</v>
      </c>
      <c r="P7" s="98" t="s">
        <v>7</v>
      </c>
      <c r="Q7" s="99"/>
      <c r="R7" s="8"/>
      <c r="S7" s="7"/>
    </row>
    <row r="8" spans="1:19" ht="17.25" hidden="1" customHeight="1" x14ac:dyDescent="0.2">
      <c r="A8" s="5"/>
      <c r="B8" s="1" t="s">
        <v>8</v>
      </c>
      <c r="C8" s="1"/>
      <c r="D8" s="1"/>
      <c r="E8" s="98" t="s">
        <v>2</v>
      </c>
      <c r="F8" s="1"/>
      <c r="G8" s="1"/>
      <c r="H8" s="1"/>
      <c r="I8" s="1"/>
      <c r="J8" s="8"/>
      <c r="K8" s="1"/>
      <c r="L8" s="1"/>
      <c r="M8" s="1"/>
      <c r="N8" s="1"/>
      <c r="O8" s="1"/>
      <c r="P8" s="98"/>
      <c r="Q8" s="99"/>
      <c r="R8" s="8"/>
      <c r="S8" s="7"/>
    </row>
    <row r="9" spans="1:19" ht="24" customHeight="1" x14ac:dyDescent="0.2">
      <c r="A9" s="5"/>
      <c r="B9" s="1" t="s">
        <v>9</v>
      </c>
      <c r="C9" s="1"/>
      <c r="D9" s="1"/>
      <c r="E9" s="307" t="s">
        <v>151</v>
      </c>
      <c r="F9" s="308"/>
      <c r="G9" s="308"/>
      <c r="H9" s="308"/>
      <c r="I9" s="308"/>
      <c r="J9" s="309"/>
      <c r="K9" s="1"/>
      <c r="L9" s="1"/>
      <c r="M9" s="1"/>
      <c r="N9" s="1"/>
      <c r="O9" s="1" t="s">
        <v>10</v>
      </c>
      <c r="P9" s="310" t="s">
        <v>7</v>
      </c>
      <c r="Q9" s="311"/>
      <c r="R9" s="312"/>
      <c r="S9" s="7"/>
    </row>
    <row r="10" spans="1:19" ht="17.25" hidden="1" customHeight="1" x14ac:dyDescent="0.2">
      <c r="A10" s="5"/>
      <c r="B10" s="1" t="s">
        <v>11</v>
      </c>
      <c r="C10" s="1"/>
      <c r="D10" s="1"/>
      <c r="E10" s="1" t="s">
        <v>2</v>
      </c>
      <c r="F10" s="1"/>
      <c r="G10" s="1"/>
      <c r="H10" s="1"/>
      <c r="I10" s="1"/>
      <c r="J10" s="1"/>
      <c r="K10" s="1"/>
      <c r="L10" s="1"/>
      <c r="M10" s="1"/>
      <c r="N10" s="1"/>
      <c r="O10" s="1"/>
      <c r="P10" s="99"/>
      <c r="Q10" s="99"/>
      <c r="R10" s="1"/>
      <c r="S10" s="7"/>
    </row>
    <row r="11" spans="1:19" ht="17.25" hidden="1" customHeight="1" x14ac:dyDescent="0.2">
      <c r="A11" s="5"/>
      <c r="B11" s="1" t="s">
        <v>12</v>
      </c>
      <c r="C11" s="1"/>
      <c r="D11" s="1"/>
      <c r="E11" s="1" t="s">
        <v>2</v>
      </c>
      <c r="F11" s="1"/>
      <c r="G11" s="1"/>
      <c r="H11" s="1"/>
      <c r="I11" s="1"/>
      <c r="J11" s="1"/>
      <c r="K11" s="1"/>
      <c r="L11" s="1"/>
      <c r="M11" s="1"/>
      <c r="N11" s="1"/>
      <c r="O11" s="1"/>
      <c r="P11" s="99"/>
      <c r="Q11" s="99"/>
      <c r="R11" s="1"/>
      <c r="S11" s="7"/>
    </row>
    <row r="12" spans="1:19" ht="17.25" hidden="1" customHeight="1" x14ac:dyDescent="0.2">
      <c r="A12" s="5"/>
      <c r="B12" s="1" t="s">
        <v>13</v>
      </c>
      <c r="C12" s="1"/>
      <c r="D12" s="1"/>
      <c r="E12" s="1" t="s">
        <v>2</v>
      </c>
      <c r="F12" s="1"/>
      <c r="G12" s="1"/>
      <c r="H12" s="1"/>
      <c r="I12" s="1"/>
      <c r="J12" s="1"/>
      <c r="K12" s="1"/>
      <c r="L12" s="1"/>
      <c r="M12" s="1"/>
      <c r="N12" s="1"/>
      <c r="O12" s="1"/>
      <c r="P12" s="99"/>
      <c r="Q12" s="99"/>
      <c r="R12" s="1"/>
      <c r="S12" s="7"/>
    </row>
    <row r="13" spans="1:19" ht="17.25" hidden="1" customHeight="1" x14ac:dyDescent="0.2">
      <c r="A13" s="5"/>
      <c r="B13" s="1"/>
      <c r="C13" s="1"/>
      <c r="D13" s="1"/>
      <c r="E13" s="1" t="s">
        <v>2</v>
      </c>
      <c r="F13" s="1"/>
      <c r="G13" s="1"/>
      <c r="H13" s="1"/>
      <c r="I13" s="1"/>
      <c r="J13" s="1"/>
      <c r="K13" s="1"/>
      <c r="L13" s="1"/>
      <c r="M13" s="1"/>
      <c r="N13" s="1"/>
      <c r="O13" s="1"/>
      <c r="P13" s="99"/>
      <c r="Q13" s="99"/>
      <c r="R13" s="1"/>
      <c r="S13" s="7"/>
    </row>
    <row r="14" spans="1:19" ht="17.25" hidden="1" customHeight="1" x14ac:dyDescent="0.2">
      <c r="A14" s="5"/>
      <c r="B14" s="1"/>
      <c r="C14" s="1"/>
      <c r="D14" s="1"/>
      <c r="E14" s="1" t="s">
        <v>2</v>
      </c>
      <c r="F14" s="1"/>
      <c r="G14" s="1"/>
      <c r="H14" s="1"/>
      <c r="I14" s="1"/>
      <c r="J14" s="1"/>
      <c r="K14" s="1"/>
      <c r="L14" s="1"/>
      <c r="M14" s="1"/>
      <c r="N14" s="1"/>
      <c r="O14" s="1"/>
      <c r="P14" s="99"/>
      <c r="Q14" s="99"/>
      <c r="R14" s="1"/>
      <c r="S14" s="7"/>
    </row>
    <row r="15" spans="1:19" ht="17.25" hidden="1" customHeight="1" x14ac:dyDescent="0.2">
      <c r="A15" s="5"/>
      <c r="B15" s="1"/>
      <c r="C15" s="1"/>
      <c r="D15" s="1"/>
      <c r="E15" s="1" t="s">
        <v>2</v>
      </c>
      <c r="F15" s="1"/>
      <c r="G15" s="1"/>
      <c r="H15" s="1"/>
      <c r="I15" s="1"/>
      <c r="J15" s="1"/>
      <c r="K15" s="1"/>
      <c r="L15" s="1"/>
      <c r="M15" s="1"/>
      <c r="N15" s="1"/>
      <c r="O15" s="1"/>
      <c r="P15" s="99"/>
      <c r="Q15" s="99"/>
      <c r="R15" s="1"/>
      <c r="S15" s="7"/>
    </row>
    <row r="16" spans="1:19" ht="17.25" hidden="1" customHeight="1" x14ac:dyDescent="0.2">
      <c r="A16" s="5"/>
      <c r="B16" s="1"/>
      <c r="C16" s="1"/>
      <c r="D16" s="1"/>
      <c r="E16" s="1" t="s">
        <v>2</v>
      </c>
      <c r="F16" s="1"/>
      <c r="G16" s="1"/>
      <c r="H16" s="1"/>
      <c r="I16" s="1"/>
      <c r="J16" s="1"/>
      <c r="K16" s="1"/>
      <c r="L16" s="1"/>
      <c r="M16" s="1"/>
      <c r="N16" s="1"/>
      <c r="O16" s="1"/>
      <c r="P16" s="99"/>
      <c r="Q16" s="99"/>
      <c r="R16" s="1"/>
      <c r="S16" s="7"/>
    </row>
    <row r="17" spans="1:19" ht="17.25" hidden="1" customHeight="1" x14ac:dyDescent="0.2">
      <c r="A17" s="5"/>
      <c r="B17" s="1"/>
      <c r="C17" s="1"/>
      <c r="D17" s="1"/>
      <c r="E17" s="1" t="s">
        <v>2</v>
      </c>
      <c r="F17" s="1"/>
      <c r="G17" s="1"/>
      <c r="H17" s="1"/>
      <c r="I17" s="1"/>
      <c r="J17" s="1"/>
      <c r="K17" s="1"/>
      <c r="L17" s="1"/>
      <c r="M17" s="1"/>
      <c r="N17" s="1"/>
      <c r="O17" s="1"/>
      <c r="P17" s="99"/>
      <c r="Q17" s="99"/>
      <c r="R17" s="1"/>
      <c r="S17" s="7"/>
    </row>
    <row r="18" spans="1:19" ht="17.25" hidden="1" customHeight="1" x14ac:dyDescent="0.2">
      <c r="A18" s="5"/>
      <c r="B18" s="1"/>
      <c r="C18" s="1"/>
      <c r="D18" s="1"/>
      <c r="E18" s="1" t="s">
        <v>2</v>
      </c>
      <c r="F18" s="1"/>
      <c r="G18" s="1"/>
      <c r="H18" s="1"/>
      <c r="I18" s="1"/>
      <c r="J18" s="1"/>
      <c r="K18" s="1"/>
      <c r="L18" s="1"/>
      <c r="M18" s="1"/>
      <c r="N18" s="1"/>
      <c r="O18" s="1"/>
      <c r="P18" s="99"/>
      <c r="Q18" s="99"/>
      <c r="R18" s="1"/>
      <c r="S18" s="7"/>
    </row>
    <row r="19" spans="1:19" ht="17.25" hidden="1" customHeight="1" x14ac:dyDescent="0.2">
      <c r="A19" s="5"/>
      <c r="B19" s="1"/>
      <c r="C19" s="1"/>
      <c r="D19" s="1"/>
      <c r="E19" s="1" t="s">
        <v>2</v>
      </c>
      <c r="F19" s="1"/>
      <c r="G19" s="1"/>
      <c r="H19" s="1"/>
      <c r="I19" s="1"/>
      <c r="J19" s="1"/>
      <c r="K19" s="1"/>
      <c r="L19" s="1"/>
      <c r="M19" s="1"/>
      <c r="N19" s="1"/>
      <c r="O19" s="1"/>
      <c r="P19" s="99"/>
      <c r="Q19" s="99"/>
      <c r="R19" s="1"/>
      <c r="S19" s="7"/>
    </row>
    <row r="20" spans="1:19" ht="17.25" hidden="1" customHeight="1" x14ac:dyDescent="0.2">
      <c r="A20" s="5"/>
      <c r="B20" s="1"/>
      <c r="C20" s="1"/>
      <c r="D20" s="1"/>
      <c r="E20" s="1" t="s">
        <v>2</v>
      </c>
      <c r="F20" s="1"/>
      <c r="G20" s="1"/>
      <c r="H20" s="1"/>
      <c r="I20" s="1"/>
      <c r="J20" s="1"/>
      <c r="K20" s="1"/>
      <c r="L20" s="1"/>
      <c r="M20" s="1"/>
      <c r="N20" s="1"/>
      <c r="O20" s="1"/>
      <c r="P20" s="99"/>
      <c r="Q20" s="99"/>
      <c r="R20" s="1"/>
      <c r="S20" s="7"/>
    </row>
    <row r="21" spans="1:19" ht="17.25" hidden="1" customHeight="1" x14ac:dyDescent="0.2">
      <c r="A21" s="5"/>
      <c r="B21" s="1"/>
      <c r="C21" s="1"/>
      <c r="D21" s="1"/>
      <c r="E21" s="1" t="s">
        <v>2</v>
      </c>
      <c r="F21" s="1"/>
      <c r="G21" s="1"/>
      <c r="H21" s="1"/>
      <c r="I21" s="1"/>
      <c r="J21" s="1"/>
      <c r="K21" s="1"/>
      <c r="L21" s="1"/>
      <c r="M21" s="1"/>
      <c r="N21" s="1"/>
      <c r="O21" s="1"/>
      <c r="P21" s="99"/>
      <c r="Q21" s="99"/>
      <c r="R21" s="1"/>
      <c r="S21" s="7"/>
    </row>
    <row r="22" spans="1:19" ht="17.25" hidden="1" customHeight="1" x14ac:dyDescent="0.2">
      <c r="A22" s="5"/>
      <c r="B22" s="1"/>
      <c r="C22" s="1"/>
      <c r="D22" s="1"/>
      <c r="E22" s="1" t="s">
        <v>2</v>
      </c>
      <c r="F22" s="1"/>
      <c r="G22" s="1"/>
      <c r="H22" s="1"/>
      <c r="I22" s="1"/>
      <c r="J22" s="1"/>
      <c r="K22" s="1"/>
      <c r="L22" s="1"/>
      <c r="M22" s="1"/>
      <c r="N22" s="1"/>
      <c r="O22" s="1"/>
      <c r="P22" s="99"/>
      <c r="Q22" s="99"/>
      <c r="R22" s="1"/>
      <c r="S22" s="7"/>
    </row>
    <row r="23" spans="1:19" ht="17.25" hidden="1" customHeight="1" x14ac:dyDescent="0.2">
      <c r="A23" s="5"/>
      <c r="B23" s="1"/>
      <c r="C23" s="1"/>
      <c r="D23" s="1"/>
      <c r="E23" s="1" t="s">
        <v>2</v>
      </c>
      <c r="F23" s="1"/>
      <c r="G23" s="1"/>
      <c r="H23" s="1"/>
      <c r="I23" s="1"/>
      <c r="J23" s="1"/>
      <c r="K23" s="1"/>
      <c r="L23" s="1"/>
      <c r="M23" s="1"/>
      <c r="N23" s="1"/>
      <c r="O23" s="1"/>
      <c r="P23" s="99"/>
      <c r="Q23" s="99"/>
      <c r="R23" s="1"/>
      <c r="S23" s="7"/>
    </row>
    <row r="24" spans="1:19" ht="17.25" hidden="1" customHeight="1" x14ac:dyDescent="0.2">
      <c r="A24" s="5"/>
      <c r="B24" s="1"/>
      <c r="C24" s="1"/>
      <c r="D24" s="1"/>
      <c r="E24" s="1" t="s">
        <v>2</v>
      </c>
      <c r="F24" s="1"/>
      <c r="G24" s="1"/>
      <c r="H24" s="1"/>
      <c r="I24" s="1"/>
      <c r="J24" s="1"/>
      <c r="K24" s="1"/>
      <c r="L24" s="1"/>
      <c r="M24" s="1"/>
      <c r="N24" s="1"/>
      <c r="O24" s="1"/>
      <c r="P24" s="99"/>
      <c r="Q24" s="99"/>
      <c r="R24" s="1"/>
      <c r="S24" s="7"/>
    </row>
    <row r="25" spans="1:19" ht="17.850000000000001" customHeight="1" x14ac:dyDescent="0.2">
      <c r="A25" s="5"/>
      <c r="B25" s="1"/>
      <c r="C25" s="1"/>
      <c r="D25" s="1"/>
      <c r="E25" s="1"/>
      <c r="F25" s="1"/>
      <c r="G25" s="1"/>
      <c r="H25" s="1"/>
      <c r="I25" s="1"/>
      <c r="J25" s="1"/>
      <c r="K25" s="1"/>
      <c r="L25" s="1"/>
      <c r="M25" s="1"/>
      <c r="N25" s="1"/>
      <c r="O25" s="1" t="s">
        <v>14</v>
      </c>
      <c r="P25" s="1" t="s">
        <v>15</v>
      </c>
      <c r="Q25" s="1"/>
      <c r="R25" s="1"/>
      <c r="S25" s="7"/>
    </row>
    <row r="26" spans="1:19" ht="29.25" customHeight="1" x14ac:dyDescent="0.2">
      <c r="A26" s="5"/>
      <c r="B26" s="1" t="s">
        <v>16</v>
      </c>
      <c r="C26" s="1"/>
      <c r="D26" s="1"/>
      <c r="E26" s="301" t="s">
        <v>131</v>
      </c>
      <c r="F26" s="302"/>
      <c r="G26" s="302"/>
      <c r="H26" s="302"/>
      <c r="I26" s="302"/>
      <c r="J26" s="303"/>
      <c r="K26" s="1"/>
      <c r="L26" s="1"/>
      <c r="M26" s="1"/>
      <c r="N26" s="1"/>
      <c r="O26" s="100" t="s">
        <v>7</v>
      </c>
      <c r="P26" s="101" t="s">
        <v>7</v>
      </c>
      <c r="Q26" s="102"/>
      <c r="R26" s="10"/>
      <c r="S26" s="7"/>
    </row>
    <row r="27" spans="1:19" ht="17.850000000000001" customHeight="1" x14ac:dyDescent="0.2">
      <c r="A27" s="5"/>
      <c r="B27" s="1" t="s">
        <v>17</v>
      </c>
      <c r="C27" s="1"/>
      <c r="D27" s="1"/>
      <c r="E27" s="98" t="s">
        <v>92</v>
      </c>
      <c r="F27" s="1"/>
      <c r="G27" s="1"/>
      <c r="H27" s="1"/>
      <c r="I27" s="1"/>
      <c r="J27" s="8"/>
      <c r="K27" s="1"/>
      <c r="L27" s="1"/>
      <c r="M27" s="1"/>
      <c r="N27" s="1"/>
      <c r="O27" s="100" t="s">
        <v>7</v>
      </c>
      <c r="P27" s="101" t="s">
        <v>7</v>
      </c>
      <c r="Q27" s="102"/>
      <c r="R27" s="10"/>
      <c r="S27" s="7"/>
    </row>
    <row r="28" spans="1:19" ht="17.850000000000001" customHeight="1" x14ac:dyDescent="0.2">
      <c r="A28" s="5"/>
      <c r="B28" s="1" t="s">
        <v>18</v>
      </c>
      <c r="C28" s="1"/>
      <c r="D28" s="1"/>
      <c r="E28" s="98" t="s">
        <v>2</v>
      </c>
      <c r="F28" s="1"/>
      <c r="G28" s="1"/>
      <c r="H28" s="1"/>
      <c r="I28" s="1"/>
      <c r="J28" s="8"/>
      <c r="K28" s="1"/>
      <c r="L28" s="1"/>
      <c r="M28" s="1"/>
      <c r="N28" s="1"/>
      <c r="O28" s="100" t="s">
        <v>7</v>
      </c>
      <c r="P28" s="101" t="s">
        <v>7</v>
      </c>
      <c r="Q28" s="102"/>
      <c r="R28" s="10"/>
      <c r="S28" s="7"/>
    </row>
    <row r="29" spans="1:19" ht="17.850000000000001" customHeight="1" x14ac:dyDescent="0.2">
      <c r="A29" s="5"/>
      <c r="B29" s="1"/>
      <c r="C29" s="1"/>
      <c r="D29" s="1"/>
      <c r="E29" s="103" t="s">
        <v>7</v>
      </c>
      <c r="F29" s="11"/>
      <c r="G29" s="11"/>
      <c r="H29" s="11"/>
      <c r="I29" s="11"/>
      <c r="J29" s="12"/>
      <c r="K29" s="1"/>
      <c r="L29" s="1"/>
      <c r="M29" s="1"/>
      <c r="N29" s="1"/>
      <c r="O29" s="99"/>
      <c r="P29" s="99"/>
      <c r="Q29" s="99"/>
      <c r="R29" s="1"/>
      <c r="S29" s="7"/>
    </row>
    <row r="30" spans="1:19" ht="17.850000000000001" customHeight="1" x14ac:dyDescent="0.2">
      <c r="A30" s="5"/>
      <c r="B30" s="1"/>
      <c r="C30" s="1"/>
      <c r="D30" s="1"/>
      <c r="E30" s="99" t="s">
        <v>19</v>
      </c>
      <c r="F30" s="1"/>
      <c r="G30" s="1" t="s">
        <v>20</v>
      </c>
      <c r="H30" s="1"/>
      <c r="I30" s="1"/>
      <c r="J30" s="1"/>
      <c r="K30" s="1"/>
      <c r="L30" s="1"/>
      <c r="M30" s="1"/>
      <c r="N30" s="1"/>
      <c r="O30" s="99" t="s">
        <v>21</v>
      </c>
      <c r="P30" s="99"/>
      <c r="Q30" s="99"/>
      <c r="R30" s="13"/>
      <c r="S30" s="7"/>
    </row>
    <row r="31" spans="1:19" ht="17.850000000000001" customHeight="1" x14ac:dyDescent="0.2">
      <c r="A31" s="5"/>
      <c r="B31" s="1"/>
      <c r="C31" s="1"/>
      <c r="D31" s="1"/>
      <c r="E31" s="100" t="s">
        <v>7</v>
      </c>
      <c r="F31" s="1"/>
      <c r="G31" s="101" t="s">
        <v>92</v>
      </c>
      <c r="H31" s="14"/>
      <c r="I31" s="104"/>
      <c r="J31" s="1"/>
      <c r="K31" s="1"/>
      <c r="L31" s="1"/>
      <c r="M31" s="1"/>
      <c r="N31" s="1"/>
      <c r="O31" s="105" t="s">
        <v>133</v>
      </c>
      <c r="P31" s="99"/>
      <c r="Q31" s="99"/>
      <c r="R31" s="13"/>
      <c r="S31" s="7"/>
    </row>
    <row r="32" spans="1:19" ht="8.25" customHeight="1" x14ac:dyDescent="0.2">
      <c r="A32" s="15"/>
      <c r="B32" s="16"/>
      <c r="C32" s="16"/>
      <c r="D32" s="16"/>
      <c r="E32" s="16"/>
      <c r="F32" s="16"/>
      <c r="G32" s="16"/>
      <c r="H32" s="16"/>
      <c r="I32" s="16"/>
      <c r="J32" s="16"/>
      <c r="K32" s="16"/>
      <c r="L32" s="16"/>
      <c r="M32" s="16"/>
      <c r="N32" s="16"/>
      <c r="O32" s="16"/>
      <c r="P32" s="16"/>
      <c r="Q32" s="16"/>
      <c r="R32" s="16"/>
      <c r="S32" s="17"/>
    </row>
    <row r="33" spans="1:19" ht="20.25" customHeight="1" x14ac:dyDescent="0.2">
      <c r="A33" s="18"/>
      <c r="B33" s="19"/>
      <c r="C33" s="19"/>
      <c r="D33" s="19"/>
      <c r="E33" s="20" t="s">
        <v>22</v>
      </c>
      <c r="F33" s="19"/>
      <c r="G33" s="19"/>
      <c r="H33" s="19"/>
      <c r="I33" s="19"/>
      <c r="J33" s="19"/>
      <c r="K33" s="19"/>
      <c r="L33" s="19"/>
      <c r="M33" s="19"/>
      <c r="N33" s="19"/>
      <c r="O33" s="19"/>
      <c r="P33" s="19"/>
      <c r="Q33" s="19"/>
      <c r="R33" s="19"/>
      <c r="S33" s="21"/>
    </row>
    <row r="34" spans="1:19" ht="20.25" customHeight="1" x14ac:dyDescent="0.2">
      <c r="A34" s="22" t="s">
        <v>23</v>
      </c>
      <c r="B34" s="23"/>
      <c r="C34" s="23"/>
      <c r="D34" s="24"/>
      <c r="E34" s="25" t="s">
        <v>24</v>
      </c>
      <c r="F34" s="24"/>
      <c r="G34" s="25" t="s">
        <v>25</v>
      </c>
      <c r="H34" s="23"/>
      <c r="I34" s="24"/>
      <c r="J34" s="25" t="s">
        <v>26</v>
      </c>
      <c r="K34" s="23"/>
      <c r="L34" s="25" t="s">
        <v>27</v>
      </c>
      <c r="M34" s="23"/>
      <c r="N34" s="23"/>
      <c r="O34" s="24"/>
      <c r="P34" s="25" t="s">
        <v>28</v>
      </c>
      <c r="Q34" s="23"/>
      <c r="R34" s="23"/>
      <c r="S34" s="26"/>
    </row>
    <row r="35" spans="1:19" ht="20.25" customHeight="1" x14ac:dyDescent="0.2">
      <c r="A35" s="106"/>
      <c r="B35" s="107"/>
      <c r="C35" s="107"/>
      <c r="D35" s="108">
        <v>0</v>
      </c>
      <c r="E35" s="109">
        <f>IF(D35=0,0,R49/D35)</f>
        <v>0</v>
      </c>
      <c r="F35" s="110"/>
      <c r="G35" s="111"/>
      <c r="H35" s="107"/>
      <c r="I35" s="108">
        <v>0</v>
      </c>
      <c r="J35" s="109">
        <f>IF(I35=0,0,R49/I35)</f>
        <v>0</v>
      </c>
      <c r="K35" s="112"/>
      <c r="L35" s="111"/>
      <c r="M35" s="107"/>
      <c r="N35" s="107"/>
      <c r="O35" s="108">
        <v>0</v>
      </c>
      <c r="P35" s="111"/>
      <c r="Q35" s="107"/>
      <c r="R35" s="113">
        <f>IF(O35=0,0,R49/O35)</f>
        <v>0</v>
      </c>
      <c r="S35" s="114"/>
    </row>
    <row r="36" spans="1:19" ht="20.25" customHeight="1" x14ac:dyDescent="0.2">
      <c r="A36" s="18"/>
      <c r="B36" s="19"/>
      <c r="C36" s="19"/>
      <c r="D36" s="19"/>
      <c r="E36" s="20" t="s">
        <v>29</v>
      </c>
      <c r="F36" s="19"/>
      <c r="G36" s="19"/>
      <c r="H36" s="19"/>
      <c r="I36" s="19"/>
      <c r="J36" s="27" t="s">
        <v>30</v>
      </c>
      <c r="K36" s="19"/>
      <c r="L36" s="19"/>
      <c r="M36" s="19"/>
      <c r="N36" s="19"/>
      <c r="O36" s="19"/>
      <c r="P36" s="19"/>
      <c r="Q36" s="19"/>
      <c r="R36" s="19"/>
      <c r="S36" s="21"/>
    </row>
    <row r="37" spans="1:19" ht="20.25" customHeight="1" x14ac:dyDescent="0.2">
      <c r="A37" s="28" t="s">
        <v>31</v>
      </c>
      <c r="B37" s="29"/>
      <c r="C37" s="30" t="s">
        <v>32</v>
      </c>
      <c r="D37" s="31"/>
      <c r="E37" s="31"/>
      <c r="F37" s="32"/>
      <c r="G37" s="28" t="s">
        <v>33</v>
      </c>
      <c r="H37" s="33"/>
      <c r="I37" s="30" t="s">
        <v>34</v>
      </c>
      <c r="J37" s="31"/>
      <c r="K37" s="31"/>
      <c r="L37" s="28" t="s">
        <v>35</v>
      </c>
      <c r="M37" s="33"/>
      <c r="N37" s="30" t="s">
        <v>36</v>
      </c>
      <c r="O37" s="31"/>
      <c r="P37" s="31"/>
      <c r="Q37" s="31"/>
      <c r="R37" s="31"/>
      <c r="S37" s="32"/>
    </row>
    <row r="38" spans="1:19" ht="20.25" customHeight="1" x14ac:dyDescent="0.2">
      <c r="A38" s="34">
        <v>1</v>
      </c>
      <c r="B38" s="35" t="str">
        <f>Rekapitulace!A14</f>
        <v>KOM 08</v>
      </c>
      <c r="C38" s="6"/>
      <c r="D38" s="36"/>
      <c r="E38" s="115">
        <f>Rekapitulace!C14</f>
        <v>0</v>
      </c>
      <c r="F38" s="37"/>
      <c r="G38" s="34">
        <v>10</v>
      </c>
      <c r="H38" s="38" t="s">
        <v>37</v>
      </c>
      <c r="I38" s="10"/>
      <c r="J38" s="116">
        <v>0</v>
      </c>
      <c r="K38" s="117"/>
      <c r="L38" s="34">
        <v>14</v>
      </c>
      <c r="M38" s="101" t="s">
        <v>38</v>
      </c>
      <c r="N38" s="14"/>
      <c r="O38" s="14"/>
      <c r="P38" s="118" t="str">
        <f>M51</f>
        <v>21</v>
      </c>
      <c r="Q38" s="119" t="s">
        <v>40</v>
      </c>
      <c r="R38" s="115">
        <v>0</v>
      </c>
      <c r="S38" s="39"/>
    </row>
    <row r="39" spans="1:19" ht="20.25" customHeight="1" x14ac:dyDescent="0.2">
      <c r="A39" s="34">
        <v>2</v>
      </c>
      <c r="B39" s="35" t="str">
        <f>Rekapitulace!A15</f>
        <v>DÍL 02</v>
      </c>
      <c r="C39" s="6"/>
      <c r="D39" s="36"/>
      <c r="E39" s="115">
        <f>Rekapitulace!C15</f>
        <v>0</v>
      </c>
      <c r="F39" s="37"/>
      <c r="G39" s="34">
        <v>11</v>
      </c>
      <c r="H39" s="1" t="s">
        <v>41</v>
      </c>
      <c r="I39" s="36"/>
      <c r="J39" s="116">
        <v>0</v>
      </c>
      <c r="K39" s="117"/>
      <c r="L39" s="34">
        <v>15</v>
      </c>
      <c r="M39" s="101" t="s">
        <v>83</v>
      </c>
      <c r="N39" s="14"/>
      <c r="O39" s="14"/>
      <c r="P39" s="118" t="str">
        <f>M51</f>
        <v>21</v>
      </c>
      <c r="Q39" s="119" t="s">
        <v>40</v>
      </c>
      <c r="R39" s="115">
        <v>0</v>
      </c>
      <c r="S39" s="39"/>
    </row>
    <row r="40" spans="1:19" ht="20.25" customHeight="1" x14ac:dyDescent="0.2">
      <c r="A40" s="34">
        <v>3</v>
      </c>
      <c r="B40" s="35" t="str">
        <f>Rekapitulace!A16</f>
        <v>DÍL 03</v>
      </c>
      <c r="C40" s="6"/>
      <c r="D40" s="36"/>
      <c r="E40" s="115">
        <f>Rekapitulace!C16</f>
        <v>0</v>
      </c>
      <c r="F40" s="37"/>
      <c r="G40" s="34">
        <v>12</v>
      </c>
      <c r="H40" s="38" t="s">
        <v>42</v>
      </c>
      <c r="I40" s="10"/>
      <c r="J40" s="116">
        <v>0</v>
      </c>
      <c r="K40" s="117"/>
      <c r="L40" s="34">
        <v>16</v>
      </c>
      <c r="M40" s="101" t="s">
        <v>43</v>
      </c>
      <c r="N40" s="14"/>
      <c r="O40" s="14"/>
      <c r="P40" s="118" t="str">
        <f>M51</f>
        <v>21</v>
      </c>
      <c r="Q40" s="119" t="s">
        <v>40</v>
      </c>
      <c r="R40" s="115">
        <v>0</v>
      </c>
      <c r="S40" s="39"/>
    </row>
    <row r="41" spans="1:19" ht="20.25" customHeight="1" x14ac:dyDescent="0.2">
      <c r="A41" s="34">
        <v>4</v>
      </c>
      <c r="B41" s="35" t="str">
        <f>Rekapitulace!A17</f>
        <v>JAZ 04</v>
      </c>
      <c r="C41" s="6"/>
      <c r="D41" s="36"/>
      <c r="E41" s="115">
        <f>Rekapitulace!C17</f>
        <v>0</v>
      </c>
      <c r="F41" s="37"/>
      <c r="G41" s="34"/>
      <c r="H41" s="38"/>
      <c r="I41" s="10"/>
      <c r="J41" s="116"/>
      <c r="K41" s="117"/>
      <c r="L41" s="34">
        <v>17</v>
      </c>
      <c r="M41" s="101" t="s">
        <v>44</v>
      </c>
      <c r="N41" s="14"/>
      <c r="O41" s="14"/>
      <c r="P41" s="118" t="str">
        <f>M51</f>
        <v>21</v>
      </c>
      <c r="Q41" s="119" t="s">
        <v>40</v>
      </c>
      <c r="R41" s="115">
        <v>0</v>
      </c>
      <c r="S41" s="39"/>
    </row>
    <row r="42" spans="1:19" ht="20.25" customHeight="1" x14ac:dyDescent="0.2">
      <c r="A42" s="34">
        <v>5</v>
      </c>
      <c r="B42" s="35"/>
      <c r="C42" s="6"/>
      <c r="D42" s="36"/>
      <c r="E42" s="115"/>
      <c r="F42" s="69"/>
      <c r="G42" s="40"/>
      <c r="H42" s="14"/>
      <c r="I42" s="10"/>
      <c r="J42" s="120"/>
      <c r="K42" s="121"/>
      <c r="L42" s="34">
        <v>18</v>
      </c>
      <c r="M42" s="101" t="s">
        <v>45</v>
      </c>
      <c r="N42" s="14"/>
      <c r="O42" s="14"/>
      <c r="P42" s="118">
        <f>M53</f>
        <v>0</v>
      </c>
      <c r="Q42" s="119" t="s">
        <v>40</v>
      </c>
      <c r="R42" s="115">
        <v>0</v>
      </c>
      <c r="S42" s="7"/>
    </row>
    <row r="43" spans="1:19" ht="20.25" customHeight="1" x14ac:dyDescent="0.2">
      <c r="A43" s="34">
        <v>6</v>
      </c>
      <c r="B43" s="35"/>
      <c r="C43" s="6"/>
      <c r="D43" s="36"/>
      <c r="E43" s="115"/>
      <c r="F43" s="69"/>
      <c r="G43" s="40"/>
      <c r="H43" s="14"/>
      <c r="I43" s="10"/>
      <c r="J43" s="120"/>
      <c r="K43" s="121"/>
      <c r="L43" s="34">
        <v>19</v>
      </c>
      <c r="M43" s="38" t="s">
        <v>46</v>
      </c>
      <c r="N43" s="14"/>
      <c r="O43" s="14"/>
      <c r="P43" s="14"/>
      <c r="Q43" s="10"/>
      <c r="R43" s="115">
        <v>0</v>
      </c>
      <c r="S43" s="7"/>
    </row>
    <row r="44" spans="1:19" ht="20.25" customHeight="1" x14ac:dyDescent="0.2">
      <c r="A44" s="34">
        <v>7</v>
      </c>
      <c r="B44" s="169"/>
      <c r="C44" s="6"/>
      <c r="D44" s="36"/>
      <c r="E44" s="115"/>
      <c r="F44" s="69"/>
      <c r="G44" s="40"/>
      <c r="H44" s="14"/>
      <c r="I44" s="10"/>
      <c r="J44" s="120"/>
      <c r="K44" s="121"/>
      <c r="L44" s="34"/>
      <c r="M44" s="38"/>
      <c r="N44" s="14"/>
      <c r="O44" s="14"/>
      <c r="P44" s="14"/>
      <c r="Q44" s="10"/>
      <c r="R44" s="115"/>
      <c r="S44" s="7"/>
    </row>
    <row r="45" spans="1:19" ht="20.25" customHeight="1" x14ac:dyDescent="0.2">
      <c r="A45" s="34">
        <v>8</v>
      </c>
      <c r="B45" s="35"/>
      <c r="C45" s="6"/>
      <c r="D45" s="36"/>
      <c r="E45" s="115"/>
      <c r="F45" s="69"/>
      <c r="G45" s="40"/>
      <c r="H45" s="14"/>
      <c r="I45" s="10"/>
      <c r="J45" s="121"/>
      <c r="K45" s="121"/>
      <c r="L45" s="34"/>
      <c r="M45" s="38"/>
      <c r="N45" s="14"/>
      <c r="O45" s="14"/>
      <c r="P45" s="14"/>
      <c r="Q45" s="10"/>
      <c r="R45" s="115"/>
      <c r="S45" s="7"/>
    </row>
    <row r="46" spans="1:19" ht="20.25" customHeight="1" x14ac:dyDescent="0.2">
      <c r="A46" s="34">
        <v>9</v>
      </c>
      <c r="B46" s="41" t="s">
        <v>79</v>
      </c>
      <c r="C46" s="14"/>
      <c r="D46" s="10"/>
      <c r="E46" s="122">
        <f>SUM(E38:E45)</f>
        <v>0</v>
      </c>
      <c r="F46" s="42"/>
      <c r="G46" s="34">
        <v>13</v>
      </c>
      <c r="H46" s="41" t="s">
        <v>80</v>
      </c>
      <c r="I46" s="10"/>
      <c r="J46" s="123">
        <f>SUM(J38:J41)</f>
        <v>0</v>
      </c>
      <c r="K46" s="124"/>
      <c r="L46" s="34">
        <v>20</v>
      </c>
      <c r="M46" s="35" t="s">
        <v>81</v>
      </c>
      <c r="N46" s="9"/>
      <c r="O46" s="9"/>
      <c r="P46" s="9"/>
      <c r="Q46" s="43"/>
      <c r="R46" s="122">
        <f>SUM(R38:R43)</f>
        <v>0</v>
      </c>
      <c r="S46" s="21"/>
    </row>
    <row r="47" spans="1:19" ht="20.25" customHeight="1" x14ac:dyDescent="0.2">
      <c r="A47" s="44">
        <v>21</v>
      </c>
      <c r="B47" s="45" t="s">
        <v>47</v>
      </c>
      <c r="C47" s="46"/>
      <c r="D47" s="47"/>
      <c r="E47" s="125">
        <v>0</v>
      </c>
      <c r="F47" s="48"/>
      <c r="G47" s="44">
        <v>22</v>
      </c>
      <c r="H47" s="45" t="s">
        <v>48</v>
      </c>
      <c r="I47" s="47"/>
      <c r="J47" s="126">
        <v>0</v>
      </c>
      <c r="K47" s="127" t="str">
        <f>M51</f>
        <v>21</v>
      </c>
      <c r="L47" s="44">
        <v>23</v>
      </c>
      <c r="M47" s="45" t="s">
        <v>49</v>
      </c>
      <c r="N47" s="46"/>
      <c r="O47" s="46"/>
      <c r="P47" s="46"/>
      <c r="Q47" s="47"/>
      <c r="R47" s="125">
        <v>0</v>
      </c>
      <c r="S47" s="17"/>
    </row>
    <row r="48" spans="1:19" ht="20.25" customHeight="1" x14ac:dyDescent="0.2">
      <c r="A48" s="49" t="s">
        <v>17</v>
      </c>
      <c r="B48" s="3"/>
      <c r="C48" s="3"/>
      <c r="D48" s="3"/>
      <c r="E48" s="3"/>
      <c r="F48" s="50"/>
      <c r="G48" s="51"/>
      <c r="H48" s="3"/>
      <c r="I48" s="3"/>
      <c r="J48" s="3"/>
      <c r="K48" s="3"/>
      <c r="L48" s="52" t="s">
        <v>50</v>
      </c>
      <c r="M48" s="24"/>
      <c r="N48" s="30" t="s">
        <v>51</v>
      </c>
      <c r="O48" s="23"/>
      <c r="P48" s="23"/>
      <c r="Q48" s="23"/>
      <c r="R48" s="23"/>
      <c r="S48" s="26"/>
    </row>
    <row r="49" spans="1:19" ht="20.25" customHeight="1" x14ac:dyDescent="0.2">
      <c r="A49" s="5"/>
      <c r="B49" s="1"/>
      <c r="C49" s="1"/>
      <c r="D49" s="1"/>
      <c r="E49" s="1"/>
      <c r="F49" s="8"/>
      <c r="G49" s="53"/>
      <c r="H49" s="1"/>
      <c r="I49" s="1"/>
      <c r="J49" s="1"/>
      <c r="K49" s="1"/>
      <c r="L49" s="34">
        <v>24</v>
      </c>
      <c r="M49" s="38" t="s">
        <v>82</v>
      </c>
      <c r="N49" s="14"/>
      <c r="O49" s="14"/>
      <c r="P49" s="14"/>
      <c r="Q49" s="39"/>
      <c r="R49" s="122">
        <f>ROUND(E46+J46+R46+E47+J47+R47,2)</f>
        <v>0</v>
      </c>
      <c r="S49" s="54">
        <f>E46+J46+R46+E47+J47+R47</f>
        <v>0</v>
      </c>
    </row>
    <row r="50" spans="1:19" ht="20.25" customHeight="1" x14ac:dyDescent="0.2">
      <c r="A50" s="55" t="s">
        <v>52</v>
      </c>
      <c r="B50" s="11"/>
      <c r="C50" s="11"/>
      <c r="D50" s="11"/>
      <c r="E50" s="11"/>
      <c r="F50" s="12"/>
      <c r="G50" s="56" t="s">
        <v>53</v>
      </c>
      <c r="H50" s="11"/>
      <c r="I50" s="11"/>
      <c r="J50" s="11"/>
      <c r="K50" s="11"/>
      <c r="L50" s="34">
        <v>25</v>
      </c>
      <c r="M50" s="128">
        <v>12</v>
      </c>
      <c r="N50" s="12" t="s">
        <v>40</v>
      </c>
      <c r="O50" s="129">
        <f>ROUND(R49-O51,2)</f>
        <v>0</v>
      </c>
      <c r="P50" s="14" t="s">
        <v>54</v>
      </c>
      <c r="Q50" s="10"/>
      <c r="R50" s="130">
        <f>ROUND(O50*M50/100,2)</f>
        <v>0</v>
      </c>
      <c r="S50" s="57">
        <f>O50*M50/100</f>
        <v>0</v>
      </c>
    </row>
    <row r="51" spans="1:19" ht="20.25" customHeight="1" thickBot="1" x14ac:dyDescent="0.25">
      <c r="A51" s="58" t="s">
        <v>16</v>
      </c>
      <c r="B51" s="9"/>
      <c r="C51" s="9"/>
      <c r="D51" s="9"/>
      <c r="E51" s="9"/>
      <c r="F51" s="6"/>
      <c r="G51" s="59"/>
      <c r="H51" s="9"/>
      <c r="I51" s="9"/>
      <c r="J51" s="9"/>
      <c r="K51" s="9"/>
      <c r="L51" s="34">
        <v>26</v>
      </c>
      <c r="M51" s="131" t="s">
        <v>39</v>
      </c>
      <c r="N51" s="10" t="s">
        <v>40</v>
      </c>
      <c r="O51" s="129">
        <f>R49</f>
        <v>0</v>
      </c>
      <c r="P51" s="14" t="s">
        <v>54</v>
      </c>
      <c r="Q51" s="10"/>
      <c r="R51" s="115">
        <f>ROUND(O51*M51/100,2)</f>
        <v>0</v>
      </c>
      <c r="S51" s="60">
        <f>O51*M51/100</f>
        <v>0</v>
      </c>
    </row>
    <row r="52" spans="1:19" ht="20.25" customHeight="1" thickBot="1" x14ac:dyDescent="0.25">
      <c r="A52" s="5"/>
      <c r="B52" s="1"/>
      <c r="C52" s="1"/>
      <c r="D52" s="1"/>
      <c r="E52" s="1"/>
      <c r="F52" s="8"/>
      <c r="G52" s="53"/>
      <c r="H52" s="1"/>
      <c r="I52" s="1"/>
      <c r="J52" s="1"/>
      <c r="K52" s="1"/>
      <c r="L52" s="44">
        <v>27</v>
      </c>
      <c r="M52" s="61" t="s">
        <v>84</v>
      </c>
      <c r="N52" s="46"/>
      <c r="O52" s="46"/>
      <c r="P52" s="46"/>
      <c r="Q52" s="62"/>
      <c r="R52" s="132">
        <f>R49+R50+R51</f>
        <v>0</v>
      </c>
      <c r="S52" s="63"/>
    </row>
    <row r="53" spans="1:19" ht="20.25" customHeight="1" x14ac:dyDescent="0.2">
      <c r="A53" s="55" t="s">
        <v>52</v>
      </c>
      <c r="B53" s="11"/>
      <c r="C53" s="11"/>
      <c r="D53" s="11"/>
      <c r="E53" s="11"/>
      <c r="F53" s="12"/>
      <c r="G53" s="56" t="s">
        <v>53</v>
      </c>
      <c r="H53" s="11"/>
      <c r="I53" s="11"/>
      <c r="J53" s="11"/>
      <c r="K53" s="11"/>
      <c r="L53" s="52" t="s">
        <v>55</v>
      </c>
      <c r="M53" s="24"/>
      <c r="N53" s="30" t="s">
        <v>56</v>
      </c>
      <c r="O53" s="23"/>
      <c r="P53" s="23"/>
      <c r="Q53" s="23"/>
      <c r="R53" s="133"/>
      <c r="S53" s="26"/>
    </row>
    <row r="54" spans="1:19" ht="20.25" customHeight="1" x14ac:dyDescent="0.2">
      <c r="A54" s="58" t="s">
        <v>18</v>
      </c>
      <c r="B54" s="9"/>
      <c r="C54" s="9"/>
      <c r="D54" s="9"/>
      <c r="E54" s="9"/>
      <c r="F54" s="6"/>
      <c r="G54" s="59"/>
      <c r="H54" s="9"/>
      <c r="I54" s="9"/>
      <c r="J54" s="9"/>
      <c r="K54" s="9"/>
      <c r="L54" s="34">
        <v>28</v>
      </c>
      <c r="M54" s="38" t="s">
        <v>57</v>
      </c>
      <c r="N54" s="14"/>
      <c r="O54" s="14"/>
      <c r="P54" s="14"/>
      <c r="Q54" s="10"/>
      <c r="R54" s="115">
        <v>0</v>
      </c>
      <c r="S54" s="39"/>
    </row>
    <row r="55" spans="1:19" ht="20.25" customHeight="1" x14ac:dyDescent="0.2">
      <c r="A55" s="5"/>
      <c r="B55" s="1"/>
      <c r="C55" s="1"/>
      <c r="D55" s="1"/>
      <c r="E55" s="1"/>
      <c r="F55" s="8"/>
      <c r="G55" s="53"/>
      <c r="H55" s="1"/>
      <c r="I55" s="1"/>
      <c r="J55" s="1"/>
      <c r="K55" s="1"/>
      <c r="L55" s="34">
        <v>29</v>
      </c>
      <c r="M55" s="38" t="s">
        <v>58</v>
      </c>
      <c r="N55" s="14"/>
      <c r="O55" s="14"/>
      <c r="P55" s="14"/>
      <c r="Q55" s="10"/>
      <c r="R55" s="115">
        <v>0</v>
      </c>
      <c r="S55" s="39"/>
    </row>
    <row r="56" spans="1:19" ht="20.25" customHeight="1" x14ac:dyDescent="0.2">
      <c r="A56" s="64" t="s">
        <v>52</v>
      </c>
      <c r="B56" s="16"/>
      <c r="C56" s="16"/>
      <c r="D56" s="16"/>
      <c r="E56" s="16"/>
      <c r="F56" s="65"/>
      <c r="G56" s="66" t="s">
        <v>53</v>
      </c>
      <c r="H56" s="16"/>
      <c r="I56" s="16"/>
      <c r="J56" s="16"/>
      <c r="K56" s="16"/>
      <c r="L56" s="44">
        <v>30</v>
      </c>
      <c r="M56" s="45" t="s">
        <v>59</v>
      </c>
      <c r="N56" s="46"/>
      <c r="O56" s="46"/>
      <c r="P56" s="46"/>
      <c r="Q56" s="47"/>
      <c r="R56" s="109">
        <v>0</v>
      </c>
      <c r="S56" s="67"/>
    </row>
    <row r="59" spans="1:19" ht="27" customHeight="1" x14ac:dyDescent="0.2">
      <c r="A59" s="313"/>
      <c r="B59" s="313"/>
      <c r="C59" s="313"/>
      <c r="D59" s="313"/>
      <c r="E59" s="313"/>
      <c r="F59" s="313"/>
      <c r="G59" s="313"/>
      <c r="H59" s="313"/>
      <c r="I59" s="313"/>
      <c r="J59" s="313"/>
      <c r="K59" s="313"/>
      <c r="L59" s="313"/>
      <c r="M59" s="313"/>
      <c r="N59" s="313"/>
      <c r="O59" s="313"/>
      <c r="P59" s="313"/>
      <c r="Q59" s="313"/>
      <c r="R59" s="313"/>
    </row>
  </sheetData>
  <sheetProtection formatCells="0" formatColumns="0" formatRows="0" insertColumns="0" insertRows="0" insertHyperlinks="0" deleteColumns="0" deleteRows="0" sort="0" autoFilter="0" pivotTables="0"/>
  <customSheetViews>
    <customSheetView guid="{D6CFA044-0C8C-4ECE-96A2-AFF3DD5E0425}" showGridLines="0" fitToPage="1" hiddenRows="1" topLeftCell="A2">
      <selection activeCell="U30" sqref="U30"/>
      <pageMargins left="0.59055118110236227" right="0.59055118110236227" top="0.9055118110236221" bottom="0.9055118110236221" header="0.51181102362204722" footer="0.51181102362204722"/>
      <printOptions horizontalCentered="1" verticalCentered="1"/>
      <pageSetup paperSize="9" scale="94" orientation="portrait" errors="blank" horizontalDpi="200" verticalDpi="200" r:id="rId1"/>
      <headerFooter alignWithMargins="0">
        <oddFooter>&amp;A</oddFooter>
      </headerFooter>
    </customSheetView>
    <customSheetView guid="{82B4F4D9-5370-4303-A97E-2A49E01AF629}" showGridLines="0" fitToPage="1" hiddenRows="1" topLeftCell="A2">
      <selection activeCell="U30" sqref="U30"/>
      <pageMargins left="0.59055118110236227" right="0.59055118110236227" top="0.9055118110236221" bottom="0.9055118110236221" header="0.51181102362204722" footer="0.51181102362204722"/>
      <printOptions horizontalCentered="1" verticalCentered="1"/>
      <pageSetup paperSize="9" scale="94" orientation="portrait" errors="blank" horizontalDpi="200" verticalDpi="200" r:id="rId2"/>
      <headerFooter alignWithMargins="0">
        <oddFooter>&amp;A</oddFooter>
      </headerFooter>
    </customSheetView>
    <customSheetView guid="{65E3123D-ED26-44E3-A414-09EEEF825484}" showGridLines="0" fitToPage="1" hiddenRows="1" topLeftCell="A2">
      <selection activeCell="U30" sqref="U30"/>
      <pageMargins left="0.59055118110236227" right="0.59055118110236227" top="0.9055118110236221" bottom="0.9055118110236221" header="0.51181102362204722" footer="0.51181102362204722"/>
      <printOptions horizontalCentered="1" verticalCentered="1"/>
      <pageSetup paperSize="9" scale="94" orientation="portrait" errors="blank" horizontalDpi="200" verticalDpi="200" r:id="rId3"/>
      <headerFooter alignWithMargins="0">
        <oddFooter>&amp;A</oddFooter>
      </headerFooter>
    </customSheetView>
  </customSheetViews>
  <mergeCells count="6">
    <mergeCell ref="E5:J5"/>
    <mergeCell ref="E7:J7"/>
    <mergeCell ref="E9:J9"/>
    <mergeCell ref="P9:R9"/>
    <mergeCell ref="A59:R59"/>
    <mergeCell ref="E26:J26"/>
  </mergeCells>
  <printOptions horizontalCentered="1" verticalCentered="1"/>
  <pageMargins left="0.59055118110236227" right="0.59055118110236227" top="0.9055118110236221" bottom="0.9055118110236221" header="0.51181102362204722" footer="0.51181102362204722"/>
  <pageSetup paperSize="9" scale="93" orientation="portrait" errors="blank" horizontalDpi="200" verticalDpi="200" r:id="rId4"/>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A1:D18"/>
  <sheetViews>
    <sheetView showGridLines="0" workbookViewId="0">
      <selection activeCell="A2" sqref="A2"/>
    </sheetView>
  </sheetViews>
  <sheetFormatPr defaultColWidth="9.140625" defaultRowHeight="11.25" x14ac:dyDescent="0.2"/>
  <cols>
    <col min="1" max="1" width="11.7109375" style="141" customWidth="1"/>
    <col min="2" max="2" width="62.85546875" style="141" customWidth="1"/>
    <col min="3" max="3" width="13.5703125" style="141" customWidth="1"/>
    <col min="4" max="4" width="9.140625" style="142"/>
    <col min="5" max="16384" width="9.140625" style="141"/>
  </cols>
  <sheetData>
    <row r="1" spans="1:4" s="81" customFormat="1" ht="18" x14ac:dyDescent="0.25">
      <c r="A1" s="72" t="s">
        <v>145</v>
      </c>
      <c r="B1" s="79"/>
      <c r="C1" s="79"/>
      <c r="D1" s="80"/>
    </row>
    <row r="2" spans="1:4" s="81" customFormat="1" ht="12.75" x14ac:dyDescent="0.2">
      <c r="A2" s="73" t="s">
        <v>60</v>
      </c>
      <c r="B2" s="75" t="str">
        <f>'Krycí list'!E5</f>
        <v>Odborné učebny</v>
      </c>
      <c r="C2" s="82"/>
      <c r="D2" s="80"/>
    </row>
    <row r="3" spans="1:4" s="81" customFormat="1" ht="12.75" x14ac:dyDescent="0.2">
      <c r="A3" s="73" t="s">
        <v>61</v>
      </c>
      <c r="B3" s="75" t="str">
        <f>'Krycí list'!E7</f>
        <v>Základní škola Louny, Prokopa Holého 2632</v>
      </c>
      <c r="C3" s="83"/>
      <c r="D3" s="80"/>
    </row>
    <row r="4" spans="1:4" s="81" customFormat="1" ht="12.75" x14ac:dyDescent="0.2">
      <c r="A4" s="73" t="s">
        <v>62</v>
      </c>
      <c r="B4" s="75" t="str">
        <f>'Krycí list'!E9</f>
        <v>OCENĚNÝ SOUPIS PRACÍ A DODÁVEK A SLUŽEB - NÁBYTEK</v>
      </c>
      <c r="C4" s="83"/>
      <c r="D4" s="80"/>
    </row>
    <row r="5" spans="1:4" s="81" customFormat="1" ht="12.75" x14ac:dyDescent="0.2">
      <c r="A5" s="74" t="s">
        <v>63</v>
      </c>
      <c r="B5" s="75" t="str">
        <f>'Krycí list'!P5</f>
        <v xml:space="preserve"> </v>
      </c>
      <c r="C5" s="83"/>
      <c r="D5" s="80"/>
    </row>
    <row r="6" spans="1:4" s="81" customFormat="1" ht="6" customHeight="1" x14ac:dyDescent="0.2">
      <c r="A6" s="74"/>
      <c r="B6" s="75"/>
      <c r="C6" s="83"/>
      <c r="D6" s="80"/>
    </row>
    <row r="7" spans="1:4" s="81" customFormat="1" ht="12.75" x14ac:dyDescent="0.2">
      <c r="A7" s="84" t="s">
        <v>64</v>
      </c>
      <c r="B7" s="75" t="str">
        <f>'Krycí list'!E26</f>
        <v>Město Louny	
Mírové náměstí 35, 440 01 Louny</v>
      </c>
      <c r="C7" s="83"/>
      <c r="D7" s="80"/>
    </row>
    <row r="8" spans="1:4" s="81" customFormat="1" ht="12.75" x14ac:dyDescent="0.2">
      <c r="A8" s="84" t="s">
        <v>65</v>
      </c>
      <c r="B8" s="75" t="str">
        <f>'Krycí list'!E28</f>
        <v xml:space="preserve"> </v>
      </c>
      <c r="C8" s="83"/>
      <c r="D8" s="80"/>
    </row>
    <row r="9" spans="1:4" s="81" customFormat="1" ht="12.75" x14ac:dyDescent="0.2">
      <c r="A9" s="84" t="s">
        <v>66</v>
      </c>
      <c r="B9" s="76" t="str">
        <f>'Krycí list'!O31</f>
        <v>09/2024</v>
      </c>
      <c r="C9" s="83"/>
      <c r="D9" s="80"/>
    </row>
    <row r="10" spans="1:4" s="81" customFormat="1" ht="6.75" customHeight="1" x14ac:dyDescent="0.2">
      <c r="A10" s="79"/>
      <c r="B10" s="79"/>
      <c r="C10" s="79"/>
      <c r="D10" s="80"/>
    </row>
    <row r="11" spans="1:4" s="81" customFormat="1" ht="12.75" x14ac:dyDescent="0.2">
      <c r="A11" s="77" t="s">
        <v>67</v>
      </c>
      <c r="B11" s="70" t="s">
        <v>68</v>
      </c>
      <c r="C11" s="85" t="s">
        <v>69</v>
      </c>
      <c r="D11" s="80"/>
    </row>
    <row r="12" spans="1:4" s="81" customFormat="1" ht="12.75" x14ac:dyDescent="0.2">
      <c r="A12" s="78">
        <v>1</v>
      </c>
      <c r="B12" s="71">
        <v>2</v>
      </c>
      <c r="C12" s="86">
        <v>3</v>
      </c>
      <c r="D12" s="80"/>
    </row>
    <row r="13" spans="1:4" s="81" customFormat="1" ht="4.5" customHeight="1" x14ac:dyDescent="0.2">
      <c r="A13" s="87"/>
      <c r="B13" s="88"/>
      <c r="C13" s="88"/>
      <c r="D13" s="80"/>
    </row>
    <row r="14" spans="1:4" s="68" customFormat="1" ht="12" customHeight="1" x14ac:dyDescent="0.2">
      <c r="A14" s="199" t="s">
        <v>130</v>
      </c>
      <c r="B14" s="146" t="str">
        <f>'Komunitní prostor 1.08'!E14</f>
        <v>Nábytek - komunitní prostor</v>
      </c>
      <c r="C14" s="197">
        <f>'Komunitní prostor 1.08'!I14</f>
        <v>0</v>
      </c>
    </row>
    <row r="15" spans="1:4" s="68" customFormat="1" ht="12" customHeight="1" x14ac:dyDescent="0.2">
      <c r="A15" s="196" t="s">
        <v>127</v>
      </c>
      <c r="B15" s="146" t="str">
        <f>'Dílny 2.02'!E14</f>
        <v>Nábytek - dílny 2.02</v>
      </c>
      <c r="C15" s="197">
        <f>'Dílny 2.02'!I14</f>
        <v>0</v>
      </c>
    </row>
    <row r="16" spans="1:4" s="68" customFormat="1" ht="12" customHeight="1" x14ac:dyDescent="0.2">
      <c r="A16" s="196" t="s">
        <v>128</v>
      </c>
      <c r="B16" s="146" t="str">
        <f>'Dílny 2.03'!E14</f>
        <v>Nábytek - dílny 2.03</v>
      </c>
      <c r="C16" s="197">
        <f>'Dílny 2.03'!I14</f>
        <v>0</v>
      </c>
    </row>
    <row r="17" spans="1:3" s="68" customFormat="1" ht="12" customHeight="1" x14ac:dyDescent="0.2">
      <c r="A17" s="196" t="s">
        <v>129</v>
      </c>
      <c r="B17" s="146" t="str">
        <f>'Jazyky 2.04'!E14</f>
        <v>Nábytek - jazyková učebna</v>
      </c>
      <c r="C17" s="197">
        <f>'Jazyky 2.04'!I14</f>
        <v>0</v>
      </c>
    </row>
    <row r="18" spans="1:3" x14ac:dyDescent="0.2">
      <c r="A18" s="147"/>
      <c r="B18" s="148" t="s">
        <v>89</v>
      </c>
      <c r="C18" s="149">
        <f>SUM(C14:C17)</f>
        <v>0</v>
      </c>
    </row>
  </sheetData>
  <sheetProtection formatCells="0" formatColumns="0" formatRows="0" insertColumns="0" insertRows="0" insertHyperlinks="0" deleteColumns="0" deleteRows="0" sort="0" autoFilter="0" pivotTables="0"/>
  <customSheetViews>
    <customSheetView guid="{D6CFA044-0C8C-4ECE-96A2-AFF3DD5E0425}" showPageBreaks="1" showGridLines="0" fitToPage="1" hiddenColumns="1">
      <selection activeCell="B43" sqref="B43"/>
      <pageMargins left="1.1023622047244095" right="1.1023622047244095" top="0.78740157480314965" bottom="0.78740157480314965" header="0.51181102362204722" footer="0.51181102362204722"/>
      <printOptions horizontalCentered="1"/>
      <pageSetup paperSize="9" scale="89" fitToHeight="999" orientation="portrait" errors="blank" horizontalDpi="8189" verticalDpi="8189" r:id="rId1"/>
      <headerFooter alignWithMargins="0"/>
    </customSheetView>
    <customSheetView guid="{82B4F4D9-5370-4303-A97E-2A49E01AF629}" showGridLines="0" fitToPage="1" hiddenColumns="1">
      <selection activeCell="B43" sqref="B43"/>
      <pageMargins left="1.1023622047244095" right="1.1023622047244095" top="0.78740157480314965" bottom="0.78740157480314965" header="0.51181102362204722" footer="0.51181102362204722"/>
      <printOptions horizontalCentered="1"/>
      <pageSetup paperSize="9" scale="89" fitToHeight="999" orientation="portrait" errors="blank" horizontalDpi="8189" verticalDpi="8189" r:id="rId2"/>
      <headerFooter alignWithMargins="0"/>
    </customSheetView>
    <customSheetView guid="{65E3123D-ED26-44E3-A414-09EEEF825484}" showGridLines="0" fitToPage="1" hiddenColumns="1">
      <selection activeCell="B43" sqref="B43"/>
      <pageMargins left="1.1023622047244095" right="1.1023622047244095" top="0.78740157480314965" bottom="0.78740157480314965" header="0.51181102362204722" footer="0.51181102362204722"/>
      <printOptions horizontalCentered="1"/>
      <pageSetup paperSize="9" scale="89" fitToHeight="999" orientation="portrait" errors="blank" horizontalDpi="8189" verticalDpi="8189" r:id="rId3"/>
      <headerFooter alignWithMargins="0"/>
    </customSheetView>
  </customSheetViews>
  <printOptions horizontalCentered="1"/>
  <pageMargins left="1.1023622047244095" right="1.1023622047244095" top="0.78740157480314965" bottom="0.78740157480314965" header="0.51181102362204722" footer="0.51181102362204722"/>
  <pageSetup paperSize="9" scale="89" fitToHeight="999" orientation="portrait" errors="blank" horizontalDpi="8189" verticalDpi="8189"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F3AEF-58CC-4B8B-BA09-E165BD849900}">
  <sheetPr>
    <pageSetUpPr fitToPage="1"/>
  </sheetPr>
  <dimension ref="A1:I21"/>
  <sheetViews>
    <sheetView showGridLines="0" zoomScaleNormal="100" workbookViewId="0">
      <selection activeCell="E19" sqref="E19"/>
    </sheetView>
  </sheetViews>
  <sheetFormatPr defaultColWidth="9.140625" defaultRowHeight="12.75" x14ac:dyDescent="0.2"/>
  <cols>
    <col min="1" max="1" width="5.5703125" style="155" customWidth="1"/>
    <col min="2" max="2" width="4.42578125" style="158" customWidth="1"/>
    <col min="3" max="3" width="6" style="158" customWidth="1"/>
    <col min="4" max="4" width="12.7109375" style="163" customWidth="1"/>
    <col min="5" max="5" width="94.28515625" style="145" customWidth="1"/>
    <col min="6" max="6" width="7.7109375" style="158" customWidth="1"/>
    <col min="7" max="7" width="9.85546875" style="155" customWidth="1"/>
    <col min="8" max="8" width="13.140625" style="155" customWidth="1"/>
    <col min="9" max="9" width="15.5703125" style="155" customWidth="1"/>
    <col min="10" max="16384" width="9.140625" style="81"/>
  </cols>
  <sheetData>
    <row r="1" spans="1:9" s="150" customFormat="1" ht="18" x14ac:dyDescent="0.2">
      <c r="A1" s="166" t="s">
        <v>146</v>
      </c>
      <c r="B1" s="167"/>
      <c r="C1" s="167"/>
      <c r="D1" s="159"/>
      <c r="E1" s="159"/>
      <c r="F1" s="167"/>
      <c r="G1" s="167"/>
      <c r="H1" s="167"/>
      <c r="I1" s="167"/>
    </row>
    <row r="2" spans="1:9" s="150" customFormat="1" x14ac:dyDescent="0.2">
      <c r="A2" s="168" t="s">
        <v>60</v>
      </c>
      <c r="B2" s="167"/>
      <c r="C2" s="135" t="str">
        <f>'Krycí list'!E5</f>
        <v>Odborné učebny</v>
      </c>
      <c r="D2" s="160"/>
      <c r="E2" s="160"/>
      <c r="F2" s="167"/>
      <c r="G2" s="167"/>
      <c r="H2" s="167"/>
      <c r="I2" s="167"/>
    </row>
    <row r="3" spans="1:9" s="150" customFormat="1" x14ac:dyDescent="0.2">
      <c r="A3" s="168" t="s">
        <v>61</v>
      </c>
      <c r="B3" s="167"/>
      <c r="C3" s="314" t="str">
        <f>'Krycí list'!E7</f>
        <v>Základní škola Louny, Prokopa Holého 2632</v>
      </c>
      <c r="D3" s="315"/>
      <c r="E3" s="315"/>
      <c r="F3" s="167"/>
      <c r="G3" s="167"/>
      <c r="H3" s="167"/>
      <c r="I3" s="135"/>
    </row>
    <row r="4" spans="1:9" s="150" customFormat="1" ht="19.5" x14ac:dyDescent="0.2">
      <c r="A4" s="168" t="s">
        <v>62</v>
      </c>
      <c r="B4" s="167"/>
      <c r="C4" s="135" t="str">
        <f>'Krycí list'!E9</f>
        <v>OCENĚNÝ SOUPIS PRACÍ A DODÁVEK A SLUŽEB - NÁBYTEK</v>
      </c>
      <c r="D4" s="160"/>
      <c r="E4" s="160"/>
      <c r="F4" s="243"/>
      <c r="G4" s="167"/>
      <c r="H4" s="167"/>
      <c r="I4" s="135"/>
    </row>
    <row r="5" spans="1:9" s="150" customFormat="1" x14ac:dyDescent="0.2">
      <c r="A5" s="167" t="s">
        <v>70</v>
      </c>
      <c r="B5" s="167"/>
      <c r="C5" s="135" t="str">
        <f>'Krycí list'!P5</f>
        <v xml:space="preserve"> </v>
      </c>
      <c r="D5" s="160"/>
      <c r="E5" s="160"/>
      <c r="F5" s="167"/>
      <c r="G5" s="167"/>
      <c r="H5" s="167"/>
      <c r="I5" s="135"/>
    </row>
    <row r="6" spans="1:9" s="150" customFormat="1" x14ac:dyDescent="0.2">
      <c r="A6" s="167"/>
      <c r="B6" s="167"/>
      <c r="C6" s="135"/>
      <c r="D6" s="160"/>
      <c r="E6" s="160"/>
      <c r="F6" s="167"/>
      <c r="G6" s="167"/>
      <c r="H6" s="167"/>
      <c r="I6" s="135"/>
    </row>
    <row r="7" spans="1:9" s="150" customFormat="1" x14ac:dyDescent="0.2">
      <c r="A7" s="167" t="s">
        <v>64</v>
      </c>
      <c r="B7" s="167"/>
      <c r="C7" s="314" t="str">
        <f>'Krycí list'!E26</f>
        <v>Město Louny	
Mírové náměstí 35, 440 01 Louny</v>
      </c>
      <c r="D7" s="315"/>
      <c r="E7" s="315"/>
      <c r="F7" s="167"/>
      <c r="G7" s="167"/>
      <c r="H7" s="167"/>
      <c r="I7" s="135"/>
    </row>
    <row r="8" spans="1:9" s="150" customFormat="1" x14ac:dyDescent="0.2">
      <c r="A8" s="167" t="s">
        <v>65</v>
      </c>
      <c r="B8" s="167"/>
      <c r="C8" s="314" t="str">
        <f>'Krycí list'!E28</f>
        <v xml:space="preserve"> </v>
      </c>
      <c r="D8" s="315"/>
      <c r="E8" s="160"/>
      <c r="F8" s="167"/>
      <c r="G8" s="167"/>
      <c r="H8" s="167"/>
      <c r="I8" s="135"/>
    </row>
    <row r="9" spans="1:9" s="150" customFormat="1" x14ac:dyDescent="0.2">
      <c r="A9" s="167" t="s">
        <v>66</v>
      </c>
      <c r="B9" s="167"/>
      <c r="C9" s="316" t="str">
        <f>'Krycí list'!O31</f>
        <v>09/2024</v>
      </c>
      <c r="D9" s="315"/>
      <c r="E9" s="160"/>
      <c r="F9" s="167"/>
      <c r="G9" s="167"/>
      <c r="H9" s="167"/>
      <c r="I9" s="135"/>
    </row>
    <row r="10" spans="1:9" s="150" customFormat="1" x14ac:dyDescent="0.2">
      <c r="A10" s="167"/>
      <c r="B10" s="167"/>
      <c r="C10" s="167"/>
      <c r="D10" s="159"/>
      <c r="E10" s="159"/>
      <c r="F10" s="167"/>
      <c r="G10" s="167"/>
      <c r="H10" s="167"/>
      <c r="I10" s="167"/>
    </row>
    <row r="11" spans="1:9" s="165" customFormat="1" ht="50.25" customHeight="1" x14ac:dyDescent="0.2">
      <c r="A11" s="152" t="s">
        <v>71</v>
      </c>
      <c r="B11" s="136" t="s">
        <v>72</v>
      </c>
      <c r="C11" s="136" t="s">
        <v>73</v>
      </c>
      <c r="D11" s="136" t="s">
        <v>88</v>
      </c>
      <c r="E11" s="136" t="s">
        <v>85</v>
      </c>
      <c r="F11" s="136" t="s">
        <v>74</v>
      </c>
      <c r="G11" s="136" t="s">
        <v>75</v>
      </c>
      <c r="H11" s="251" t="s">
        <v>86</v>
      </c>
      <c r="I11" s="254" t="s">
        <v>87</v>
      </c>
    </row>
    <row r="12" spans="1:9" s="158" customFormat="1" x14ac:dyDescent="0.2">
      <c r="A12" s="153">
        <v>1</v>
      </c>
      <c r="B12" s="140">
        <v>2</v>
      </c>
      <c r="C12" s="140">
        <v>3</v>
      </c>
      <c r="D12" s="137">
        <v>4</v>
      </c>
      <c r="E12" s="137">
        <v>5</v>
      </c>
      <c r="F12" s="140">
        <v>6</v>
      </c>
      <c r="G12" s="140">
        <v>7</v>
      </c>
      <c r="H12" s="252">
        <v>8</v>
      </c>
      <c r="I12" s="255">
        <v>9</v>
      </c>
    </row>
    <row r="13" spans="1:9" x14ac:dyDescent="0.2">
      <c r="A13" s="154"/>
      <c r="B13" s="156"/>
      <c r="C13" s="156"/>
      <c r="D13" s="161"/>
      <c r="E13" s="143"/>
      <c r="F13" s="156"/>
      <c r="G13" s="154"/>
      <c r="H13" s="154"/>
      <c r="I13" s="256"/>
    </row>
    <row r="14" spans="1:9" s="138" customFormat="1" x14ac:dyDescent="0.2">
      <c r="A14" s="200"/>
      <c r="B14" s="201"/>
      <c r="C14" s="202"/>
      <c r="D14" s="203" t="s">
        <v>96</v>
      </c>
      <c r="E14" s="204" t="s">
        <v>150</v>
      </c>
      <c r="F14" s="202"/>
      <c r="G14" s="205"/>
      <c r="H14" s="262"/>
      <c r="I14" s="206">
        <f>SUBTOTAL(9,I15:I20)</f>
        <v>0</v>
      </c>
    </row>
    <row r="15" spans="1:9" s="134" customFormat="1" x14ac:dyDescent="0.2">
      <c r="A15" s="207"/>
      <c r="B15" s="208"/>
      <c r="C15" s="208"/>
      <c r="D15" s="209"/>
      <c r="E15" s="210" t="s">
        <v>97</v>
      </c>
      <c r="F15" s="208"/>
      <c r="G15" s="211"/>
      <c r="H15" s="263"/>
      <c r="I15" s="212">
        <f>SUBTOTAL(9,I16:I20)</f>
        <v>0</v>
      </c>
    </row>
    <row r="16" spans="1:9" s="187" customFormat="1" ht="51" x14ac:dyDescent="0.2">
      <c r="A16" s="217">
        <v>1</v>
      </c>
      <c r="B16" s="218"/>
      <c r="C16" s="218" t="s">
        <v>90</v>
      </c>
      <c r="D16" s="239" t="s">
        <v>122</v>
      </c>
      <c r="E16" s="214" t="s">
        <v>126</v>
      </c>
      <c r="F16" s="218" t="s">
        <v>76</v>
      </c>
      <c r="G16" s="222">
        <v>33</v>
      </c>
      <c r="H16" s="253"/>
      <c r="I16" s="223">
        <f t="shared" ref="I16" si="0">ROUND(G16*H16,2)</f>
        <v>0</v>
      </c>
    </row>
    <row r="17" spans="1:9" s="134" customFormat="1" ht="73.5" customHeight="1" x14ac:dyDescent="0.2">
      <c r="A17" s="207">
        <v>2</v>
      </c>
      <c r="B17" s="208"/>
      <c r="C17" s="208" t="s">
        <v>90</v>
      </c>
      <c r="D17" s="213" t="s">
        <v>98</v>
      </c>
      <c r="E17" s="224" t="s">
        <v>123</v>
      </c>
      <c r="F17" s="208" t="s">
        <v>76</v>
      </c>
      <c r="G17" s="215">
        <v>1</v>
      </c>
      <c r="H17" s="123"/>
      <c r="I17" s="216">
        <f t="shared" ref="I17" si="1">ROUND(G17*H17,2)</f>
        <v>0</v>
      </c>
    </row>
    <row r="18" spans="1:9" s="134" customFormat="1" ht="64.5" customHeight="1" x14ac:dyDescent="0.2">
      <c r="A18" s="207">
        <v>3</v>
      </c>
      <c r="B18" s="208"/>
      <c r="C18" s="208" t="s">
        <v>90</v>
      </c>
      <c r="D18" s="213"/>
      <c r="E18" s="224" t="s">
        <v>134</v>
      </c>
      <c r="F18" s="208" t="s">
        <v>76</v>
      </c>
      <c r="G18" s="215">
        <v>5</v>
      </c>
      <c r="H18" s="123"/>
      <c r="I18" s="216">
        <f t="shared" ref="I18:I19" si="2">ROUND(G18*H18,2)</f>
        <v>0</v>
      </c>
    </row>
    <row r="19" spans="1:9" s="134" customFormat="1" ht="34.5" customHeight="1" x14ac:dyDescent="0.2">
      <c r="A19" s="207">
        <v>4</v>
      </c>
      <c r="B19" s="208"/>
      <c r="C19" s="208" t="s">
        <v>90</v>
      </c>
      <c r="D19" s="213"/>
      <c r="E19" s="214" t="s">
        <v>135</v>
      </c>
      <c r="F19" s="208" t="s">
        <v>76</v>
      </c>
      <c r="G19" s="215">
        <f>G18</f>
        <v>5</v>
      </c>
      <c r="H19" s="123"/>
      <c r="I19" s="216">
        <f t="shared" si="2"/>
        <v>0</v>
      </c>
    </row>
    <row r="20" spans="1:9" s="134" customFormat="1" ht="63.75" x14ac:dyDescent="0.2">
      <c r="A20" s="207">
        <v>5</v>
      </c>
      <c r="B20" s="208"/>
      <c r="C20" s="208" t="s">
        <v>90</v>
      </c>
      <c r="D20" s="209" t="s">
        <v>125</v>
      </c>
      <c r="E20" s="225" t="s">
        <v>124</v>
      </c>
      <c r="F20" s="208" t="s">
        <v>76</v>
      </c>
      <c r="G20" s="215">
        <v>100</v>
      </c>
      <c r="H20" s="123"/>
      <c r="I20" s="216">
        <f t="shared" ref="I20" si="3">ROUND(G20*H20,2)</f>
        <v>0</v>
      </c>
    </row>
    <row r="21" spans="1:9" x14ac:dyDescent="0.2">
      <c r="A21" s="151"/>
      <c r="B21" s="157"/>
      <c r="C21" s="157"/>
      <c r="D21" s="162"/>
      <c r="E21" s="144" t="s">
        <v>89</v>
      </c>
      <c r="F21" s="157"/>
      <c r="G21" s="164"/>
      <c r="H21" s="164"/>
      <c r="I21" s="139">
        <f>SUBTOTAL(9,I14:I20)</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80" fitToHeight="999"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1F2E1-4CBF-415A-9528-F180BF21A694}">
  <sheetPr>
    <pageSetUpPr fitToPage="1"/>
  </sheetPr>
  <dimension ref="A1:I27"/>
  <sheetViews>
    <sheetView showGridLines="0" tabSelected="1" zoomScaleNormal="100" workbookViewId="0">
      <selection activeCell="F5" sqref="F5"/>
    </sheetView>
  </sheetViews>
  <sheetFormatPr defaultColWidth="9.140625" defaultRowHeight="12.75" x14ac:dyDescent="0.2"/>
  <cols>
    <col min="1" max="1" width="5.5703125" style="155" customWidth="1"/>
    <col min="2" max="2" width="4.42578125" style="158" customWidth="1"/>
    <col min="3" max="3" width="6" style="158" customWidth="1"/>
    <col min="4" max="4" width="12.7109375" style="163" customWidth="1"/>
    <col min="5" max="5" width="94.28515625" style="145" customWidth="1"/>
    <col min="6" max="6" width="7.7109375" style="158" customWidth="1"/>
    <col min="7" max="7" width="9.85546875" style="155" customWidth="1"/>
    <col min="8" max="8" width="13.140625" style="155" customWidth="1"/>
    <col min="9" max="9" width="15.5703125" style="155" customWidth="1"/>
    <col min="10" max="16384" width="9.140625" style="81"/>
  </cols>
  <sheetData>
    <row r="1" spans="1:9" s="150" customFormat="1" ht="18" x14ac:dyDescent="0.2">
      <c r="A1" s="166" t="s">
        <v>146</v>
      </c>
      <c r="B1" s="167"/>
      <c r="C1" s="167"/>
      <c r="D1" s="159"/>
      <c r="E1" s="159"/>
      <c r="F1" s="167"/>
      <c r="G1" s="167"/>
      <c r="H1" s="167"/>
      <c r="I1" s="167"/>
    </row>
    <row r="2" spans="1:9" s="150" customFormat="1" x14ac:dyDescent="0.2">
      <c r="A2" s="168" t="s">
        <v>60</v>
      </c>
      <c r="B2" s="167"/>
      <c r="C2" s="135" t="str">
        <f>'Krycí list'!E5</f>
        <v>Odborné učebny</v>
      </c>
      <c r="D2" s="160"/>
      <c r="E2" s="160"/>
      <c r="F2" s="167"/>
      <c r="G2" s="167"/>
      <c r="H2" s="167"/>
      <c r="I2" s="167"/>
    </row>
    <row r="3" spans="1:9" s="150" customFormat="1" x14ac:dyDescent="0.2">
      <c r="A3" s="168" t="s">
        <v>61</v>
      </c>
      <c r="B3" s="167"/>
      <c r="C3" s="314" t="str">
        <f>'Krycí list'!E7</f>
        <v>Základní škola Louny, Prokopa Holého 2632</v>
      </c>
      <c r="D3" s="315"/>
      <c r="E3" s="315"/>
      <c r="F3" s="167"/>
      <c r="G3" s="167"/>
      <c r="H3" s="167"/>
      <c r="I3" s="135"/>
    </row>
    <row r="4" spans="1:9" s="150" customFormat="1" x14ac:dyDescent="0.2">
      <c r="A4" s="168" t="s">
        <v>62</v>
      </c>
      <c r="B4" s="167"/>
      <c r="C4" s="135" t="str">
        <f>'Krycí list'!E9</f>
        <v>OCENĚNÝ SOUPIS PRACÍ A DODÁVEK A SLUŽEB - NÁBYTEK</v>
      </c>
      <c r="D4" s="160"/>
      <c r="E4" s="160"/>
      <c r="F4" s="167"/>
      <c r="G4" s="167"/>
      <c r="H4" s="167"/>
      <c r="I4" s="135"/>
    </row>
    <row r="5" spans="1:9" s="150" customFormat="1" ht="19.5" x14ac:dyDescent="0.2">
      <c r="A5" s="167" t="s">
        <v>70</v>
      </c>
      <c r="B5" s="167"/>
      <c r="C5" s="135" t="str">
        <f>'Krycí list'!P5</f>
        <v xml:space="preserve"> </v>
      </c>
      <c r="D5" s="160"/>
      <c r="E5" s="160"/>
      <c r="F5" s="243"/>
      <c r="G5" s="167"/>
      <c r="H5" s="167"/>
      <c r="I5" s="135"/>
    </row>
    <row r="6" spans="1:9" s="150" customFormat="1" x14ac:dyDescent="0.2">
      <c r="A6" s="167"/>
      <c r="B6" s="167"/>
      <c r="C6" s="135"/>
      <c r="D6" s="160"/>
      <c r="E6" s="160"/>
      <c r="F6" s="167"/>
      <c r="G6" s="167"/>
      <c r="H6" s="167"/>
      <c r="I6" s="135"/>
    </row>
    <row r="7" spans="1:9" s="150" customFormat="1" x14ac:dyDescent="0.2">
      <c r="A7" s="167" t="s">
        <v>64</v>
      </c>
      <c r="B7" s="167"/>
      <c r="C7" s="314" t="str">
        <f>'Krycí list'!E26</f>
        <v>Město Louny	
Mírové náměstí 35, 440 01 Louny</v>
      </c>
      <c r="D7" s="315"/>
      <c r="E7" s="315"/>
      <c r="F7" s="167"/>
      <c r="G7" s="167"/>
      <c r="H7" s="167"/>
      <c r="I7" s="135"/>
    </row>
    <row r="8" spans="1:9" s="150" customFormat="1" x14ac:dyDescent="0.2">
      <c r="A8" s="167" t="s">
        <v>65</v>
      </c>
      <c r="B8" s="167"/>
      <c r="C8" s="314" t="str">
        <f>'Krycí list'!E28</f>
        <v xml:space="preserve"> </v>
      </c>
      <c r="D8" s="315"/>
      <c r="E8" s="160"/>
      <c r="F8" s="167"/>
      <c r="G8" s="167"/>
      <c r="H8" s="167"/>
      <c r="I8" s="135"/>
    </row>
    <row r="9" spans="1:9" s="150" customFormat="1" x14ac:dyDescent="0.2">
      <c r="A9" s="167" t="s">
        <v>66</v>
      </c>
      <c r="B9" s="167"/>
      <c r="C9" s="316" t="str">
        <f>'Krycí list'!O31</f>
        <v>09/2024</v>
      </c>
      <c r="D9" s="315"/>
      <c r="E9" s="160"/>
      <c r="F9" s="167"/>
      <c r="G9" s="167"/>
      <c r="H9" s="167"/>
      <c r="I9" s="135"/>
    </row>
    <row r="10" spans="1:9" s="150" customFormat="1" x14ac:dyDescent="0.2">
      <c r="A10" s="167"/>
      <c r="B10" s="167"/>
      <c r="C10" s="167"/>
      <c r="D10" s="159"/>
      <c r="E10" s="159"/>
      <c r="F10" s="167"/>
      <c r="G10" s="167"/>
      <c r="H10" s="167"/>
      <c r="I10" s="167"/>
    </row>
    <row r="11" spans="1:9" s="165" customFormat="1" ht="50.25" customHeight="1" x14ac:dyDescent="0.2">
      <c r="A11" s="152" t="s">
        <v>71</v>
      </c>
      <c r="B11" s="136" t="s">
        <v>72</v>
      </c>
      <c r="C11" s="136" t="s">
        <v>73</v>
      </c>
      <c r="D11" s="136" t="s">
        <v>88</v>
      </c>
      <c r="E11" s="136" t="s">
        <v>85</v>
      </c>
      <c r="F11" s="136" t="s">
        <v>74</v>
      </c>
      <c r="G11" s="136" t="s">
        <v>75</v>
      </c>
      <c r="H11" s="251" t="s">
        <v>86</v>
      </c>
      <c r="I11" s="254" t="s">
        <v>87</v>
      </c>
    </row>
    <row r="12" spans="1:9" s="158" customFormat="1" x14ac:dyDescent="0.2">
      <c r="A12" s="153">
        <v>1</v>
      </c>
      <c r="B12" s="140">
        <v>2</v>
      </c>
      <c r="C12" s="140">
        <v>3</v>
      </c>
      <c r="D12" s="137">
        <v>4</v>
      </c>
      <c r="E12" s="137">
        <v>5</v>
      </c>
      <c r="F12" s="140">
        <v>6</v>
      </c>
      <c r="G12" s="140">
        <v>7</v>
      </c>
      <c r="H12" s="252">
        <v>8</v>
      </c>
      <c r="I12" s="255">
        <v>9</v>
      </c>
    </row>
    <row r="13" spans="1:9" x14ac:dyDescent="0.2">
      <c r="A13" s="154"/>
      <c r="B13" s="156"/>
      <c r="C13" s="156"/>
      <c r="D13" s="161"/>
      <c r="E13" s="143"/>
      <c r="F13" s="156"/>
      <c r="G13" s="154"/>
      <c r="H13" s="154"/>
      <c r="I13" s="256"/>
    </row>
    <row r="14" spans="1:9" s="138" customFormat="1" x14ac:dyDescent="0.2">
      <c r="A14" s="200"/>
      <c r="B14" s="201"/>
      <c r="C14" s="202"/>
      <c r="D14" s="203" t="s">
        <v>96</v>
      </c>
      <c r="E14" s="204" t="s">
        <v>149</v>
      </c>
      <c r="F14" s="202"/>
      <c r="G14" s="205"/>
      <c r="H14" s="262"/>
      <c r="I14" s="206">
        <f>SUBTOTAL(9,I15:I26)</f>
        <v>0</v>
      </c>
    </row>
    <row r="15" spans="1:9" s="134" customFormat="1" x14ac:dyDescent="0.2">
      <c r="A15" s="207"/>
      <c r="B15" s="208"/>
      <c r="C15" s="208"/>
      <c r="D15" s="209"/>
      <c r="E15" s="210" t="s">
        <v>97</v>
      </c>
      <c r="F15" s="208"/>
      <c r="G15" s="211"/>
      <c r="H15" s="263"/>
      <c r="I15" s="212">
        <f>SUBTOTAL(9,I16:I26)</f>
        <v>0</v>
      </c>
    </row>
    <row r="16" spans="1:9" s="272" customFormat="1" ht="102" x14ac:dyDescent="0.2">
      <c r="A16" s="265">
        <v>1</v>
      </c>
      <c r="B16" s="266"/>
      <c r="C16" s="266" t="s">
        <v>90</v>
      </c>
      <c r="D16" s="267" t="s">
        <v>136</v>
      </c>
      <c r="E16" s="268" t="s">
        <v>109</v>
      </c>
      <c r="F16" s="266" t="s">
        <v>76</v>
      </c>
      <c r="G16" s="269">
        <v>1</v>
      </c>
      <c r="H16" s="270"/>
      <c r="I16" s="271">
        <f t="shared" ref="I16:I26" si="0">ROUND(G16*H16,2)</f>
        <v>0</v>
      </c>
    </row>
    <row r="17" spans="1:9" s="272" customFormat="1" ht="51" x14ac:dyDescent="0.2">
      <c r="A17" s="265">
        <v>2</v>
      </c>
      <c r="B17" s="266"/>
      <c r="C17" s="266" t="s">
        <v>90</v>
      </c>
      <c r="D17" s="267" t="s">
        <v>139</v>
      </c>
      <c r="E17" s="268" t="s">
        <v>108</v>
      </c>
      <c r="F17" s="266" t="s">
        <v>76</v>
      </c>
      <c r="G17" s="269">
        <v>14</v>
      </c>
      <c r="H17" s="270"/>
      <c r="I17" s="271">
        <f t="shared" si="0"/>
        <v>0</v>
      </c>
    </row>
    <row r="18" spans="1:9" s="272" customFormat="1" ht="140.25" x14ac:dyDescent="0.2">
      <c r="A18" s="265">
        <v>3</v>
      </c>
      <c r="B18" s="266"/>
      <c r="C18" s="266" t="s">
        <v>90</v>
      </c>
      <c r="D18" s="273" t="s">
        <v>104</v>
      </c>
      <c r="E18" s="274" t="s">
        <v>103</v>
      </c>
      <c r="F18" s="266" t="s">
        <v>76</v>
      </c>
      <c r="G18" s="269">
        <v>1</v>
      </c>
      <c r="H18" s="270"/>
      <c r="I18" s="271">
        <f t="shared" si="0"/>
        <v>0</v>
      </c>
    </row>
    <row r="19" spans="1:9" s="283" customFormat="1" ht="25.5" x14ac:dyDescent="0.2">
      <c r="A19" s="275">
        <v>4</v>
      </c>
      <c r="B19" s="276"/>
      <c r="C19" s="277" t="s">
        <v>90</v>
      </c>
      <c r="D19" s="278" t="s">
        <v>94</v>
      </c>
      <c r="E19" s="279" t="s">
        <v>95</v>
      </c>
      <c r="F19" s="276" t="s">
        <v>76</v>
      </c>
      <c r="G19" s="280">
        <v>1</v>
      </c>
      <c r="H19" s="281"/>
      <c r="I19" s="282">
        <f>ROUND(G19*H19,2)</f>
        <v>0</v>
      </c>
    </row>
    <row r="20" spans="1:9" s="283" customFormat="1" ht="73.5" customHeight="1" x14ac:dyDescent="0.2">
      <c r="A20" s="275">
        <v>5</v>
      </c>
      <c r="B20" s="276"/>
      <c r="C20" s="276" t="s">
        <v>90</v>
      </c>
      <c r="D20" s="267" t="s">
        <v>112</v>
      </c>
      <c r="E20" s="284" t="s">
        <v>114</v>
      </c>
      <c r="F20" s="276" t="s">
        <v>76</v>
      </c>
      <c r="G20" s="280">
        <v>2</v>
      </c>
      <c r="H20" s="281"/>
      <c r="I20" s="282">
        <f t="shared" ref="I20" si="1">ROUND(G20*H20,2)</f>
        <v>0</v>
      </c>
    </row>
    <row r="21" spans="1:9" s="272" customFormat="1" ht="63.75" x14ac:dyDescent="0.2">
      <c r="A21" s="265">
        <v>6</v>
      </c>
      <c r="B21" s="266"/>
      <c r="C21" s="276" t="s">
        <v>90</v>
      </c>
      <c r="D21" s="267" t="s">
        <v>105</v>
      </c>
      <c r="E21" s="268" t="s">
        <v>115</v>
      </c>
      <c r="F21" s="266" t="s">
        <v>76</v>
      </c>
      <c r="G21" s="269">
        <v>1</v>
      </c>
      <c r="H21" s="270"/>
      <c r="I21" s="271">
        <f t="shared" si="0"/>
        <v>0</v>
      </c>
    </row>
    <row r="22" spans="1:9" s="272" customFormat="1" ht="38.25" x14ac:dyDescent="0.2">
      <c r="A22" s="265">
        <v>7</v>
      </c>
      <c r="B22" s="266"/>
      <c r="C22" s="266" t="s">
        <v>90</v>
      </c>
      <c r="D22" s="285" t="s">
        <v>106</v>
      </c>
      <c r="E22" s="286" t="s">
        <v>107</v>
      </c>
      <c r="F22" s="266" t="s">
        <v>77</v>
      </c>
      <c r="G22" s="269">
        <v>3.39</v>
      </c>
      <c r="H22" s="270"/>
      <c r="I22" s="271">
        <f t="shared" si="0"/>
        <v>0</v>
      </c>
    </row>
    <row r="23" spans="1:9" s="272" customFormat="1" ht="408" x14ac:dyDescent="0.2">
      <c r="A23" s="265">
        <v>8</v>
      </c>
      <c r="B23" s="266"/>
      <c r="C23" s="266" t="s">
        <v>90</v>
      </c>
      <c r="D23" s="267" t="s">
        <v>140</v>
      </c>
      <c r="E23" s="268" t="s">
        <v>141</v>
      </c>
      <c r="F23" s="266" t="s">
        <v>76</v>
      </c>
      <c r="G23" s="269">
        <v>2</v>
      </c>
      <c r="H23" s="270"/>
      <c r="I23" s="271">
        <f t="shared" si="0"/>
        <v>0</v>
      </c>
    </row>
    <row r="24" spans="1:9" s="283" customFormat="1" ht="38.25" x14ac:dyDescent="0.2">
      <c r="A24" s="275">
        <v>9</v>
      </c>
      <c r="B24" s="276"/>
      <c r="C24" s="276" t="s">
        <v>90</v>
      </c>
      <c r="D24" s="287" t="s">
        <v>142</v>
      </c>
      <c r="E24" s="288" t="s">
        <v>113</v>
      </c>
      <c r="F24" s="276" t="s">
        <v>76</v>
      </c>
      <c r="G24" s="280">
        <v>1</v>
      </c>
      <c r="H24" s="281"/>
      <c r="I24" s="282">
        <f>ROUND(G24*H24,2)</f>
        <v>0</v>
      </c>
    </row>
    <row r="25" spans="1:9" s="272" customFormat="1" ht="38.25" x14ac:dyDescent="0.2">
      <c r="A25" s="265">
        <v>10</v>
      </c>
      <c r="B25" s="266"/>
      <c r="C25" s="266" t="s">
        <v>90</v>
      </c>
      <c r="D25" s="285" t="s">
        <v>99</v>
      </c>
      <c r="E25" s="286" t="s">
        <v>111</v>
      </c>
      <c r="F25" s="266" t="s">
        <v>76</v>
      </c>
      <c r="G25" s="269">
        <v>1</v>
      </c>
      <c r="H25" s="270"/>
      <c r="I25" s="271">
        <f t="shared" si="0"/>
        <v>0</v>
      </c>
    </row>
    <row r="26" spans="1:9" s="272" customFormat="1" ht="38.25" x14ac:dyDescent="0.2">
      <c r="A26" s="265">
        <v>11</v>
      </c>
      <c r="B26" s="266"/>
      <c r="C26" s="266" t="s">
        <v>90</v>
      </c>
      <c r="D26" s="285" t="s">
        <v>143</v>
      </c>
      <c r="E26" s="286" t="s">
        <v>111</v>
      </c>
      <c r="F26" s="266" t="s">
        <v>76</v>
      </c>
      <c r="G26" s="269">
        <v>28</v>
      </c>
      <c r="H26" s="270"/>
      <c r="I26" s="271">
        <f t="shared" si="0"/>
        <v>0</v>
      </c>
    </row>
    <row r="27" spans="1:9" x14ac:dyDescent="0.2">
      <c r="A27" s="226"/>
      <c r="B27" s="227"/>
      <c r="C27" s="227"/>
      <c r="D27" s="228"/>
      <c r="E27" s="229" t="s">
        <v>89</v>
      </c>
      <c r="F27" s="227"/>
      <c r="G27" s="230"/>
      <c r="H27" s="264"/>
      <c r="I27" s="231">
        <f>SUBTOTAL(9,I14:I26)</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80" fitToHeight="999"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6C8A8-561D-4F78-A436-AFEB7767C1D7}">
  <sheetPr>
    <pageSetUpPr fitToPage="1"/>
  </sheetPr>
  <dimension ref="A1:J24"/>
  <sheetViews>
    <sheetView showGridLines="0" zoomScaleNormal="100" workbookViewId="0">
      <selection activeCell="E14" sqref="E14"/>
    </sheetView>
  </sheetViews>
  <sheetFormatPr defaultColWidth="9.140625" defaultRowHeight="12.75" x14ac:dyDescent="0.2"/>
  <cols>
    <col min="1" max="1" width="5.5703125" style="155" customWidth="1"/>
    <col min="2" max="2" width="4.42578125" style="158" customWidth="1"/>
    <col min="3" max="3" width="6" style="158" customWidth="1"/>
    <col min="4" max="4" width="12.7109375" style="163" customWidth="1"/>
    <col min="5" max="5" width="94.28515625" style="145" customWidth="1"/>
    <col min="6" max="6" width="7.7109375" style="158" customWidth="1"/>
    <col min="7" max="7" width="9.85546875" style="155" customWidth="1"/>
    <col min="8" max="8" width="13.140625" style="155" customWidth="1"/>
    <col min="9" max="10" width="15.5703125" style="155" customWidth="1"/>
    <col min="11" max="16384" width="9.140625" style="81"/>
  </cols>
  <sheetData>
    <row r="1" spans="1:10" s="150" customFormat="1" ht="18" x14ac:dyDescent="0.2">
      <c r="A1" s="166" t="s">
        <v>146</v>
      </c>
      <c r="B1" s="167"/>
      <c r="C1" s="167"/>
      <c r="D1" s="159"/>
      <c r="E1" s="159"/>
      <c r="F1" s="167"/>
      <c r="G1" s="167"/>
      <c r="H1" s="167"/>
      <c r="I1" s="167"/>
      <c r="J1" s="167"/>
    </row>
    <row r="2" spans="1:10" s="150" customFormat="1" x14ac:dyDescent="0.2">
      <c r="A2" s="168" t="s">
        <v>60</v>
      </c>
      <c r="B2" s="167"/>
      <c r="C2" s="135" t="str">
        <f>'Krycí list'!E5</f>
        <v>Odborné učebny</v>
      </c>
      <c r="D2" s="160"/>
      <c r="E2" s="160"/>
      <c r="F2" s="167"/>
      <c r="G2" s="167"/>
      <c r="H2" s="167"/>
      <c r="I2" s="167"/>
      <c r="J2" s="167"/>
    </row>
    <row r="3" spans="1:10" s="150" customFormat="1" x14ac:dyDescent="0.2">
      <c r="A3" s="168" t="s">
        <v>61</v>
      </c>
      <c r="B3" s="167"/>
      <c r="C3" s="314" t="str">
        <f>'Krycí list'!E7</f>
        <v>Základní škola Louny, Prokopa Holého 2632</v>
      </c>
      <c r="D3" s="315"/>
      <c r="E3" s="315"/>
      <c r="F3" s="167"/>
      <c r="G3" s="167"/>
      <c r="H3" s="167"/>
      <c r="I3" s="135"/>
      <c r="J3" s="245"/>
    </row>
    <row r="4" spans="1:10" s="150" customFormat="1" x14ac:dyDescent="0.2">
      <c r="A4" s="168" t="s">
        <v>62</v>
      </c>
      <c r="B4" s="167"/>
      <c r="C4" s="135" t="str">
        <f>'Krycí list'!E9</f>
        <v>OCENĚNÝ SOUPIS PRACÍ A DODÁVEK A SLUŽEB - NÁBYTEK</v>
      </c>
      <c r="D4" s="160"/>
      <c r="E4" s="160"/>
      <c r="F4" s="167"/>
      <c r="G4" s="167"/>
      <c r="H4" s="167"/>
      <c r="I4" s="135"/>
      <c r="J4" s="245"/>
    </row>
    <row r="5" spans="1:10" s="150" customFormat="1" ht="19.5" x14ac:dyDescent="0.2">
      <c r="A5" s="167" t="s">
        <v>70</v>
      </c>
      <c r="B5" s="167"/>
      <c r="C5" s="135" t="str">
        <f>'Krycí list'!P5</f>
        <v xml:space="preserve"> </v>
      </c>
      <c r="D5" s="160"/>
      <c r="E5" s="160"/>
      <c r="F5" s="243"/>
      <c r="G5" s="167"/>
      <c r="H5" s="167"/>
      <c r="I5" s="135"/>
      <c r="J5" s="245"/>
    </row>
    <row r="6" spans="1:10" s="150" customFormat="1" x14ac:dyDescent="0.2">
      <c r="A6" s="167"/>
      <c r="B6" s="167"/>
      <c r="C6" s="135"/>
      <c r="D6" s="160"/>
      <c r="E6" s="160"/>
      <c r="F6" s="167"/>
      <c r="G6" s="167"/>
      <c r="H6" s="167"/>
      <c r="I6" s="135"/>
      <c r="J6" s="245"/>
    </row>
    <row r="7" spans="1:10" s="150" customFormat="1" x14ac:dyDescent="0.2">
      <c r="A7" s="167" t="s">
        <v>64</v>
      </c>
      <c r="B7" s="167"/>
      <c r="C7" s="314" t="str">
        <f>'Krycí list'!E26</f>
        <v>Město Louny	
Mírové náměstí 35, 440 01 Louny</v>
      </c>
      <c r="D7" s="315"/>
      <c r="E7" s="315"/>
      <c r="F7" s="167"/>
      <c r="G7" s="167"/>
      <c r="H7" s="167"/>
      <c r="I7" s="135"/>
      <c r="J7" s="245"/>
    </row>
    <row r="8" spans="1:10" s="150" customFormat="1" x14ac:dyDescent="0.2">
      <c r="A8" s="167" t="s">
        <v>65</v>
      </c>
      <c r="B8" s="167"/>
      <c r="C8" s="314" t="str">
        <f>'Krycí list'!E28</f>
        <v xml:space="preserve"> </v>
      </c>
      <c r="D8" s="315"/>
      <c r="E8" s="160"/>
      <c r="F8" s="167"/>
      <c r="G8" s="167"/>
      <c r="H8" s="167"/>
      <c r="I8" s="135"/>
      <c r="J8" s="245"/>
    </row>
    <row r="9" spans="1:10" s="150" customFormat="1" x14ac:dyDescent="0.2">
      <c r="A9" s="167" t="s">
        <v>66</v>
      </c>
      <c r="B9" s="167"/>
      <c r="C9" s="316" t="str">
        <f>'Krycí list'!O31</f>
        <v>09/2024</v>
      </c>
      <c r="D9" s="315"/>
      <c r="E9" s="160"/>
      <c r="F9" s="167"/>
      <c r="G9" s="167"/>
      <c r="H9" s="167"/>
      <c r="I9" s="135"/>
      <c r="J9" s="245"/>
    </row>
    <row r="10" spans="1:10" s="150" customFormat="1" x14ac:dyDescent="0.2">
      <c r="A10" s="167"/>
      <c r="B10" s="167"/>
      <c r="C10" s="167"/>
      <c r="D10" s="159"/>
      <c r="E10" s="159"/>
      <c r="F10" s="167"/>
      <c r="G10" s="167"/>
      <c r="H10" s="167"/>
      <c r="I10" s="167"/>
      <c r="J10" s="167"/>
    </row>
    <row r="11" spans="1:10" s="165" customFormat="1" ht="50.25" customHeight="1" x14ac:dyDescent="0.2">
      <c r="A11" s="152" t="s">
        <v>71</v>
      </c>
      <c r="B11" s="136" t="s">
        <v>72</v>
      </c>
      <c r="C11" s="136" t="s">
        <v>73</v>
      </c>
      <c r="D11" s="136" t="s">
        <v>88</v>
      </c>
      <c r="E11" s="136" t="s">
        <v>85</v>
      </c>
      <c r="F11" s="136" t="s">
        <v>74</v>
      </c>
      <c r="G11" s="136" t="s">
        <v>75</v>
      </c>
      <c r="H11" s="251" t="s">
        <v>86</v>
      </c>
      <c r="I11" s="254" t="s">
        <v>87</v>
      </c>
      <c r="J11" s="246"/>
    </row>
    <row r="12" spans="1:10" s="158" customFormat="1" x14ac:dyDescent="0.2">
      <c r="A12" s="153">
        <v>1</v>
      </c>
      <c r="B12" s="140">
        <v>2</v>
      </c>
      <c r="C12" s="140">
        <v>3</v>
      </c>
      <c r="D12" s="137">
        <v>4</v>
      </c>
      <c r="E12" s="137">
        <v>5</v>
      </c>
      <c r="F12" s="140">
        <v>6</v>
      </c>
      <c r="G12" s="140">
        <v>7</v>
      </c>
      <c r="H12" s="252">
        <v>8</v>
      </c>
      <c r="I12" s="255">
        <v>9</v>
      </c>
      <c r="J12" s="247"/>
    </row>
    <row r="13" spans="1:10" x14ac:dyDescent="0.2">
      <c r="A13" s="154"/>
      <c r="B13" s="156"/>
      <c r="C13" s="156"/>
      <c r="D13" s="161"/>
      <c r="E13" s="143"/>
      <c r="F13" s="156"/>
      <c r="G13" s="154"/>
      <c r="H13" s="154"/>
      <c r="I13" s="256"/>
      <c r="J13" s="248"/>
    </row>
    <row r="14" spans="1:10" s="138" customFormat="1" x14ac:dyDescent="0.2">
      <c r="A14" s="200"/>
      <c r="B14" s="201"/>
      <c r="C14" s="202"/>
      <c r="D14" s="203" t="s">
        <v>96</v>
      </c>
      <c r="E14" s="204" t="s">
        <v>148</v>
      </c>
      <c r="F14" s="202"/>
      <c r="G14" s="205"/>
      <c r="H14" s="262"/>
      <c r="I14" s="206">
        <f>SUBTOTAL(9,I15:I23)</f>
        <v>0</v>
      </c>
      <c r="J14" s="249"/>
    </row>
    <row r="15" spans="1:10" s="134" customFormat="1" x14ac:dyDescent="0.2">
      <c r="A15" s="207"/>
      <c r="B15" s="208"/>
      <c r="C15" s="208"/>
      <c r="D15" s="209"/>
      <c r="E15" s="210" t="s">
        <v>97</v>
      </c>
      <c r="F15" s="208"/>
      <c r="G15" s="211"/>
      <c r="H15" s="263"/>
      <c r="I15" s="212">
        <f>SUBTOTAL(9,I16:I23)</f>
        <v>0</v>
      </c>
      <c r="J15" s="250"/>
    </row>
    <row r="16" spans="1:10" s="272" customFormat="1" ht="102" x14ac:dyDescent="0.2">
      <c r="A16" s="265">
        <v>1</v>
      </c>
      <c r="B16" s="266"/>
      <c r="C16" s="266" t="s">
        <v>90</v>
      </c>
      <c r="D16" s="267" t="s">
        <v>136</v>
      </c>
      <c r="E16" s="268" t="s">
        <v>109</v>
      </c>
      <c r="F16" s="266" t="s">
        <v>76</v>
      </c>
      <c r="G16" s="269">
        <v>1</v>
      </c>
      <c r="H16" s="270"/>
      <c r="I16" s="271">
        <f t="shared" ref="I16:I23" si="0">ROUND(G16*H16,2)</f>
        <v>0</v>
      </c>
      <c r="J16" s="289"/>
    </row>
    <row r="17" spans="1:10" s="272" customFormat="1" ht="51" x14ac:dyDescent="0.2">
      <c r="A17" s="265">
        <v>2</v>
      </c>
      <c r="B17" s="266"/>
      <c r="C17" s="266" t="s">
        <v>90</v>
      </c>
      <c r="D17" s="267" t="s">
        <v>137</v>
      </c>
      <c r="E17" s="268" t="s">
        <v>108</v>
      </c>
      <c r="F17" s="266" t="s">
        <v>76</v>
      </c>
      <c r="G17" s="269">
        <v>14</v>
      </c>
      <c r="H17" s="270"/>
      <c r="I17" s="271">
        <f t="shared" si="0"/>
        <v>0</v>
      </c>
      <c r="J17" s="289"/>
    </row>
    <row r="18" spans="1:10" s="283" customFormat="1" ht="73.5" customHeight="1" x14ac:dyDescent="0.2">
      <c r="A18" s="275">
        <v>3</v>
      </c>
      <c r="B18" s="276"/>
      <c r="C18" s="276" t="s">
        <v>90</v>
      </c>
      <c r="D18" s="267" t="s">
        <v>112</v>
      </c>
      <c r="E18" s="284" t="s">
        <v>116</v>
      </c>
      <c r="F18" s="276" t="s">
        <v>76</v>
      </c>
      <c r="G18" s="280">
        <v>1</v>
      </c>
      <c r="H18" s="281"/>
      <c r="I18" s="282">
        <f t="shared" si="0"/>
        <v>0</v>
      </c>
      <c r="J18" s="290"/>
    </row>
    <row r="19" spans="1:10" s="272" customFormat="1" ht="63.75" x14ac:dyDescent="0.2">
      <c r="A19" s="265">
        <v>4</v>
      </c>
      <c r="B19" s="266"/>
      <c r="C19" s="276" t="s">
        <v>90</v>
      </c>
      <c r="D19" s="267" t="s">
        <v>105</v>
      </c>
      <c r="E19" s="268" t="s">
        <v>115</v>
      </c>
      <c r="F19" s="266" t="s">
        <v>76</v>
      </c>
      <c r="G19" s="269">
        <v>1</v>
      </c>
      <c r="H19" s="270"/>
      <c r="I19" s="271">
        <f t="shared" si="0"/>
        <v>0</v>
      </c>
      <c r="J19" s="289"/>
    </row>
    <row r="20" spans="1:10" s="272" customFormat="1" ht="38.25" x14ac:dyDescent="0.2">
      <c r="A20" s="265">
        <v>5</v>
      </c>
      <c r="B20" s="266"/>
      <c r="C20" s="266" t="s">
        <v>90</v>
      </c>
      <c r="D20" s="285" t="s">
        <v>106</v>
      </c>
      <c r="E20" s="286" t="s">
        <v>107</v>
      </c>
      <c r="F20" s="266" t="s">
        <v>77</v>
      </c>
      <c r="G20" s="269">
        <v>2.19</v>
      </c>
      <c r="H20" s="270"/>
      <c r="I20" s="271">
        <f t="shared" si="0"/>
        <v>0</v>
      </c>
      <c r="J20" s="289"/>
    </row>
    <row r="21" spans="1:10" s="272" customFormat="1" ht="408" x14ac:dyDescent="0.2">
      <c r="A21" s="265">
        <v>6</v>
      </c>
      <c r="B21" s="266"/>
      <c r="C21" s="266" t="s">
        <v>90</v>
      </c>
      <c r="D21" s="267" t="s">
        <v>138</v>
      </c>
      <c r="E21" s="268" t="s">
        <v>144</v>
      </c>
      <c r="F21" s="266" t="s">
        <v>76</v>
      </c>
      <c r="G21" s="269">
        <v>2</v>
      </c>
      <c r="H21" s="270"/>
      <c r="I21" s="271">
        <f t="shared" si="0"/>
        <v>0</v>
      </c>
      <c r="J21" s="289"/>
    </row>
    <row r="22" spans="1:10" s="272" customFormat="1" ht="38.25" x14ac:dyDescent="0.2">
      <c r="A22" s="265">
        <v>7</v>
      </c>
      <c r="B22" s="266"/>
      <c r="C22" s="266" t="s">
        <v>90</v>
      </c>
      <c r="D22" s="285" t="s">
        <v>99</v>
      </c>
      <c r="E22" s="286" t="s">
        <v>111</v>
      </c>
      <c r="F22" s="266" t="s">
        <v>76</v>
      </c>
      <c r="G22" s="269">
        <v>1</v>
      </c>
      <c r="H22" s="270"/>
      <c r="I22" s="271">
        <f t="shared" si="0"/>
        <v>0</v>
      </c>
      <c r="J22" s="289"/>
    </row>
    <row r="23" spans="1:10" s="272" customFormat="1" ht="38.25" x14ac:dyDescent="0.2">
      <c r="A23" s="265">
        <v>8</v>
      </c>
      <c r="B23" s="266"/>
      <c r="C23" s="266" t="s">
        <v>90</v>
      </c>
      <c r="D23" s="285" t="s">
        <v>110</v>
      </c>
      <c r="E23" s="286" t="s">
        <v>111</v>
      </c>
      <c r="F23" s="266" t="s">
        <v>76</v>
      </c>
      <c r="G23" s="269">
        <v>28</v>
      </c>
      <c r="H23" s="270"/>
      <c r="I23" s="271">
        <f t="shared" si="0"/>
        <v>0</v>
      </c>
      <c r="J23" s="289"/>
    </row>
    <row r="24" spans="1:10" s="297" customFormat="1" x14ac:dyDescent="0.2">
      <c r="A24" s="291"/>
      <c r="B24" s="292"/>
      <c r="C24" s="292"/>
      <c r="D24" s="293"/>
      <c r="E24" s="294" t="s">
        <v>89</v>
      </c>
      <c r="F24" s="292"/>
      <c r="G24" s="295"/>
      <c r="H24" s="295"/>
      <c r="I24" s="296">
        <f>SUBTOTAL(9,I14:I23)</f>
        <v>0</v>
      </c>
      <c r="J24" s="296"/>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80" fitToHeight="999"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1D569-044D-4DC8-B63F-D925F914A2CD}">
  <sheetPr>
    <pageSetUpPr fitToPage="1"/>
  </sheetPr>
  <dimension ref="A1:I22"/>
  <sheetViews>
    <sheetView showGridLines="0" topLeftCell="A16" zoomScaleNormal="100" workbookViewId="0">
      <selection activeCell="F6" sqref="F6"/>
    </sheetView>
  </sheetViews>
  <sheetFormatPr defaultColWidth="9.140625" defaultRowHeight="12.75" x14ac:dyDescent="0.2"/>
  <cols>
    <col min="1" max="1" width="5.5703125" style="184" customWidth="1"/>
    <col min="2" max="2" width="4.42578125" style="179" customWidth="1"/>
    <col min="3" max="3" width="6" style="179" customWidth="1"/>
    <col min="4" max="4" width="12.7109375" style="194" customWidth="1"/>
    <col min="5" max="5" width="94.28515625" style="195" customWidth="1"/>
    <col min="6" max="6" width="7.7109375" style="179" customWidth="1"/>
    <col min="7" max="7" width="9.85546875" style="184" customWidth="1"/>
    <col min="8" max="8" width="13.140625" style="184" customWidth="1"/>
    <col min="9" max="9" width="15.5703125" style="184" customWidth="1"/>
    <col min="10" max="16384" width="9.140625" style="185"/>
  </cols>
  <sheetData>
    <row r="1" spans="1:9" s="171" customFormat="1" ht="18" x14ac:dyDescent="0.2">
      <c r="A1" s="166" t="s">
        <v>91</v>
      </c>
      <c r="B1" s="167"/>
      <c r="C1" s="167"/>
      <c r="D1" s="159"/>
      <c r="E1" s="159"/>
      <c r="F1" s="170"/>
      <c r="G1" s="170"/>
      <c r="H1" s="170"/>
      <c r="I1" s="170"/>
    </row>
    <row r="2" spans="1:9" s="171" customFormat="1" x14ac:dyDescent="0.2">
      <c r="A2" s="168" t="s">
        <v>60</v>
      </c>
      <c r="B2" s="167"/>
      <c r="C2" s="135" t="str">
        <f>'Krycí list'!E5</f>
        <v>Odborné učebny</v>
      </c>
      <c r="D2" s="160"/>
      <c r="E2" s="160"/>
      <c r="F2" s="170"/>
      <c r="G2" s="170"/>
      <c r="H2" s="170"/>
      <c r="I2" s="170"/>
    </row>
    <row r="3" spans="1:9" s="171" customFormat="1" x14ac:dyDescent="0.2">
      <c r="A3" s="168" t="s">
        <v>61</v>
      </c>
      <c r="B3" s="167"/>
      <c r="C3" s="314" t="str">
        <f>'Krycí list'!E7</f>
        <v>Základní škola Louny, Prokopa Holého 2632</v>
      </c>
      <c r="D3" s="315"/>
      <c r="E3" s="315"/>
      <c r="F3" s="170"/>
      <c r="G3" s="170"/>
      <c r="H3" s="170"/>
      <c r="I3" s="172"/>
    </row>
    <row r="4" spans="1:9" s="171" customFormat="1" x14ac:dyDescent="0.2">
      <c r="A4" s="168" t="s">
        <v>62</v>
      </c>
      <c r="B4" s="167"/>
      <c r="C4" s="135" t="str">
        <f>'Krycí list'!E9</f>
        <v>OCENĚNÝ SOUPIS PRACÍ A DODÁVEK A SLUŽEB - NÁBYTEK</v>
      </c>
      <c r="D4" s="160"/>
      <c r="E4" s="160"/>
      <c r="F4" s="170"/>
      <c r="G4" s="170"/>
      <c r="H4" s="170"/>
      <c r="I4" s="172"/>
    </row>
    <row r="5" spans="1:9" s="171" customFormat="1" ht="19.5" x14ac:dyDescent="0.2">
      <c r="A5" s="167" t="s">
        <v>70</v>
      </c>
      <c r="B5" s="167"/>
      <c r="C5" s="135" t="str">
        <f>'Krycí list'!P5</f>
        <v xml:space="preserve"> </v>
      </c>
      <c r="D5" s="160"/>
      <c r="E5" s="160"/>
      <c r="F5" s="244"/>
      <c r="G5" s="170"/>
      <c r="H5" s="170"/>
      <c r="I5" s="172"/>
    </row>
    <row r="6" spans="1:9" s="171" customFormat="1" x14ac:dyDescent="0.2">
      <c r="A6" s="167"/>
      <c r="B6" s="167"/>
      <c r="C6" s="135"/>
      <c r="D6" s="160"/>
      <c r="E6" s="160"/>
      <c r="F6" s="170"/>
      <c r="G6" s="170"/>
      <c r="H6" s="170"/>
      <c r="I6" s="172"/>
    </row>
    <row r="7" spans="1:9" s="171" customFormat="1" x14ac:dyDescent="0.2">
      <c r="A7" s="167" t="s">
        <v>64</v>
      </c>
      <c r="B7" s="167"/>
      <c r="C7" s="314" t="str">
        <f>'Krycí list'!E26</f>
        <v>Město Louny	
Mírové náměstí 35, 440 01 Louny</v>
      </c>
      <c r="D7" s="315"/>
      <c r="E7" s="315"/>
      <c r="F7" s="170"/>
      <c r="G7" s="170"/>
      <c r="H7" s="170"/>
      <c r="I7" s="172"/>
    </row>
    <row r="8" spans="1:9" s="171" customFormat="1" x14ac:dyDescent="0.2">
      <c r="A8" s="167" t="s">
        <v>65</v>
      </c>
      <c r="B8" s="167"/>
      <c r="C8" s="314" t="str">
        <f>'Krycí list'!E28</f>
        <v xml:space="preserve"> </v>
      </c>
      <c r="D8" s="315"/>
      <c r="E8" s="160"/>
      <c r="F8" s="170"/>
      <c r="G8" s="170"/>
      <c r="H8" s="170"/>
      <c r="I8" s="172"/>
    </row>
    <row r="9" spans="1:9" s="171" customFormat="1" x14ac:dyDescent="0.2">
      <c r="A9" s="167" t="s">
        <v>66</v>
      </c>
      <c r="B9" s="167"/>
      <c r="C9" s="316" t="str">
        <f>'Krycí list'!O31</f>
        <v>09/2024</v>
      </c>
      <c r="D9" s="315"/>
      <c r="E9" s="160"/>
      <c r="F9" s="170"/>
      <c r="G9" s="170"/>
      <c r="H9" s="170"/>
      <c r="I9" s="172"/>
    </row>
    <row r="10" spans="1:9" s="171" customFormat="1" x14ac:dyDescent="0.2">
      <c r="A10" s="170"/>
      <c r="B10" s="170"/>
      <c r="C10" s="170"/>
      <c r="D10" s="198"/>
      <c r="E10" s="198"/>
      <c r="F10" s="170"/>
      <c r="G10" s="170"/>
      <c r="H10" s="170"/>
      <c r="I10" s="170"/>
    </row>
    <row r="11" spans="1:9" s="175" customFormat="1" ht="50.25" customHeight="1" x14ac:dyDescent="0.2">
      <c r="A11" s="173" t="s">
        <v>71</v>
      </c>
      <c r="B11" s="174" t="s">
        <v>72</v>
      </c>
      <c r="C11" s="174" t="s">
        <v>73</v>
      </c>
      <c r="D11" s="174" t="s">
        <v>88</v>
      </c>
      <c r="E11" s="174" t="s">
        <v>85</v>
      </c>
      <c r="F11" s="174" t="s">
        <v>74</v>
      </c>
      <c r="G11" s="174" t="s">
        <v>75</v>
      </c>
      <c r="H11" s="257" t="s">
        <v>86</v>
      </c>
      <c r="I11" s="259" t="s">
        <v>87</v>
      </c>
    </row>
    <row r="12" spans="1:9" s="179" customFormat="1" x14ac:dyDescent="0.2">
      <c r="A12" s="176">
        <v>1</v>
      </c>
      <c r="B12" s="177">
        <v>2</v>
      </c>
      <c r="C12" s="177">
        <v>3</v>
      </c>
      <c r="D12" s="178">
        <v>4</v>
      </c>
      <c r="E12" s="178">
        <v>5</v>
      </c>
      <c r="F12" s="177">
        <v>6</v>
      </c>
      <c r="G12" s="177">
        <v>7</v>
      </c>
      <c r="H12" s="258">
        <v>8</v>
      </c>
      <c r="I12" s="260">
        <v>9</v>
      </c>
    </row>
    <row r="13" spans="1:9" x14ac:dyDescent="0.2">
      <c r="A13" s="180"/>
      <c r="B13" s="181"/>
      <c r="C13" s="181"/>
      <c r="D13" s="182"/>
      <c r="E13" s="183"/>
      <c r="F13" s="181"/>
      <c r="G13" s="180"/>
      <c r="H13" s="180"/>
      <c r="I13" s="261"/>
    </row>
    <row r="14" spans="1:9" s="186" customFormat="1" x14ac:dyDescent="0.2">
      <c r="A14" s="232"/>
      <c r="B14" s="233"/>
      <c r="C14" s="234"/>
      <c r="D14" s="235" t="s">
        <v>96</v>
      </c>
      <c r="E14" s="236" t="s">
        <v>147</v>
      </c>
      <c r="F14" s="234"/>
      <c r="G14" s="237"/>
      <c r="H14" s="298"/>
      <c r="I14" s="238">
        <f>SUBTOTAL(9,I15:I21)</f>
        <v>0</v>
      </c>
    </row>
    <row r="15" spans="1:9" s="187" customFormat="1" x14ac:dyDescent="0.2">
      <c r="A15" s="217"/>
      <c r="B15" s="218"/>
      <c r="C15" s="218"/>
      <c r="D15" s="239"/>
      <c r="E15" s="240" t="s">
        <v>97</v>
      </c>
      <c r="F15" s="218"/>
      <c r="G15" s="241"/>
      <c r="H15" s="299"/>
      <c r="I15" s="242">
        <f>SUBTOTAL(9,I16:I21)</f>
        <v>0</v>
      </c>
    </row>
    <row r="16" spans="1:9" s="187" customFormat="1" ht="140.25" x14ac:dyDescent="0.2">
      <c r="A16" s="217">
        <v>1</v>
      </c>
      <c r="B16" s="218"/>
      <c r="C16" s="218" t="s">
        <v>90</v>
      </c>
      <c r="D16" s="239" t="s">
        <v>117</v>
      </c>
      <c r="E16" s="221" t="s">
        <v>118</v>
      </c>
      <c r="F16" s="218" t="s">
        <v>76</v>
      </c>
      <c r="G16" s="300">
        <v>1</v>
      </c>
      <c r="H16" s="253"/>
      <c r="I16" s="223">
        <f t="shared" ref="I16:I21" si="0">ROUND(G16*H16,2)</f>
        <v>0</v>
      </c>
    </row>
    <row r="17" spans="1:9" s="187" customFormat="1" ht="51" x14ac:dyDescent="0.2">
      <c r="A17" s="217">
        <v>2</v>
      </c>
      <c r="B17" s="218"/>
      <c r="C17" s="218" t="s">
        <v>90</v>
      </c>
      <c r="D17" s="239" t="s">
        <v>119</v>
      </c>
      <c r="E17" s="214" t="s">
        <v>120</v>
      </c>
      <c r="F17" s="218" t="s">
        <v>76</v>
      </c>
      <c r="G17" s="300">
        <v>20</v>
      </c>
      <c r="H17" s="253"/>
      <c r="I17" s="223">
        <f t="shared" si="0"/>
        <v>0</v>
      </c>
    </row>
    <row r="18" spans="1:9" s="187" customFormat="1" ht="73.5" customHeight="1" x14ac:dyDescent="0.2">
      <c r="A18" s="217">
        <v>3</v>
      </c>
      <c r="B18" s="218"/>
      <c r="C18" s="218" t="s">
        <v>90</v>
      </c>
      <c r="D18" s="213" t="s">
        <v>112</v>
      </c>
      <c r="E18" s="224" t="s">
        <v>121</v>
      </c>
      <c r="F18" s="218" t="s">
        <v>76</v>
      </c>
      <c r="G18" s="300">
        <v>4</v>
      </c>
      <c r="H18" s="253"/>
      <c r="I18" s="223">
        <f t="shared" si="0"/>
        <v>0</v>
      </c>
    </row>
    <row r="19" spans="1:9" s="187" customFormat="1" ht="27" customHeight="1" x14ac:dyDescent="0.2">
      <c r="A19" s="217">
        <v>4</v>
      </c>
      <c r="B19" s="218"/>
      <c r="C19" s="219" t="s">
        <v>90</v>
      </c>
      <c r="D19" s="220" t="s">
        <v>94</v>
      </c>
      <c r="E19" s="221" t="s">
        <v>95</v>
      </c>
      <c r="F19" s="218" t="s">
        <v>76</v>
      </c>
      <c r="G19" s="300">
        <v>1</v>
      </c>
      <c r="H19" s="253"/>
      <c r="I19" s="223">
        <f>ROUND(G19*H19,2)</f>
        <v>0</v>
      </c>
    </row>
    <row r="20" spans="1:9" s="187" customFormat="1" ht="51" x14ac:dyDescent="0.2">
      <c r="A20" s="217">
        <v>5</v>
      </c>
      <c r="B20" s="218"/>
      <c r="C20" s="218" t="s">
        <v>90</v>
      </c>
      <c r="D20" s="239" t="s">
        <v>99</v>
      </c>
      <c r="E20" s="221" t="s">
        <v>100</v>
      </c>
      <c r="F20" s="218" t="s">
        <v>76</v>
      </c>
      <c r="G20" s="300">
        <v>1</v>
      </c>
      <c r="H20" s="253"/>
      <c r="I20" s="223">
        <f t="shared" si="0"/>
        <v>0</v>
      </c>
    </row>
    <row r="21" spans="1:9" s="134" customFormat="1" ht="63.75" x14ac:dyDescent="0.2">
      <c r="A21" s="207">
        <v>6</v>
      </c>
      <c r="B21" s="208"/>
      <c r="C21" s="208" t="s">
        <v>90</v>
      </c>
      <c r="D21" s="209" t="s">
        <v>101</v>
      </c>
      <c r="E21" s="225" t="s">
        <v>102</v>
      </c>
      <c r="F21" s="208" t="s">
        <v>76</v>
      </c>
      <c r="G21" s="215">
        <v>20</v>
      </c>
      <c r="H21" s="123"/>
      <c r="I21" s="216">
        <f t="shared" si="0"/>
        <v>0</v>
      </c>
    </row>
    <row r="22" spans="1:9" x14ac:dyDescent="0.2">
      <c r="A22" s="189"/>
      <c r="B22" s="190"/>
      <c r="C22" s="190"/>
      <c r="D22" s="191"/>
      <c r="E22" s="192" t="s">
        <v>89</v>
      </c>
      <c r="F22" s="190"/>
      <c r="G22" s="188"/>
      <c r="H22" s="188"/>
      <c r="I22" s="193">
        <f>SUBTOTAL(9,I14:I21)</f>
        <v>0</v>
      </c>
    </row>
  </sheetData>
  <sheetProtection formatCells="0" formatColumns="0" formatRows="0" insertColumns="0" insertRows="0" insertHyperlinks="0" deleteColumns="0" deleteRows="0" sort="0" autoFilter="0" pivotTables="0"/>
  <mergeCells count="4">
    <mergeCell ref="C3:E3"/>
    <mergeCell ref="C7:E7"/>
    <mergeCell ref="C8:D8"/>
    <mergeCell ref="C9:D9"/>
  </mergeCells>
  <printOptions horizontalCentered="1"/>
  <pageMargins left="0.59055118110236227" right="0.59055118110236227" top="0.59055118110236227" bottom="0.59055118110236227" header="0.51181102362204722" footer="0.51181102362204722"/>
  <pageSetup paperSize="9" scale="80" fitToHeight="999"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
  <sheetViews>
    <sheetView workbookViewId="0"/>
  </sheetViews>
  <sheetFormatPr defaultRowHeight="12.75" x14ac:dyDescent="0.2"/>
  <sheetData/>
  <sheetProtection formatCells="0" formatColumns="0" formatRows="0" insertColumns="0" insertRows="0" insertHyperlinks="0" deleteColumns="0" deleteRows="0" sort="0" autoFilter="0" pivotTables="0"/>
  <customSheetViews>
    <customSheetView guid="{D6CFA044-0C8C-4ECE-96A2-AFF3DD5E0425}" state="hidden">
      <pageMargins left="0.69999998807907104" right="0.69999998807907104" top="0.75" bottom="0.75" header="0.30000001192092896" footer="0.30000001192092896"/>
      <pageSetup errors="blank"/>
    </customSheetView>
    <customSheetView guid="{82B4F4D9-5370-4303-A97E-2A49E01AF629}" state="hidden">
      <pageMargins left="0.69999998807907104" right="0.69999998807907104" top="0.75" bottom="0.75" header="0.30000001192092896" footer="0.30000001192092896"/>
      <pageSetup errors="blank"/>
    </customSheetView>
    <customSheetView guid="{65E3123D-ED26-44E3-A414-09EEEF825484}" state="hidden">
      <pageMargins left="0.69999998807907104" right="0.69999998807907104" top="0.75" bottom="0.75" header="0.30000001192092896" footer="0.30000001192092896"/>
      <pageSetup errors="blank"/>
    </customSheetView>
  </customSheetViews>
  <pageMargins left="0.69999998807907104" right="0.69999998807907104" top="0.75" bottom="0.75" header="0.30000001192092896" footer="0.30000001192092896"/>
  <pageSetup orientation="portrait" errors="blank"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file>

<file path=customXml/itemProps1.xml><?xml version="1.0" encoding="utf-8"?>
<ds:datastoreItem xmlns:ds="http://schemas.openxmlformats.org/officeDocument/2006/customXml" ds:itemID="{1A117082-AE84-45DC-B4B1-E854891D3B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9</vt:i4>
      </vt:variant>
    </vt:vector>
  </HeadingPairs>
  <TitlesOfParts>
    <vt:vector size="16" baseType="lpstr">
      <vt:lpstr>Krycí list</vt:lpstr>
      <vt:lpstr>Rekapitulace</vt:lpstr>
      <vt:lpstr>Komunitní prostor 1.08</vt:lpstr>
      <vt:lpstr>Dílny 2.02</vt:lpstr>
      <vt:lpstr>Dílny 2.03</vt:lpstr>
      <vt:lpstr>Jazyky 2.04</vt:lpstr>
      <vt:lpstr>#Figury</vt:lpstr>
      <vt:lpstr>'Dílny 2.02'!Názvy_tisku</vt:lpstr>
      <vt:lpstr>'Dílny 2.03'!Názvy_tisku</vt:lpstr>
      <vt:lpstr>'Jazyky 2.04'!Názvy_tisku</vt:lpstr>
      <vt:lpstr>'Komunitní prostor 1.08'!Názvy_tisku</vt:lpstr>
      <vt:lpstr>Rekapitulace!Názvy_tisku</vt:lpstr>
      <vt:lpstr>'Dílny 2.02'!Oblast_tisku</vt:lpstr>
      <vt:lpstr>'Dílny 2.03'!Oblast_tisku</vt:lpstr>
      <vt:lpstr>'Jazyky 2.04'!Oblast_tisku</vt:lpstr>
      <vt:lpstr>'Komunitní prostor 1.08'!Oblast_tisku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dc:creator>
  <cp:lastModifiedBy>Jitka Bažantová</cp:lastModifiedBy>
  <cp:lastPrinted>2025-02-27T12:13:01Z</cp:lastPrinted>
  <dcterms:created xsi:type="dcterms:W3CDTF">2006-04-27T05:25:48Z</dcterms:created>
  <dcterms:modified xsi:type="dcterms:W3CDTF">2025-04-09T10:15:23Z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1029	1029</vt:lpwstr>
  </property>
</Properties>
</file>