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aroslav Jun\Desktop\Město Louny\aktualizace\čistopis\"/>
    </mc:Choice>
  </mc:AlternateContent>
  <xr:revisionPtr revIDLastSave="0" documentId="13_ncr:1_{91B5D754-F735-4417-A0C6-1C3ECD814064}" xr6:coauthVersionLast="47" xr6:coauthVersionMax="47" xr10:uidLastSave="{00000000-0000-0000-0000-000000000000}"/>
  <bookViews>
    <workbookView xWindow="-108" yWindow="-108" windowWidth="23256" windowHeight="12576" tabRatio="789" activeTab="1" xr2:uid="{00000000-000D-0000-FFFF-FFFF00000000}"/>
  </bookViews>
  <sheets>
    <sheet name="Rekapitulace stavby" sheetId="1" r:id="rId1"/>
    <sheet name="SO001.3-Gastro" sheetId="2" r:id="rId2"/>
  </sheets>
  <externalReferences>
    <externalReference r:id="rId3"/>
  </externalReferences>
  <definedNames>
    <definedName name="_xlnm._FilterDatabase" localSheetId="1" hidden="1">'SO001.3-Gastro'!$C$128:$K$237</definedName>
    <definedName name="cena">[1]KATALOG!$A$2:$G$1154</definedName>
    <definedName name="_xlnm.Print_Titles" localSheetId="0">'Rekapitulace stavby'!$92:$92</definedName>
    <definedName name="_xlnm.Print_Titles" localSheetId="1">'SO001.3-Gastro'!$128:$128</definedName>
    <definedName name="_xlnm.Print_Area" localSheetId="0">'Rekapitulace stavby'!$D$4:$AO$76,'Rekapitulace stavby'!$C$82:$AQ$95</definedName>
    <definedName name="_xlnm.Print_Area" localSheetId="1">'SO001.3-Gastro'!$C$4:$J$238</definedName>
  </definedNames>
  <calcPr calcId="191029"/>
</workbook>
</file>

<file path=xl/calcChain.xml><?xml version="1.0" encoding="utf-8"?>
<calcChain xmlns="http://schemas.openxmlformats.org/spreadsheetml/2006/main">
  <c r="J234" i="2" l="1"/>
  <c r="J233" i="2" l="1"/>
  <c r="J203" i="2"/>
  <c r="J202" i="2"/>
  <c r="J196" i="2"/>
  <c r="J197" i="2"/>
  <c r="J198" i="2"/>
  <c r="J199" i="2"/>
  <c r="J200" i="2"/>
  <c r="J201" i="2"/>
  <c r="J174" i="2"/>
  <c r="J142" i="2"/>
  <c r="J237" i="2"/>
  <c r="J236" i="2"/>
  <c r="J232" i="2"/>
  <c r="J231" i="2"/>
  <c r="J230" i="2"/>
  <c r="J229" i="2"/>
  <c r="J227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6" i="2"/>
  <c r="J205" i="2"/>
  <c r="J204" i="2"/>
  <c r="J194" i="2"/>
  <c r="J193" i="2"/>
  <c r="J192" i="2"/>
  <c r="J191" i="2"/>
  <c r="J190" i="2"/>
  <c r="J188" i="2"/>
  <c r="J187" i="2"/>
  <c r="J185" i="2"/>
  <c r="J184" i="2"/>
  <c r="J183" i="2"/>
  <c r="J182" i="2"/>
  <c r="J181" i="2"/>
  <c r="J178" i="2"/>
  <c r="J177" i="2"/>
  <c r="J176" i="2"/>
  <c r="J175" i="2"/>
  <c r="J173" i="2"/>
  <c r="J172" i="2"/>
  <c r="J171" i="2"/>
  <c r="J170" i="2"/>
  <c r="J169" i="2"/>
  <c r="J168" i="2"/>
  <c r="J166" i="2"/>
  <c r="J165" i="2"/>
  <c r="J164" i="2"/>
  <c r="J163" i="2"/>
  <c r="J162" i="2"/>
  <c r="J160" i="2"/>
  <c r="J159" i="2"/>
  <c r="J158" i="2"/>
  <c r="J157" i="2"/>
  <c r="J155" i="2"/>
  <c r="J154" i="2"/>
  <c r="J153" i="2"/>
  <c r="J151" i="2"/>
  <c r="J150" i="2"/>
  <c r="J149" i="2"/>
  <c r="J148" i="2"/>
  <c r="J147" i="2"/>
  <c r="J146" i="2"/>
  <c r="J145" i="2"/>
  <c r="J144" i="2"/>
  <c r="J143" i="2"/>
  <c r="J141" i="2"/>
  <c r="J140" i="2"/>
  <c r="J138" i="2"/>
  <c r="J137" i="2"/>
  <c r="J136" i="2"/>
  <c r="J135" i="2"/>
  <c r="J134" i="2"/>
  <c r="J133" i="2"/>
  <c r="J130" i="2" l="1"/>
  <c r="J129" i="2" s="1"/>
  <c r="J30" i="2" s="1"/>
  <c r="F33" i="2" s="1"/>
  <c r="J37" i="2" l="1"/>
  <c r="J36" i="2"/>
  <c r="AY95" i="1" s="1"/>
  <c r="J35" i="2"/>
  <c r="AX95" i="1" s="1"/>
  <c r="BI231" i="2"/>
  <c r="BH231" i="2"/>
  <c r="BG231" i="2"/>
  <c r="BF231" i="2"/>
  <c r="T231" i="2"/>
  <c r="R231" i="2"/>
  <c r="P23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67" i="2"/>
  <c r="BH167" i="2"/>
  <c r="BG167" i="2"/>
  <c r="BF167" i="2"/>
  <c r="T167" i="2"/>
  <c r="R167" i="2"/>
  <c r="P167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E121" i="2"/>
  <c r="J92" i="2"/>
  <c r="J91" i="2"/>
  <c r="F89" i="2"/>
  <c r="E87" i="2"/>
  <c r="J18" i="2"/>
  <c r="E18" i="2"/>
  <c r="J17" i="2"/>
  <c r="J15" i="2"/>
  <c r="E15" i="2"/>
  <c r="F125" i="2" s="1"/>
  <c r="J14" i="2"/>
  <c r="J12" i="2"/>
  <c r="J89" i="2" s="1"/>
  <c r="E7" i="2"/>
  <c r="E85" i="2" s="1"/>
  <c r="L90" i="1"/>
  <c r="AM89" i="1"/>
  <c r="L89" i="1"/>
  <c r="AM87" i="1"/>
  <c r="L87" i="1"/>
  <c r="L85" i="1"/>
  <c r="L84" i="1"/>
  <c r="BK217" i="2"/>
  <c r="BK141" i="2"/>
  <c r="BK191" i="2"/>
  <c r="BK231" i="2"/>
  <c r="BK188" i="2"/>
  <c r="BK145" i="2"/>
  <c r="BK208" i="2"/>
  <c r="BK167" i="2"/>
  <c r="BK212" i="2"/>
  <c r="BK182" i="2"/>
  <c r="BK143" i="2"/>
  <c r="BK183" i="2"/>
  <c r="AS94" i="1"/>
  <c r="BK151" i="2"/>
  <c r="BK156" i="2"/>
  <c r="BK184" i="2"/>
  <c r="BK140" i="2"/>
  <c r="BK219" i="2"/>
  <c r="BK181" i="2"/>
  <c r="BK137" i="2"/>
  <c r="BK218" i="2"/>
  <c r="BK132" i="2"/>
  <c r="F36" i="2" l="1"/>
  <c r="BC95" i="1" s="1"/>
  <c r="T144" i="2"/>
  <c r="R144" i="2"/>
  <c r="T155" i="2"/>
  <c r="R155" i="2"/>
  <c r="P144" i="2"/>
  <c r="F35" i="2"/>
  <c r="BB95" i="1" s="1"/>
  <c r="F34" i="2"/>
  <c r="BA95" i="1" s="1"/>
  <c r="P155" i="2"/>
  <c r="F37" i="2"/>
  <c r="BD95" i="1" s="1"/>
  <c r="J34" i="2"/>
  <c r="AW95" i="1" s="1"/>
  <c r="T131" i="2"/>
  <c r="BK180" i="2"/>
  <c r="J102" i="2" s="1"/>
  <c r="R207" i="2"/>
  <c r="P207" i="2"/>
  <c r="T180" i="2"/>
  <c r="BK139" i="2"/>
  <c r="J99" i="2"/>
  <c r="P187" i="2"/>
  <c r="P180" i="2"/>
  <c r="J108" i="2"/>
  <c r="R131" i="2"/>
  <c r="BK187" i="2"/>
  <c r="J104" i="2" s="1"/>
  <c r="BK207" i="2"/>
  <c r="J105" i="2"/>
  <c r="BK131" i="2"/>
  <c r="J98" i="2"/>
  <c r="T139" i="2"/>
  <c r="R180" i="2"/>
  <c r="P131" i="2"/>
  <c r="P139" i="2"/>
  <c r="T187" i="2"/>
  <c r="T207" i="2"/>
  <c r="R139" i="2"/>
  <c r="R187" i="2"/>
  <c r="BK155" i="2"/>
  <c r="J101" i="2"/>
  <c r="BK144" i="2"/>
  <c r="J100" i="2"/>
  <c r="J107" i="2"/>
  <c r="J106" i="2"/>
  <c r="J109" i="2"/>
  <c r="J97" i="2"/>
  <c r="F91" i="2"/>
  <c r="E119" i="2"/>
  <c r="J123" i="2"/>
  <c r="BE140" i="2"/>
  <c r="BE218" i="2"/>
  <c r="BE219" i="2"/>
  <c r="BE231" i="2"/>
  <c r="F92" i="2"/>
  <c r="BE132" i="2"/>
  <c r="BE137" i="2"/>
  <c r="BE141" i="2"/>
  <c r="BE143" i="2"/>
  <c r="BE145" i="2"/>
  <c r="BE151" i="2"/>
  <c r="BE156" i="2"/>
  <c r="BE167" i="2"/>
  <c r="BE181" i="2"/>
  <c r="BE182" i="2"/>
  <c r="BE183" i="2"/>
  <c r="BE184" i="2"/>
  <c r="BE188" i="2"/>
  <c r="BE191" i="2"/>
  <c r="BE208" i="2"/>
  <c r="BE212" i="2"/>
  <c r="BE217" i="2"/>
  <c r="P185" i="2" l="1"/>
  <c r="R185" i="2"/>
  <c r="BK130" i="2"/>
  <c r="BB94" i="1"/>
  <c r="W31" i="1" s="1"/>
  <c r="BK185" i="2"/>
  <c r="J103" i="2" s="1"/>
  <c r="P130" i="2"/>
  <c r="T130" i="2"/>
  <c r="T185" i="2"/>
  <c r="R130" i="2"/>
  <c r="BA94" i="1"/>
  <c r="BC94" i="1"/>
  <c r="W32" i="1" s="1"/>
  <c r="BD94" i="1"/>
  <c r="W33" i="1" s="1"/>
  <c r="R129" i="2" l="1"/>
  <c r="P129" i="2"/>
  <c r="AU95" i="1" s="1"/>
  <c r="AX94" i="1"/>
  <c r="BK129" i="2"/>
  <c r="T129" i="2"/>
  <c r="AW94" i="1"/>
  <c r="AY94" i="1"/>
  <c r="AG95" i="1" l="1"/>
  <c r="AG94" i="1" s="1"/>
  <c r="AU94" i="1"/>
  <c r="J96" i="2"/>
  <c r="AK26" i="1" l="1"/>
  <c r="W29" i="1" s="1"/>
  <c r="J33" i="2"/>
  <c r="AZ95" i="1"/>
  <c r="AZ94" i="1" s="1"/>
  <c r="AV94" i="1" s="1"/>
  <c r="AT94" i="1" s="1"/>
  <c r="AV95" i="1" l="1"/>
  <c r="AT95" i="1" s="1"/>
  <c r="AN95" i="1" s="1"/>
  <c r="AN94" i="1" s="1"/>
  <c r="J39" i="2"/>
  <c r="AK29" i="1" l="1"/>
  <c r="AK35" i="1" s="1"/>
</calcChain>
</file>

<file path=xl/sharedStrings.xml><?xml version="1.0" encoding="utf-8"?>
<sst xmlns="http://schemas.openxmlformats.org/spreadsheetml/2006/main" count="1199" uniqueCount="326">
  <si>
    <t>Export Komplet</t>
  </si>
  <si>
    <t/>
  </si>
  <si>
    <t>2.0</t>
  </si>
  <si>
    <t>False</t>
  </si>
  <si>
    <t>{ba4eec36-6b5b-4dce-af27-b2384cc28606}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</si>
  <si>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</si>
  <si>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</si>
  <si>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</si>
  <si>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</si>
  <si>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</si>
  <si>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</si>
  <si>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</si>
  <si>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</si>
  <si>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</si>
  <si>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</si>
  <si>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</si>
  <si>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</si>
  <si>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</si>
  <si>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</si>
  <si>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</si>
  <si>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</si>
  <si>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</si>
  <si>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</si>
  <si>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</si>
  <si>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</si>
  <si>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</si>
  <si>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</si>
  <si>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</si>
  <si>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</si>
  <si>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</si>
  <si>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</si>
  <si>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</si>
  <si>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</si>
  <si>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</si>
  <si>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</si>
  <si>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</si>
  <si>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</si>
  <si>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</si>
  <si>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</si>
  <si>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</si>
  <si>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</si>
  <si>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</si>
  <si>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</si>
  <si>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</si>
  <si>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</si>
  <si>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</si>
  <si>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</si>
  <si>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</si>
  <si>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</si>
  <si>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</si>
  <si>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</si>
  <si>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</si>
  <si>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</si>
  <si>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</si>
  <si>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</si>
  <si>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</si>
  <si>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</si>
  <si>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</si>
  <si>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</si>
  <si>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</si>
  <si>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</si>
  <si>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</si>
  <si>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</si>
  <si>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</si>
  <si>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</si>
  <si>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</si>
  <si>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</si>
  <si>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</si>
  <si>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</si>
  <si>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</si>
  <si>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</si>
  <si>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</si>
  <si>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</si>
  <si>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</si>
  <si>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</si>
  <si>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</si>
  <si>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</si>
  <si>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</si>
  <si>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</si>
  <si>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{4630c249-607b-4a3f-81ac-f5a4e109f0fd}</t>
  </si>
  <si>
    <t>2</t>
  </si>
  <si>
    <t>4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</si>
  <si>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</si>
  <si>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</si>
  <si>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</si>
  <si>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</si>
  <si>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</si>
  <si>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</si>
  <si>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</si>
  <si>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</si>
  <si>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</si>
  <si>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</si>
  <si>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</si>
  <si>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</si>
  <si>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</si>
  <si>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</si>
  <si>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</si>
  <si>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 a zámečnické</t>
  </si>
  <si>
    <t xml:space="preserve">    771 - Podlahy z dlaždic</t>
  </si>
  <si>
    <t xml:space="preserve">    781 - Dokončovací práce - obklady</t>
  </si>
  <si>
    <t>N00 -  Nepojmenované práce</t>
  </si>
  <si>
    <t xml:space="preserve">    N01 - Demontáže stávajících prvků ostatních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</si>
  <si>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</si>
  <si>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</si>
  <si>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</si>
  <si>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</si>
  <si>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</si>
  <si>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</si>
  <si>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</si>
  <si>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</si>
  <si>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</si>
  <si>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</si>
  <si>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</si>
  <si>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</si>
  <si>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</si>
  <si>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</si>
  <si>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</si>
  <si>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-1017073885</t>
  </si>
  <si>
    <t>VV</t>
  </si>
  <si>
    <t>2123438001</t>
  </si>
  <si>
    <t>kus</t>
  </si>
  <si>
    <t>1946181642</t>
  </si>
  <si>
    <t>-1625188393</t>
  </si>
  <si>
    <t>2111953456</t>
  </si>
  <si>
    <t>363409529</t>
  </si>
  <si>
    <t>1487513887</t>
  </si>
  <si>
    <t>2081594092</t>
  </si>
  <si>
    <t>-1534410943</t>
  </si>
  <si>
    <t>-1284409018</t>
  </si>
  <si>
    <t>-620535589</t>
  </si>
  <si>
    <t>-1157969568</t>
  </si>
  <si>
    <t>1187549129</t>
  </si>
  <si>
    <t>16</t>
  </si>
  <si>
    <t>452772474</t>
  </si>
  <si>
    <t>-962286495</t>
  </si>
  <si>
    <t>1508910829</t>
  </si>
  <si>
    <t>-1653653228</t>
  </si>
  <si>
    <t>-916888542</t>
  </si>
  <si>
    <t>1388316903</t>
  </si>
  <si>
    <t>-1069508187</t>
  </si>
  <si>
    <t>-331248346</t>
  </si>
  <si>
    <t>ZŠ Školní - kompletní rekonstrukce školní kuchyně</t>
  </si>
  <si>
    <t>2024_003</t>
  </si>
  <si>
    <t>SO001.3</t>
  </si>
  <si>
    <t>Gastro</t>
  </si>
  <si>
    <t>SO001.3 - Gastro</t>
  </si>
  <si>
    <t>Specifikace výrobků je v PD - Seznam, popis a specifikace. S jednotlivými položkami souvisí také neuvedené činnosti, které jsou dány dle technických, technologických a pracovních předpisů jednotlivých dodavatelů a to i když nejsou zvlášť uvedené v rozpočtu tzn. veškeré práce v rozpočtu je nutno ocenit jako komplexně vykonané práce včetně zabudovávaného, spotřebního a pomocného materiálu, nářadí a jiných strojů přestože nejsou vypsány jednotlivě. Zpracovatel rozpočtu upozorňuje uchazeče, že je povinen si překontrolovat veškeré výměry tak, aby nabídka byla předložena dle skutečného stavu a výměr projektové dokumentace. Za výše uvedené odpovídá sám zhotovitel.</t>
  </si>
  <si>
    <t>042: Zařízení potravinářského průmyslu</t>
  </si>
  <si>
    <t>2.NP</t>
  </si>
  <si>
    <t>Mytí provozního nádobí</t>
  </si>
  <si>
    <t>01</t>
  </si>
  <si>
    <t>Mycí stroj na provozní nádobí vč. rekuperace</t>
  </si>
  <si>
    <t>02</t>
  </si>
  <si>
    <t>Mycí stůl nerez 1600x700, 2 dřezy 600x600x300</t>
  </si>
  <si>
    <t>03</t>
  </si>
  <si>
    <t>Oplachová sprcha</t>
  </si>
  <si>
    <t>04</t>
  </si>
  <si>
    <t>Kombinovaná výlevka</t>
  </si>
  <si>
    <t>05</t>
  </si>
  <si>
    <t>Regál nerez 4 police 1500x500x1800mm</t>
  </si>
  <si>
    <t>06</t>
  </si>
  <si>
    <t>Regál nerez 4 police 700x500x1800mm</t>
  </si>
  <si>
    <t>Mytí stolního nádobí</t>
  </si>
  <si>
    <t>11</t>
  </si>
  <si>
    <t>12</t>
  </si>
  <si>
    <t>13</t>
  </si>
  <si>
    <t>Myčka pásová košová na stolní nádobí s rekuperací</t>
  </si>
  <si>
    <t>13a</t>
  </si>
  <si>
    <t xml:space="preserve">Automatický změkčovač vody pro obě myčky nádobí </t>
  </si>
  <si>
    <t>14</t>
  </si>
  <si>
    <t>Mycí stůl nerez 1400x700x900, 2 dřezy 600x500x300</t>
  </si>
  <si>
    <t>17</t>
  </si>
  <si>
    <t>Úklidová sprcha s navíječem 15m</t>
  </si>
  <si>
    <t>18</t>
  </si>
  <si>
    <t>Zásobník na talíře s ohřevem až 140 talířů</t>
  </si>
  <si>
    <t>19</t>
  </si>
  <si>
    <t>Zásobník na talíře s ohřevem až 70 talířů</t>
  </si>
  <si>
    <t>Příruční sklad</t>
  </si>
  <si>
    <t>20</t>
  </si>
  <si>
    <t>Chladící skříň GN 2/1</t>
  </si>
  <si>
    <t>23</t>
  </si>
  <si>
    <t>Skladový regál komaxit 1900x400x1800</t>
  </si>
  <si>
    <t>Přípravna zeleniny</t>
  </si>
  <si>
    <t>30</t>
  </si>
  <si>
    <t>Pracovní stůl nerez s dřezem, police,zásuvkový blok 2400x700x900</t>
  </si>
  <si>
    <t>31</t>
  </si>
  <si>
    <t>Směšovací baterie stolní</t>
  </si>
  <si>
    <t>32</t>
  </si>
  <si>
    <t>Nástěnná dvoupolice nerez 1200x400</t>
  </si>
  <si>
    <t>33</t>
  </si>
  <si>
    <t>Přípravna těsta</t>
  </si>
  <si>
    <t>40</t>
  </si>
  <si>
    <t>Univerzální šlehací a hnětací stroj vč. přísluš 60L a 30L</t>
  </si>
  <si>
    <t>41</t>
  </si>
  <si>
    <t>Pracovní stůl nerez, buková deska, police,zásuvky 1700x700x900</t>
  </si>
  <si>
    <t>42</t>
  </si>
  <si>
    <t>Pracovní stůl nerez buková deska, police 1700x700x900</t>
  </si>
  <si>
    <t>43</t>
  </si>
  <si>
    <t>Dělička těsta ruční až 4000ks/hod</t>
  </si>
  <si>
    <t>44</t>
  </si>
  <si>
    <t>Podstavec nerez pod děličku</t>
  </si>
  <si>
    <t>Přípravna masa</t>
  </si>
  <si>
    <t>50</t>
  </si>
  <si>
    <t>Pracovní stůl nerez, police, zásuvkový blok, špalek 2300x700x900</t>
  </si>
  <si>
    <t>51</t>
  </si>
  <si>
    <t>Pracovní stůl nerez s dřezem, police, 1800x700x900</t>
  </si>
  <si>
    <t>52</t>
  </si>
  <si>
    <t>53</t>
  </si>
  <si>
    <t>54</t>
  </si>
  <si>
    <t>Pracovní stůl nerez, police, 2200x700x900</t>
  </si>
  <si>
    <t>55</t>
  </si>
  <si>
    <t>56</t>
  </si>
  <si>
    <t>57</t>
  </si>
  <si>
    <t>58</t>
  </si>
  <si>
    <t>Vozík nerez 2 police 500X900</t>
  </si>
  <si>
    <t>59</t>
  </si>
  <si>
    <t>Vozík nerez vsuny GN</t>
  </si>
  <si>
    <t>Varna</t>
  </si>
  <si>
    <t>60</t>
  </si>
  <si>
    <t>61</t>
  </si>
  <si>
    <t>Indukční sporák 2 plotny</t>
  </si>
  <si>
    <t>61a</t>
  </si>
  <si>
    <t>62</t>
  </si>
  <si>
    <t>62a</t>
  </si>
  <si>
    <t>63</t>
  </si>
  <si>
    <t>Vozík na GN k pánvi, kotli</t>
  </si>
  <si>
    <t>64</t>
  </si>
  <si>
    <t>66</t>
  </si>
  <si>
    <t>Elektrický konvektomat 20 až 40GN 1/1 vč. zavážecího vozíku</t>
  </si>
  <si>
    <t>66a</t>
  </si>
  <si>
    <t>Automatický změkčovač vody pro varná zařízení</t>
  </si>
  <si>
    <t>67</t>
  </si>
  <si>
    <t>Zavážecí vozík pro konvektomat 20 GN 2/1</t>
  </si>
  <si>
    <t>68</t>
  </si>
  <si>
    <t>Šokový zchlazovač/zmrazovač  18/15 kg</t>
  </si>
  <si>
    <t>69</t>
  </si>
  <si>
    <t>Elektrický sklopný kotel s míchadlem  150L vč. příslušenství</t>
  </si>
  <si>
    <t>Kompletace</t>
  </si>
  <si>
    <t>70</t>
  </si>
  <si>
    <t xml:space="preserve">Umývadlo na ruce nerezové </t>
  </si>
  <si>
    <t>71</t>
  </si>
  <si>
    <t>Pracovní stůl nerez, police, zásuvkový blok 1700x700x900</t>
  </si>
  <si>
    <t>72</t>
  </si>
  <si>
    <t>Nářezový stroj</t>
  </si>
  <si>
    <t>73</t>
  </si>
  <si>
    <t>Nástěnná dvoupolice nerez 1700x400</t>
  </si>
  <si>
    <t>74</t>
  </si>
  <si>
    <t>Stolní váha 10kg</t>
  </si>
  <si>
    <t>75</t>
  </si>
  <si>
    <t>Pracovní stůl nerez, police, 1700x700x900</t>
  </si>
  <si>
    <t>76</t>
  </si>
  <si>
    <t>77</t>
  </si>
  <si>
    <t>78</t>
  </si>
  <si>
    <t>Kráječ na knedlíky</t>
  </si>
  <si>
    <t>79</t>
  </si>
  <si>
    <t>Podstavec nerez pod kráječ</t>
  </si>
  <si>
    <t>Výdej</t>
  </si>
  <si>
    <t>80</t>
  </si>
  <si>
    <t>Vodní lázeň 2GN 1/1</t>
  </si>
  <si>
    <t>81</t>
  </si>
  <si>
    <t>Vodní lázeň 3GN 1/1</t>
  </si>
  <si>
    <t>82</t>
  </si>
  <si>
    <t>83</t>
  </si>
  <si>
    <t>Pojízdný stůl nerez 700x600x900</t>
  </si>
  <si>
    <t>84</t>
  </si>
  <si>
    <t>Pojízdný zásobník na koše sklo, misky</t>
  </si>
  <si>
    <t>85</t>
  </si>
  <si>
    <t>Pracovní stůl nerez, police 2000x700x900 (vč. parapetu)</t>
  </si>
  <si>
    <t>86</t>
  </si>
  <si>
    <t>Výrobník teplých nápojů 2x20L</t>
  </si>
  <si>
    <t>87</t>
  </si>
  <si>
    <t>Výrobník studených nápojů</t>
  </si>
  <si>
    <t>88</t>
  </si>
  <si>
    <t>Pracovní stůl nerez, police, dřez 1100x600x900</t>
  </si>
  <si>
    <t>89</t>
  </si>
  <si>
    <t>90</t>
  </si>
  <si>
    <t>91</t>
  </si>
  <si>
    <t>92</t>
  </si>
  <si>
    <t>93</t>
  </si>
  <si>
    <t>Stojan na tácy a příbory nerez</t>
  </si>
  <si>
    <t>94</t>
  </si>
  <si>
    <t>Dráha nerez jeklová na tácy 11000mm</t>
  </si>
  <si>
    <t>95</t>
  </si>
  <si>
    <t>Nerezový výdejní parapet 3500x300x40</t>
  </si>
  <si>
    <t>96</t>
  </si>
  <si>
    <t>Nerezový výdejní parapet 1200x100x40</t>
  </si>
  <si>
    <t>97</t>
  </si>
  <si>
    <t>Nerezový výdejní parapet 800x100x40</t>
  </si>
  <si>
    <t>Příslušenství</t>
  </si>
  <si>
    <t>Sada gastronádob</t>
  </si>
  <si>
    <t>soub</t>
  </si>
  <si>
    <t>1.NP</t>
  </si>
  <si>
    <t>201</t>
  </si>
  <si>
    <t>Chaldící box 2800x2600 vč. regálové sestavy</t>
  </si>
  <si>
    <t>202</t>
  </si>
  <si>
    <t>Chaldící box 1900x3600 vč. regálové sestavy</t>
  </si>
  <si>
    <t>203</t>
  </si>
  <si>
    <t>Chaldící box 2000x2200 vč. regálové sestavy</t>
  </si>
  <si>
    <t>204</t>
  </si>
  <si>
    <t>Mrazící box 3800x1800 vč. regálové sestavy</t>
  </si>
  <si>
    <t xml:space="preserve">Montáž </t>
  </si>
  <si>
    <t>300</t>
  </si>
  <si>
    <t>MONTÁŽ,DOPRAVA GASTRO</t>
  </si>
  <si>
    <t>301</t>
  </si>
  <si>
    <t>MONTÁŽ,DOPRAVA BOXY</t>
  </si>
  <si>
    <t>Příjmový stůl nerez, prolis, police 2685x1100x900</t>
  </si>
  <si>
    <t>Nakládací stůl nerez válečkový hluboký 1200x700x900</t>
  </si>
  <si>
    <t>11a</t>
  </si>
  <si>
    <t>Vstupní rolová dráha s trakcí</t>
  </si>
  <si>
    <t>Výstupní stůl nerez válečkový pojízdný 1600</t>
  </si>
  <si>
    <t>Pracovní stůl nerez, umývadlo</t>
  </si>
  <si>
    <t>55a</t>
  </si>
  <si>
    <t>Podpultová chladící skříň nerez</t>
  </si>
  <si>
    <t>Elektrický kotel 150L</t>
  </si>
  <si>
    <t xml:space="preserve">Neutrální modul </t>
  </si>
  <si>
    <t>Podestavba varného bloku</t>
  </si>
  <si>
    <t>62b</t>
  </si>
  <si>
    <t>Napouštěcí baterie SV</t>
  </si>
  <si>
    <t>64a</t>
  </si>
  <si>
    <t>Multifunkční pánev tlaková 100L vč. příslušenství</t>
  </si>
  <si>
    <t>Multifunkční pánev 100L</t>
  </si>
  <si>
    <t>76a</t>
  </si>
  <si>
    <t>205</t>
  </si>
  <si>
    <t>Regulace odběrové špičky el. příkonů</t>
  </si>
  <si>
    <t>206</t>
  </si>
  <si>
    <t xml:space="preserve">Elekroinstalace  pro regulací odběrové špičky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</si>
</sst>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;\-#,##0.000"/>
    <numFmt numFmtId="168" formatCode="_(#,##0.000_);[Red]\-\ #,##0.000_);&quot;–&quot;??;_(@_)"/>
    <numFmt numFmtId="169" formatCode="_(#,##0.00_);[Red]\-\ #,##0.00_);&quot;–&quot;??;_(@_)"/>
    <numFmt numFmtId="170" formatCode="#,##0.00_ ;[Red]\-#,##0.00\ 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11"/>
      <color rgb="FF000080"/>
      <name val="Arial CE"/>
      <charset val="238"/>
    </font>
    <font>
      <b/>
      <sz val="10"/>
      <color rgb="FF000080"/>
      <name val="Arial CE"/>
      <charset val="238"/>
    </font>
    <font>
      <sz val="8"/>
      <name val="Arial CE"/>
      <charset val="238"/>
    </font>
    <font>
      <sz val="8"/>
      <color rgb="FF333333"/>
      <name val="Arial CE"/>
      <charset val="238"/>
    </font>
    <font>
      <sz val="8"/>
      <color rgb="FF993366"/>
      <name val="Arial CE"/>
      <charset val="238"/>
    </font>
    <font>
      <i/>
      <sz val="8"/>
      <color rgb="FF0000FF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5" fillId="0" borderId="0"/>
    <xf numFmtId="0" fontId="39" fillId="0" borderId="0"/>
    <xf numFmtId="0" fontId="36" fillId="0" borderId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41" fillId="0" borderId="0" xfId="0" applyFont="1"/>
    <xf numFmtId="0" fontId="0" fillId="0" borderId="0" xfId="0" applyAlignment="1" applyProtection="1">
      <alignment horizontal="left" vertical="top" wrapText="1"/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6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/>
    <xf numFmtId="0" fontId="40" fillId="0" borderId="0" xfId="2" applyFont="1" applyAlignment="1" applyProtection="1">
      <alignment horizontal="left" wrapText="1"/>
      <protection locked="0"/>
    </xf>
    <xf numFmtId="167" fontId="40" fillId="0" borderId="0" xfId="2" applyNumberFormat="1" applyFont="1" applyAlignment="1" applyProtection="1">
      <alignment horizontal="right"/>
      <protection locked="0"/>
    </xf>
    <xf numFmtId="39" fontId="40" fillId="0" borderId="0" xfId="2" applyNumberFormat="1" applyFont="1" applyAlignment="1" applyProtection="1">
      <alignment horizontal="right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37" fontId="44" fillId="0" borderId="0" xfId="2" applyNumberFormat="1" applyFont="1" applyAlignment="1" applyProtection="1">
      <alignment horizontal="right"/>
      <protection locked="0"/>
    </xf>
    <xf numFmtId="37" fontId="45" fillId="0" borderId="0" xfId="2" applyNumberFormat="1" applyFont="1" applyAlignment="1" applyProtection="1">
      <alignment horizontal="right"/>
      <protection locked="0"/>
    </xf>
    <xf numFmtId="37" fontId="46" fillId="0" borderId="0" xfId="2" applyNumberFormat="1" applyFont="1" applyAlignment="1" applyProtection="1">
      <alignment horizontal="right"/>
      <protection locked="0"/>
    </xf>
    <xf numFmtId="37" fontId="47" fillId="0" borderId="0" xfId="2" applyNumberFormat="1" applyFont="1" applyAlignment="1" applyProtection="1">
      <alignment horizontal="right"/>
      <protection locked="0"/>
    </xf>
    <xf numFmtId="37" fontId="48" fillId="0" borderId="0" xfId="2" applyNumberFormat="1" applyFont="1" applyAlignment="1" applyProtection="1">
      <alignment horizontal="right"/>
      <protection locked="0"/>
    </xf>
    <xf numFmtId="37" fontId="49" fillId="0" borderId="0" xfId="2" applyNumberFormat="1" applyFont="1" applyAlignment="1" applyProtection="1">
      <alignment horizontal="right"/>
      <protection locked="0"/>
    </xf>
    <xf numFmtId="49" fontId="50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left" vertical="top" wrapText="1"/>
    </xf>
    <xf numFmtId="49" fontId="50" fillId="0" borderId="0" xfId="0" applyNumberFormat="1" applyFont="1"/>
    <xf numFmtId="168" fontId="50" fillId="0" borderId="0" xfId="0" applyNumberFormat="1" applyFont="1"/>
    <xf numFmtId="169" fontId="50" fillId="0" borderId="0" xfId="0" applyNumberFormat="1" applyFont="1"/>
    <xf numFmtId="170" fontId="50" fillId="0" borderId="0" xfId="0" applyNumberFormat="1" applyFont="1" applyAlignment="1">
      <alignment horizontal="right" vertical="top"/>
    </xf>
    <xf numFmtId="49" fontId="43" fillId="0" borderId="21" xfId="0" applyNumberFormat="1" applyFont="1" applyBorder="1" applyAlignment="1">
      <alignment horizontal="center"/>
    </xf>
    <xf numFmtId="49" fontId="51" fillId="0" borderId="21" xfId="0" applyNumberFormat="1" applyFont="1" applyBorder="1" applyAlignment="1">
      <alignment horizontal="left" vertical="top" wrapText="1"/>
    </xf>
    <xf numFmtId="49" fontId="43" fillId="0" borderId="21" xfId="0" applyNumberFormat="1" applyFont="1" applyBorder="1"/>
    <xf numFmtId="168" fontId="43" fillId="0" borderId="21" xfId="0" applyNumberFormat="1" applyFont="1" applyBorder="1"/>
    <xf numFmtId="169" fontId="43" fillId="0" borderId="21" xfId="0" applyNumberFormat="1" applyFont="1" applyBorder="1"/>
    <xf numFmtId="170" fontId="43" fillId="0" borderId="21" xfId="0" applyNumberFormat="1" applyFont="1" applyBorder="1"/>
    <xf numFmtId="49" fontId="42" fillId="0" borderId="21" xfId="0" applyNumberFormat="1" applyFont="1" applyBorder="1" applyAlignment="1">
      <alignment horizontal="center" vertical="top"/>
    </xf>
    <xf numFmtId="49" fontId="42" fillId="0" borderId="21" xfId="0" applyNumberFormat="1" applyFont="1" applyBorder="1" applyAlignment="1">
      <alignment horizontal="left" vertical="top" wrapText="1"/>
    </xf>
    <xf numFmtId="168" fontId="42" fillId="0" borderId="21" xfId="0" applyNumberFormat="1" applyFont="1" applyBorder="1" applyAlignment="1">
      <alignment horizontal="right" vertical="top"/>
    </xf>
    <xf numFmtId="4" fontId="42" fillId="0" borderId="21" xfId="0" applyNumberFormat="1" applyFont="1" applyBorder="1" applyAlignment="1">
      <alignment horizontal="right" vertical="top"/>
    </xf>
    <xf numFmtId="170" fontId="42" fillId="0" borderId="21" xfId="0" applyNumberFormat="1" applyFont="1" applyBorder="1" applyAlignment="1">
      <alignment horizontal="right" vertical="top"/>
    </xf>
    <xf numFmtId="169" fontId="42" fillId="0" borderId="21" xfId="0" applyNumberFormat="1" applyFont="1" applyBorder="1" applyAlignment="1">
      <alignment horizontal="right" vertical="top"/>
    </xf>
    <xf numFmtId="0" fontId="0" fillId="0" borderId="0" xfId="0" applyAlignment="1" applyProtection="1">
      <alignment vertical="center"/>
      <protection locked="0"/>
    </xf>
    <xf numFmtId="49" fontId="42" fillId="7" borderId="21" xfId="0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5">
    <cellStyle name="Hypertextový odkaz" xfId="1" builtinId="8"/>
    <cellStyle name="Normální" xfId="0" builtinId="0" customBuiltin="1"/>
    <cellStyle name="Normální 2" xfId="2" xr:uid="{36715AE3-51D7-45BB-9F42-3F5333C839DB}"/>
    <cellStyle name="Normální 3" xfId="3" xr:uid="{CDE7D384-4880-434C-9BE4-D029BB0E8656}"/>
    <cellStyle name="Normální 4" xfId="4" xr:uid="{4FB0BBF0-35AC-4B49-8040-34F173684F0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ladi\Desktop\tisk\Vypis_materialu_ATREA_CR_2023.xlsm" TargetMode="External"/><Relationship Id="rId1" Type="http://schemas.openxmlformats.org/officeDocument/2006/relationships/externalLinkPath" Target="/Users/vladi/Desktop/tisk/Vypis_materialu_ATREA_CR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TALOG"/>
      <sheetName val="PODRUZNY"/>
      <sheetName val="SOUHRNY"/>
      <sheetName val="R_4"/>
      <sheetName val="R_4_CHF_CHW"/>
      <sheetName val="IZT_U_"/>
      <sheetName val="IZT_U_TCV_T2"/>
      <sheetName val="IZT_U_TCV_TC"/>
      <sheetName val="IZT_U_TCA_3,1"/>
      <sheetName val="VĚTRAČKY"/>
      <sheetName val="data"/>
      <sheetName val="změnový list"/>
      <sheetName val="navod"/>
      <sheetName val="List1"/>
    </sheetNames>
    <sheetDataSet>
      <sheetData sheetId="0">
        <row r="2">
          <cell r="A2" t="str">
            <v>A141303</v>
          </cell>
          <cell r="B2" t="str">
            <v>HYG 6001 - čidlo relativní vlhkosti, prostorové</v>
          </cell>
          <cell r="C2" t="str">
            <v>ks</v>
          </cell>
          <cell r="D2" t="str">
            <v>A142-čidla,termostaty a ovladače</v>
          </cell>
          <cell r="E2">
            <v>2480</v>
          </cell>
          <cell r="F2" t="str">
            <v>NE</v>
          </cell>
          <cell r="G2" t="str">
            <v>A-ADU</v>
          </cell>
        </row>
        <row r="3">
          <cell r="A3" t="str">
            <v>A142203</v>
          </cell>
          <cell r="B3" t="str">
            <v>ADS 120 kanálové čidlo teploty vzduchu</v>
          </cell>
          <cell r="C3" t="str">
            <v>ks</v>
          </cell>
          <cell r="D3" t="str">
            <v>A160-duplex větrací</v>
          </cell>
          <cell r="E3">
            <v>1500</v>
          </cell>
          <cell r="F3" t="str">
            <v>NE</v>
          </cell>
          <cell r="G3" t="str">
            <v>A-ADU</v>
          </cell>
        </row>
        <row r="4">
          <cell r="A4" t="str">
            <v>A142311</v>
          </cell>
          <cell r="B4" t="str">
            <v>ADS SMOKE 24 - čidlo cigaretového kouře, prostorové</v>
          </cell>
          <cell r="C4" t="str">
            <v>ks</v>
          </cell>
          <cell r="D4" t="str">
            <v>A142-čidla,termostaty a ovladače</v>
          </cell>
          <cell r="E4">
            <v>3600</v>
          </cell>
          <cell r="F4" t="str">
            <v>NE</v>
          </cell>
          <cell r="G4" t="str">
            <v>A-ADU</v>
          </cell>
        </row>
        <row r="5">
          <cell r="A5" t="str">
            <v>A142318</v>
          </cell>
          <cell r="B5" t="str">
            <v>ADS RH 24 - čidlo rel. vlhkosti, prostorové</v>
          </cell>
          <cell r="C5" t="str">
            <v>ks</v>
          </cell>
          <cell r="D5" t="str">
            <v>A142-čidla,termostaty a ovladače</v>
          </cell>
          <cell r="E5">
            <v>3000</v>
          </cell>
          <cell r="F5" t="str">
            <v>NE</v>
          </cell>
          <cell r="G5" t="str">
            <v>A-ADU</v>
          </cell>
        </row>
        <row r="6">
          <cell r="A6" t="str">
            <v>A142319</v>
          </cell>
          <cell r="B6" t="str">
            <v>ADS CO2 24 - čidlo CO2, prostorové</v>
          </cell>
          <cell r="C6" t="str">
            <v>ks</v>
          </cell>
          <cell r="D6" t="str">
            <v>A142-čidla,termostaty a ovladače</v>
          </cell>
          <cell r="E6">
            <v>5550</v>
          </cell>
          <cell r="F6" t="str">
            <v>NE</v>
          </cell>
          <cell r="G6" t="str">
            <v>A-ADU</v>
          </cell>
        </row>
        <row r="7">
          <cell r="A7" t="str">
            <v>A142330</v>
          </cell>
          <cell r="B7" t="str">
            <v>ADS CO2 D - čidlo CO2, kanálové</v>
          </cell>
          <cell r="C7" t="str">
            <v>ks</v>
          </cell>
          <cell r="D7" t="str">
            <v>A142-čidla,termostaty a ovladače</v>
          </cell>
          <cell r="E7">
            <v>6700</v>
          </cell>
          <cell r="F7" t="str">
            <v>NE</v>
          </cell>
          <cell r="G7" t="str">
            <v>A-ADU</v>
          </cell>
        </row>
        <row r="8">
          <cell r="A8" t="str">
            <v>A142331</v>
          </cell>
          <cell r="B8" t="str">
            <v>ADS VOC 24 - čidlo kvality vzduchu, prostorové</v>
          </cell>
          <cell r="C8" t="str">
            <v>ks</v>
          </cell>
          <cell r="D8" t="str">
            <v>A142-čidla,termostaty a ovladače</v>
          </cell>
          <cell r="E8">
            <v>4000</v>
          </cell>
          <cell r="F8" t="str">
            <v>NE</v>
          </cell>
          <cell r="G8" t="str">
            <v>A-ADU</v>
          </cell>
        </row>
        <row r="9">
          <cell r="A9" t="str">
            <v>A142332</v>
          </cell>
          <cell r="B9" t="str">
            <v>ADS RH D - čidlo relativní vlhkosti, kanálové</v>
          </cell>
          <cell r="C9" t="str">
            <v>ks</v>
          </cell>
          <cell r="D9" t="str">
            <v>A142-čidla,termostaty a ovladače</v>
          </cell>
          <cell r="E9">
            <v>5300</v>
          </cell>
          <cell r="F9" t="str">
            <v>NE</v>
          </cell>
          <cell r="G9" t="str">
            <v>A-ADU</v>
          </cell>
        </row>
        <row r="10">
          <cell r="A10" t="str">
            <v>A142333</v>
          </cell>
          <cell r="B10" t="str">
            <v>SL2504 - pohybové čidlo</v>
          </cell>
          <cell r="C10" t="str">
            <v>ks</v>
          </cell>
          <cell r="D10" t="str">
            <v>A142-čidla,termostaty a ovladače</v>
          </cell>
          <cell r="E10">
            <v>360</v>
          </cell>
          <cell r="F10" t="str">
            <v>NE</v>
          </cell>
          <cell r="G10" t="str">
            <v>A-ADU</v>
          </cell>
        </row>
        <row r="11">
          <cell r="A11" t="str">
            <v>A144100</v>
          </cell>
          <cell r="B11" t="str">
            <v>Dotykový ovladač CPA -slonová kost</v>
          </cell>
          <cell r="C11" t="str">
            <v>ks</v>
          </cell>
          <cell r="D11" t="str">
            <v>A142-čidla,termostaty a ovladače</v>
          </cell>
          <cell r="E11">
            <v>6150</v>
          </cell>
          <cell r="F11" t="str">
            <v>NE</v>
          </cell>
          <cell r="G11" t="str">
            <v>A-ADU</v>
          </cell>
        </row>
        <row r="12">
          <cell r="A12" t="str">
            <v>A144110</v>
          </cell>
          <cell r="B12" t="str">
            <v>Mechanický ovladač CPB -bílý</v>
          </cell>
          <cell r="C12" t="str">
            <v>ks</v>
          </cell>
          <cell r="D12" t="str">
            <v>A142-čidla,termostaty a ovladače</v>
          </cell>
          <cell r="E12">
            <v>3260</v>
          </cell>
          <cell r="F12" t="str">
            <v>NE</v>
          </cell>
          <cell r="G12" t="str">
            <v>A-ADU</v>
          </cell>
        </row>
        <row r="13">
          <cell r="A13" t="str">
            <v>A145300</v>
          </cell>
          <cell r="B13" t="str">
            <v>aM-IO18 - aMotion Input/Output deska s 18 svorkami</v>
          </cell>
          <cell r="C13" t="str">
            <v>ks</v>
          </cell>
          <cell r="D13" t="str">
            <v>A160-duplex větrací</v>
          </cell>
          <cell r="E13">
            <v>1850</v>
          </cell>
          <cell r="F13" t="str">
            <v>NE</v>
          </cell>
          <cell r="G13" t="str">
            <v>A-ADU</v>
          </cell>
        </row>
        <row r="14">
          <cell r="A14" t="str">
            <v>A145301</v>
          </cell>
          <cell r="B14" t="str">
            <v>aM-IO12 - aMotion Input/Output deska s 12 svorkami</v>
          </cell>
          <cell r="C14" t="str">
            <v>ks</v>
          </cell>
          <cell r="D14" t="str">
            <v>A160-duplex větrací</v>
          </cell>
          <cell r="E14">
            <v>2000</v>
          </cell>
          <cell r="F14" t="str">
            <v>NE</v>
          </cell>
          <cell r="G14" t="str">
            <v>A-ADU</v>
          </cell>
        </row>
        <row r="15">
          <cell r="A15" t="str">
            <v>A145351</v>
          </cell>
          <cell r="B15" t="str">
            <v>aM-XCF - aMotion expandér pro 3 manometry (sběrnice aMBus)</v>
          </cell>
          <cell r="C15" t="str">
            <v>ks</v>
          </cell>
          <cell r="D15" t="str">
            <v>A160-duplex větrací</v>
          </cell>
          <cell r="E15">
            <v>1800</v>
          </cell>
          <cell r="F15" t="str">
            <v>NE</v>
          </cell>
          <cell r="G15" t="str">
            <v>A-ADU</v>
          </cell>
        </row>
        <row r="16">
          <cell r="A16" t="str">
            <v>A145352</v>
          </cell>
          <cell r="B16" t="str">
            <v>aM-XK4 - aMotion expandér pro kuchyně (sběrnice aMBus)</v>
          </cell>
          <cell r="C16" t="str">
            <v>ks</v>
          </cell>
          <cell r="D16" t="str">
            <v>A160-duplex větrací</v>
          </cell>
          <cell r="E16">
            <v>0</v>
          </cell>
          <cell r="F16" t="str">
            <v>NE</v>
          </cell>
          <cell r="G16" t="str">
            <v>A-ADU</v>
          </cell>
        </row>
        <row r="17">
          <cell r="A17" t="str">
            <v>A145353</v>
          </cell>
          <cell r="B17" t="str">
            <v>aM-D4 - aMotion rozšiřující modul pro 4 vstupy 230V</v>
          </cell>
          <cell r="C17" t="str">
            <v>ks</v>
          </cell>
          <cell r="D17" t="str">
            <v>A160-duplex větrací</v>
          </cell>
          <cell r="E17">
            <v>1100</v>
          </cell>
          <cell r="F17" t="str">
            <v>NE</v>
          </cell>
          <cell r="G17" t="str">
            <v>A-ADU</v>
          </cell>
        </row>
        <row r="18">
          <cell r="A18" t="str">
            <v>A145354</v>
          </cell>
          <cell r="B18" t="str">
            <v>aM-XHP - aMotion expandér pro 2-okruhová tepelná čerpadla (sběrnice aMBus)</v>
          </cell>
          <cell r="C18" t="str">
            <v>ks</v>
          </cell>
          <cell r="D18" t="str">
            <v>A160-duplex větrací</v>
          </cell>
          <cell r="E18">
            <v>8300</v>
          </cell>
          <cell r="F18" t="str">
            <v>NE</v>
          </cell>
          <cell r="G18" t="str">
            <v>A-ADU</v>
          </cell>
        </row>
        <row r="19">
          <cell r="A19" t="str">
            <v>A145355</v>
          </cell>
          <cell r="B19" t="str">
            <v>aM-XTZ - aMotion expandér pro topné zdroje (sběrnice aMBus)</v>
          </cell>
          <cell r="C19" t="str">
            <v>ks</v>
          </cell>
          <cell r="D19" t="str">
            <v>A160-duplex větrací</v>
          </cell>
          <cell r="E19">
            <v>0</v>
          </cell>
          <cell r="F19" t="str">
            <v>NE</v>
          </cell>
          <cell r="G19" t="str">
            <v>A-ADU</v>
          </cell>
        </row>
        <row r="20">
          <cell r="A20" t="str">
            <v>A145356</v>
          </cell>
          <cell r="B20" t="str">
            <v>aM-XDR - aMotion expandér (sběrnice aMBus)</v>
          </cell>
          <cell r="C20" t="str">
            <v>ks</v>
          </cell>
          <cell r="D20" t="str">
            <v>A160-duplex větrací</v>
          </cell>
          <cell r="E20">
            <v>1500</v>
          </cell>
          <cell r="F20" t="str">
            <v>NE</v>
          </cell>
          <cell r="G20" t="str">
            <v>A-ADU</v>
          </cell>
        </row>
        <row r="21">
          <cell r="A21" t="str">
            <v>A145500</v>
          </cell>
          <cell r="B21" t="str">
            <v>aTouch 4,3 - ovladač s barevným dotykovým displejem 4,3" (pro regulaci aMotion L, E)</v>
          </cell>
          <cell r="C21" t="str">
            <v>ks</v>
          </cell>
          <cell r="D21" t="str">
            <v>A142-čidla,termostaty a ovladače</v>
          </cell>
          <cell r="E21">
            <v>8450</v>
          </cell>
          <cell r="F21" t="str">
            <v>NE</v>
          </cell>
          <cell r="G21" t="str">
            <v>A-ADU</v>
          </cell>
        </row>
        <row r="22">
          <cell r="A22" t="str">
            <v>A145550</v>
          </cell>
          <cell r="B22" t="str">
            <v>aDot (B) - ovladač designový s displejem - potisk základní - černý (pro regulaci aMotion L, E)</v>
          </cell>
          <cell r="C22" t="str">
            <v>ks</v>
          </cell>
          <cell r="D22" t="str">
            <v>A142-čidla,termostaty a ovladače</v>
          </cell>
          <cell r="E22">
            <v>3400</v>
          </cell>
          <cell r="F22" t="str">
            <v>NE</v>
          </cell>
          <cell r="G22" t="str">
            <v>A-ADU</v>
          </cell>
        </row>
        <row r="23">
          <cell r="A23" t="str">
            <v>A145551</v>
          </cell>
          <cell r="B23" t="str">
            <v>aDot (W) - ovladač designový s displejem - potisk základní - bílý (pro regulaci aMotion L, E)</v>
          </cell>
          <cell r="C23" t="str">
            <v>ks</v>
          </cell>
          <cell r="D23" t="str">
            <v>A142-čidla,termostaty a ovladače</v>
          </cell>
          <cell r="E23">
            <v>3400</v>
          </cell>
          <cell r="F23" t="str">
            <v>NE</v>
          </cell>
          <cell r="G23" t="str">
            <v>A-ADU</v>
          </cell>
        </row>
        <row r="24">
          <cell r="A24" t="str">
            <v>A145600</v>
          </cell>
          <cell r="B24" t="str">
            <v>ANS 100 (prostorové čidlo teploty)</v>
          </cell>
          <cell r="C24" t="str">
            <v>ks</v>
          </cell>
          <cell r="D24" t="str">
            <v>A142-čidla,termostaty a ovladače</v>
          </cell>
          <cell r="E24">
            <v>0</v>
          </cell>
          <cell r="F24" t="str">
            <v>NE</v>
          </cell>
          <cell r="G24" t="str">
            <v>A-ADU</v>
          </cell>
        </row>
        <row r="25">
          <cell r="A25" t="str">
            <v>A145601</v>
          </cell>
          <cell r="B25" t="str">
            <v>ANS 100 ABB (prostorové čidlo teploty, design ABB, bílá barva)</v>
          </cell>
          <cell r="C25" t="str">
            <v>ks</v>
          </cell>
          <cell r="D25" t="str">
            <v>A142-čidla,termostaty a ovladače</v>
          </cell>
          <cell r="E25">
            <v>1180</v>
          </cell>
          <cell r="F25" t="str">
            <v>NE</v>
          </cell>
          <cell r="G25" t="str">
            <v>A-ADU</v>
          </cell>
        </row>
        <row r="26">
          <cell r="A26" t="str">
            <v>A145610</v>
          </cell>
          <cell r="B26" t="str">
            <v>ANS 110 (venkovní čidlo teploty)</v>
          </cell>
          <cell r="C26" t="str">
            <v>ks</v>
          </cell>
          <cell r="D26" t="str">
            <v>A142-čidla,termostaty a ovladače</v>
          </cell>
          <cell r="E26">
            <v>1330</v>
          </cell>
          <cell r="F26" t="str">
            <v>NE</v>
          </cell>
          <cell r="G26" t="str">
            <v>A-ADU</v>
          </cell>
        </row>
        <row r="27">
          <cell r="A27" t="str">
            <v>A145620</v>
          </cell>
          <cell r="B27" t="str">
            <v>ANS 120 (kanálové čidlo teploty)</v>
          </cell>
          <cell r="C27" t="str">
            <v>ks</v>
          </cell>
          <cell r="D27" t="str">
            <v>A142-čidla,termostaty a ovladače</v>
          </cell>
          <cell r="E27">
            <v>1500</v>
          </cell>
          <cell r="F27" t="str">
            <v>NE</v>
          </cell>
          <cell r="G27" t="str">
            <v>A-ADU</v>
          </cell>
        </row>
        <row r="28">
          <cell r="A28" t="str">
            <v>A145699</v>
          </cell>
          <cell r="B28" t="str">
            <v>ANS (čidlo teploty kabelové - nutno upřesnit před objednáním)</v>
          </cell>
          <cell r="C28" t="str">
            <v>ks</v>
          </cell>
          <cell r="D28" t="str">
            <v>A142-čidla,termostaty a ovladače</v>
          </cell>
          <cell r="E28">
            <v>1540</v>
          </cell>
          <cell r="F28" t="str">
            <v>NE</v>
          </cell>
          <cell r="G28" t="str">
            <v>A-ADU</v>
          </cell>
        </row>
        <row r="29">
          <cell r="A29" t="str">
            <v>A150101</v>
          </cell>
          <cell r="B29" t="str">
            <v>EPO-V 125 / 0,9 (elektrický ohřívač vzduchu) - včetně vestavěných spínacích prvků a teplotních ochran</v>
          </cell>
          <cell r="C29" t="str">
            <v>ks</v>
          </cell>
          <cell r="D29" t="str">
            <v>A160-duplex větrací</v>
          </cell>
          <cell r="E29">
            <v>5300</v>
          </cell>
          <cell r="F29" t="str">
            <v>NE</v>
          </cell>
          <cell r="G29" t="str">
            <v>A-ADU</v>
          </cell>
        </row>
        <row r="30">
          <cell r="A30" t="str">
            <v>A150102</v>
          </cell>
          <cell r="B30" t="str">
            <v>EPO-V 160 / 1,5 (elektrický ohřívač vzduchu) - včetně vestavěných spínacích prvků a teplotních ochran</v>
          </cell>
          <cell r="C30" t="str">
            <v>ks</v>
          </cell>
          <cell r="D30" t="str">
            <v>A160-duplex větrací</v>
          </cell>
          <cell r="E30">
            <v>5900</v>
          </cell>
          <cell r="F30" t="str">
            <v>NE</v>
          </cell>
          <cell r="G30" t="str">
            <v>A-ADU</v>
          </cell>
        </row>
        <row r="31">
          <cell r="A31" t="str">
            <v>A150103</v>
          </cell>
          <cell r="B31" t="str">
            <v>EPO-V 200 / 2,1 (elektrický ohřívač vzduchu) - včetně vestavěných spínacích prvků a teplotních ochran</v>
          </cell>
          <cell r="C31" t="str">
            <v>ks</v>
          </cell>
          <cell r="D31" t="str">
            <v>A160-duplex větrací</v>
          </cell>
          <cell r="E31">
            <v>6850</v>
          </cell>
          <cell r="F31" t="str">
            <v>NE</v>
          </cell>
          <cell r="G31" t="str">
            <v>A-ADU</v>
          </cell>
        </row>
        <row r="32">
          <cell r="A32" t="str">
            <v>A150105</v>
          </cell>
          <cell r="B32" t="str">
            <v>EPO-V 250 / 3,0 (elektrický ohřívač vzduchu) - včetně vestavěných spínacích prvků a teplotních ochran</v>
          </cell>
          <cell r="C32" t="str">
            <v>ks</v>
          </cell>
          <cell r="D32" t="str">
            <v>A160-duplex větrací</v>
          </cell>
          <cell r="E32">
            <v>10750</v>
          </cell>
          <cell r="F32" t="str">
            <v>NE</v>
          </cell>
          <cell r="G32" t="str">
            <v>A-ADU</v>
          </cell>
        </row>
        <row r="33">
          <cell r="A33" t="str">
            <v>A150116</v>
          </cell>
          <cell r="B33" t="str">
            <v>EPO-V 250 / 2,0 (elektrický ohřívač vzduchu) - včetně vestavěných spínacích prvků a teplotních ochran</v>
          </cell>
          <cell r="C33" t="str">
            <v>ks</v>
          </cell>
          <cell r="D33" t="str">
            <v>A160-duplex větrací</v>
          </cell>
          <cell r="E33">
            <v>7700</v>
          </cell>
          <cell r="F33" t="str">
            <v>NE</v>
          </cell>
          <cell r="G33" t="str">
            <v>A-ADU</v>
          </cell>
        </row>
        <row r="34">
          <cell r="A34" t="str">
            <v>A160212</v>
          </cell>
          <cell r="B34" t="str">
            <v>TPO 125 EC - THV</v>
          </cell>
          <cell r="C34" t="str">
            <v>ks</v>
          </cell>
          <cell r="D34" t="str">
            <v>A160-duplex větrací</v>
          </cell>
          <cell r="E34">
            <v>12300</v>
          </cell>
          <cell r="F34" t="str">
            <v>NE</v>
          </cell>
          <cell r="G34" t="str">
            <v>A-ADU</v>
          </cell>
        </row>
        <row r="35">
          <cell r="A35" t="str">
            <v>A160213</v>
          </cell>
          <cell r="B35" t="str">
            <v>TPO 160 EC - THV</v>
          </cell>
          <cell r="C35" t="str">
            <v>ks</v>
          </cell>
          <cell r="D35" t="str">
            <v>A160-duplex větrací</v>
          </cell>
          <cell r="E35">
            <v>12400</v>
          </cell>
          <cell r="F35" t="str">
            <v>NE</v>
          </cell>
          <cell r="G35" t="str">
            <v>A-ADU</v>
          </cell>
        </row>
        <row r="36">
          <cell r="A36" t="str">
            <v>A160214</v>
          </cell>
          <cell r="B36" t="str">
            <v>TPO 200 EC - THV</v>
          </cell>
          <cell r="C36" t="str">
            <v>ks</v>
          </cell>
          <cell r="D36" t="str">
            <v>A160-duplex větrací</v>
          </cell>
          <cell r="E36">
            <v>12550</v>
          </cell>
          <cell r="F36" t="str">
            <v>NE</v>
          </cell>
          <cell r="G36" t="str">
            <v>A-ADU</v>
          </cell>
        </row>
        <row r="37">
          <cell r="A37" t="str">
            <v>A160215</v>
          </cell>
          <cell r="B37" t="str">
            <v>TPO 250 EC - THV</v>
          </cell>
          <cell r="C37" t="str">
            <v>ks</v>
          </cell>
          <cell r="D37" t="str">
            <v>A160-duplex větrací</v>
          </cell>
          <cell r="E37">
            <v>12800</v>
          </cell>
          <cell r="F37" t="str">
            <v>NE</v>
          </cell>
          <cell r="G37" t="str">
            <v>A-ADU</v>
          </cell>
        </row>
        <row r="38">
          <cell r="A38" t="str">
            <v>A160500</v>
          </cell>
          <cell r="B38" t="str">
            <v>DUPLEX 170 EC5.CP</v>
          </cell>
          <cell r="C38" t="str">
            <v>ks</v>
          </cell>
          <cell r="D38" t="str">
            <v>A160-duplex větrací</v>
          </cell>
          <cell r="E38">
            <v>44200</v>
          </cell>
          <cell r="F38" t="str">
            <v>NE</v>
          </cell>
          <cell r="G38" t="str">
            <v>A-ADU</v>
          </cell>
        </row>
        <row r="39">
          <cell r="A39" t="str">
            <v>A160501</v>
          </cell>
          <cell r="B39" t="str">
            <v>DUPLEX 370 EC5.CP</v>
          </cell>
          <cell r="C39" t="str">
            <v>ks</v>
          </cell>
          <cell r="D39" t="str">
            <v>A160-duplex větrací</v>
          </cell>
          <cell r="E39">
            <v>48000</v>
          </cell>
          <cell r="F39" t="str">
            <v>NE</v>
          </cell>
          <cell r="G39" t="str">
            <v>A-ADU</v>
          </cell>
        </row>
        <row r="40">
          <cell r="A40" t="str">
            <v>A160502</v>
          </cell>
          <cell r="B40" t="str">
            <v>DUPLEX 570 EC5.CP</v>
          </cell>
          <cell r="C40" t="str">
            <v>ks</v>
          </cell>
          <cell r="D40" t="str">
            <v>A160-duplex větrací</v>
          </cell>
          <cell r="E40">
            <v>58600</v>
          </cell>
          <cell r="F40" t="str">
            <v>NE</v>
          </cell>
          <cell r="G40" t="str">
            <v>A-ADU</v>
          </cell>
        </row>
        <row r="41">
          <cell r="A41" t="str">
            <v>A160503</v>
          </cell>
          <cell r="B41" t="str">
            <v>DUPLEX 280 ECV5.CP</v>
          </cell>
          <cell r="C41" t="str">
            <v>ks</v>
          </cell>
          <cell r="D41" t="str">
            <v>A160-duplex větrací</v>
          </cell>
          <cell r="E41">
            <v>44200</v>
          </cell>
          <cell r="F41" t="str">
            <v>NE</v>
          </cell>
          <cell r="G41" t="str">
            <v>A-ADU</v>
          </cell>
        </row>
        <row r="42">
          <cell r="A42" t="str">
            <v>A160504</v>
          </cell>
          <cell r="B42" t="str">
            <v>DUPLEX 380  ECV5.CP</v>
          </cell>
          <cell r="C42" t="str">
            <v>ks</v>
          </cell>
          <cell r="D42" t="str">
            <v>A160-duplex větrací</v>
          </cell>
          <cell r="E42">
            <v>48000</v>
          </cell>
          <cell r="F42" t="str">
            <v>NE</v>
          </cell>
          <cell r="G42" t="str">
            <v>A-ADU</v>
          </cell>
        </row>
        <row r="43">
          <cell r="A43" t="str">
            <v>A160505</v>
          </cell>
          <cell r="B43" t="str">
            <v>DUPLEX 580  ECV5.CP</v>
          </cell>
          <cell r="C43" t="str">
            <v>ks</v>
          </cell>
          <cell r="D43" t="str">
            <v>A160-duplex větrací</v>
          </cell>
          <cell r="E43">
            <v>58600</v>
          </cell>
          <cell r="F43" t="str">
            <v>NE</v>
          </cell>
          <cell r="G43" t="str">
            <v>A-ADU</v>
          </cell>
        </row>
        <row r="44">
          <cell r="A44" t="str">
            <v>A160510-L</v>
          </cell>
          <cell r="B44" t="str">
            <v>DUPLEX 170 EC5.AM (vč. vestavěné regulace aMotion s internetem)</v>
          </cell>
          <cell r="C44" t="str">
            <v>ks</v>
          </cell>
          <cell r="D44" t="str">
            <v>A160-duplex větrací</v>
          </cell>
          <cell r="E44">
            <v>54500</v>
          </cell>
          <cell r="F44" t="str">
            <v>NE</v>
          </cell>
          <cell r="G44" t="str">
            <v>A-ADU</v>
          </cell>
        </row>
        <row r="45">
          <cell r="A45" t="str">
            <v>A160511-L</v>
          </cell>
          <cell r="B45" t="str">
            <v>DUPLEX 370 EC5.AM (vč. vestavěné regulace aMotion s internetem)</v>
          </cell>
          <cell r="C45" t="str">
            <v>ks</v>
          </cell>
          <cell r="D45" t="str">
            <v>A160-duplex větrací</v>
          </cell>
          <cell r="E45">
            <v>58300</v>
          </cell>
          <cell r="F45" t="str">
            <v>NE</v>
          </cell>
          <cell r="G45" t="str">
            <v>A-ADU</v>
          </cell>
        </row>
        <row r="46">
          <cell r="A46" t="str">
            <v>A160512-L</v>
          </cell>
          <cell r="B46" t="str">
            <v>DUPLEX 570 EC5.AM (vč. vestavěné regulace aMotion s internetem)</v>
          </cell>
          <cell r="C46" t="str">
            <v>ks</v>
          </cell>
          <cell r="D46" t="str">
            <v>A160-duplex větrací</v>
          </cell>
          <cell r="E46">
            <v>68800</v>
          </cell>
          <cell r="F46" t="str">
            <v>NE</v>
          </cell>
          <cell r="G46" t="str">
            <v>A-ADU</v>
          </cell>
        </row>
        <row r="47">
          <cell r="A47" t="str">
            <v>A160513-L</v>
          </cell>
          <cell r="B47" t="str">
            <v>DUPLEX 280 ECV5.AM (vč. vestavěné regulace aMotion s internetem)</v>
          </cell>
          <cell r="C47" t="str">
            <v>ks</v>
          </cell>
          <cell r="D47" t="str">
            <v>A160-duplex větrací</v>
          </cell>
          <cell r="E47">
            <v>54500</v>
          </cell>
          <cell r="F47" t="str">
            <v>NE</v>
          </cell>
          <cell r="G47" t="str">
            <v>A-ADU</v>
          </cell>
        </row>
        <row r="48">
          <cell r="A48" t="str">
            <v>A160514-L</v>
          </cell>
          <cell r="B48" t="str">
            <v>DUPLEX 380 ECV5.AM (vč. vestavěné regulace aMotion s internetem)</v>
          </cell>
          <cell r="C48" t="str">
            <v>ks</v>
          </cell>
          <cell r="D48" t="str">
            <v>A160-duplex větrací</v>
          </cell>
          <cell r="E48">
            <v>58300</v>
          </cell>
          <cell r="F48" t="str">
            <v>NE</v>
          </cell>
          <cell r="G48" t="str">
            <v>A-ADU</v>
          </cell>
        </row>
        <row r="49">
          <cell r="A49" t="str">
            <v>A160515-L</v>
          </cell>
          <cell r="B49" t="str">
            <v>DUPLEX 580 ECV5.AM (vč. vestavěné regulace aMotion s internetem)</v>
          </cell>
          <cell r="C49" t="str">
            <v>ks</v>
          </cell>
          <cell r="D49" t="str">
            <v>A160-duplex větrací</v>
          </cell>
          <cell r="E49">
            <v>68800</v>
          </cell>
          <cell r="F49" t="str">
            <v>NE</v>
          </cell>
          <cell r="G49" t="str">
            <v>A-ADU</v>
          </cell>
        </row>
        <row r="50">
          <cell r="A50" t="str">
            <v>A160520-L</v>
          </cell>
          <cell r="B50" t="str">
            <v>DUPLEX 170 EC5.AM.CF (vč. vestavěné regulace aMotion s internetem a konst. průtokem)</v>
          </cell>
          <cell r="C50" t="str">
            <v>ks</v>
          </cell>
          <cell r="D50" t="str">
            <v>A160-duplex větrací</v>
          </cell>
          <cell r="E50">
            <v>60600</v>
          </cell>
          <cell r="F50" t="str">
            <v>NE</v>
          </cell>
          <cell r="G50" t="str">
            <v>A-ADU</v>
          </cell>
        </row>
        <row r="51">
          <cell r="A51" t="str">
            <v>A160521-L</v>
          </cell>
          <cell r="B51" t="str">
            <v>DUPLEX 370 EC5.AM.CF (vč. vestavěné regulace aMotion s internetem a konst. průtokem)</v>
          </cell>
          <cell r="C51" t="str">
            <v>ks</v>
          </cell>
          <cell r="D51" t="str">
            <v>A160-duplex větrací</v>
          </cell>
          <cell r="E51">
            <v>64500</v>
          </cell>
          <cell r="F51" t="str">
            <v>NE</v>
          </cell>
          <cell r="G51" t="str">
            <v>A-ADU</v>
          </cell>
        </row>
        <row r="52">
          <cell r="A52" t="str">
            <v>A160522-L</v>
          </cell>
          <cell r="B52" t="str">
            <v>DUPLEX 570 EC5.AM.CF (vč. vestavěné regulace aMotion s internetem a konst. průtokem)</v>
          </cell>
          <cell r="C52" t="str">
            <v>ks</v>
          </cell>
          <cell r="D52" t="str">
            <v>A160-duplex větrací</v>
          </cell>
          <cell r="E52">
            <v>75000</v>
          </cell>
          <cell r="F52" t="str">
            <v>NE</v>
          </cell>
          <cell r="G52" t="str">
            <v>A-ADU</v>
          </cell>
        </row>
        <row r="53">
          <cell r="A53" t="str">
            <v>A160523-L</v>
          </cell>
          <cell r="B53" t="str">
            <v>DUPLEX 280 ECV5.AM.CF (vč. vestavěné regulace aMotion s internetem a konst. průtokem)</v>
          </cell>
          <cell r="C53" t="str">
            <v>ks</v>
          </cell>
          <cell r="D53" t="str">
            <v>A160-duplex větrací</v>
          </cell>
          <cell r="E53">
            <v>60600</v>
          </cell>
          <cell r="F53" t="str">
            <v>NE</v>
          </cell>
          <cell r="G53" t="str">
            <v>A-ADU</v>
          </cell>
        </row>
        <row r="54">
          <cell r="A54" t="str">
            <v>A160524-L</v>
          </cell>
          <cell r="B54" t="str">
            <v>DUPLEX 380 ECV5.AM.CF (vč. vestavěné regulace aMotion s internetem a konst. průtokem)</v>
          </cell>
          <cell r="C54" t="str">
            <v>ks</v>
          </cell>
          <cell r="D54" t="str">
            <v>A160-duplex větrací</v>
          </cell>
          <cell r="E54">
            <v>64500</v>
          </cell>
          <cell r="F54" t="str">
            <v>NE</v>
          </cell>
          <cell r="G54" t="str">
            <v>A-ADU</v>
          </cell>
        </row>
        <row r="55">
          <cell r="A55" t="str">
            <v>A160525-L</v>
          </cell>
          <cell r="B55" t="str">
            <v>DUPLEX 580 ECV5.AM.CF (vč. vestavěné regulace aMotion s internetem a konst. průtokem)</v>
          </cell>
          <cell r="C55" t="str">
            <v>ks</v>
          </cell>
          <cell r="D55" t="str">
            <v>A160-duplex větrací</v>
          </cell>
          <cell r="E55">
            <v>75000</v>
          </cell>
          <cell r="F55" t="str">
            <v>NE</v>
          </cell>
          <cell r="G55" t="str">
            <v>A-ADU</v>
          </cell>
        </row>
        <row r="56">
          <cell r="A56" t="str">
            <v>A160530</v>
          </cell>
          <cell r="B56" t="str">
            <v>SB5 - sada Silent blok (4 ks)</v>
          </cell>
          <cell r="C56" t="str">
            <v>ks</v>
          </cell>
          <cell r="D56" t="str">
            <v>R31-závěsný a těs. Mat.</v>
          </cell>
          <cell r="E56">
            <v>145</v>
          </cell>
          <cell r="F56" t="str">
            <v>NE</v>
          </cell>
          <cell r="G56" t="str">
            <v>A-ADU</v>
          </cell>
        </row>
        <row r="57">
          <cell r="A57" t="str">
            <v>A160540</v>
          </cell>
          <cell r="B57" t="str">
            <v>ERV.170 EC5 (Entalpický výměník pro DUPLEX 170 EC5)</v>
          </cell>
          <cell r="C57" t="str">
            <v>ks</v>
          </cell>
          <cell r="D57" t="str">
            <v>A160-duplex větrací</v>
          </cell>
          <cell r="E57">
            <v>17100</v>
          </cell>
          <cell r="F57" t="str">
            <v>NE</v>
          </cell>
          <cell r="G57" t="str">
            <v>A-ADU</v>
          </cell>
        </row>
        <row r="58">
          <cell r="A58" t="str">
            <v>A160541</v>
          </cell>
          <cell r="B58" t="str">
            <v>ERV.370 EC5 (Entalpický výměník pro DUPLEX 370 EC5)</v>
          </cell>
          <cell r="C58" t="str">
            <v>ks</v>
          </cell>
          <cell r="D58" t="str">
            <v>A160-duplex větrací</v>
          </cell>
          <cell r="E58">
            <v>23500</v>
          </cell>
          <cell r="F58" t="str">
            <v>NE</v>
          </cell>
          <cell r="G58" t="str">
            <v>A-ADU</v>
          </cell>
        </row>
        <row r="59">
          <cell r="A59" t="str">
            <v>A160542</v>
          </cell>
          <cell r="B59" t="str">
            <v>ERV.570 EC5 (Entalpický výměník pro DUPLEX 570 EC5)</v>
          </cell>
          <cell r="C59" t="str">
            <v>ks</v>
          </cell>
          <cell r="D59" t="str">
            <v>A160-duplex větrací</v>
          </cell>
          <cell r="E59">
            <v>31900</v>
          </cell>
          <cell r="F59" t="str">
            <v>NE</v>
          </cell>
          <cell r="G59" t="str">
            <v>A-ADU</v>
          </cell>
        </row>
        <row r="60">
          <cell r="A60" t="str">
            <v>A160543</v>
          </cell>
          <cell r="B60" t="str">
            <v>ERV.280 ECV5 (Entalpický výměník pro DUPLEX 280 ECV5)</v>
          </cell>
          <cell r="C60" t="str">
            <v>ks</v>
          </cell>
          <cell r="D60" t="str">
            <v>A160-duplex větrací</v>
          </cell>
          <cell r="E60">
            <v>21100</v>
          </cell>
          <cell r="F60" t="str">
            <v>NE</v>
          </cell>
          <cell r="G60" t="str">
            <v>A-ADU</v>
          </cell>
        </row>
        <row r="61">
          <cell r="A61" t="str">
            <v>A160544</v>
          </cell>
          <cell r="B61" t="str">
            <v>ERV.380 ECV5 (Entalpický výměník pro DUPLEX 380 ECV5)</v>
          </cell>
          <cell r="C61" t="str">
            <v>ks</v>
          </cell>
          <cell r="D61" t="str">
            <v>A160-duplex větrací</v>
          </cell>
          <cell r="E61">
            <v>24700</v>
          </cell>
          <cell r="F61" t="str">
            <v>NE</v>
          </cell>
          <cell r="G61" t="str">
            <v>A-ADU</v>
          </cell>
        </row>
        <row r="62">
          <cell r="A62" t="str">
            <v>A160545</v>
          </cell>
          <cell r="B62" t="str">
            <v>ERV.580 ECV5 (Entalpický výměník pro DUPLEX 580 ECV5)</v>
          </cell>
          <cell r="C62" t="str">
            <v>ks</v>
          </cell>
          <cell r="D62" t="str">
            <v>A160-duplex větrací</v>
          </cell>
          <cell r="E62">
            <v>31900</v>
          </cell>
          <cell r="F62" t="str">
            <v>NE</v>
          </cell>
          <cell r="G62" t="str">
            <v>A-ADU</v>
          </cell>
        </row>
        <row r="63">
          <cell r="A63" t="str">
            <v>A160550</v>
          </cell>
          <cell r="B63" t="str">
            <v>EDO5 - 0,25 - RD5 dohřívač (pro EC5 170)</v>
          </cell>
          <cell r="C63" t="str">
            <v>ks</v>
          </cell>
          <cell r="D63" t="str">
            <v>A160-duplex větrací</v>
          </cell>
          <cell r="E63">
            <v>4350</v>
          </cell>
          <cell r="F63" t="str">
            <v>NE</v>
          </cell>
          <cell r="G63" t="str">
            <v>A-ADU</v>
          </cell>
        </row>
        <row r="64">
          <cell r="A64" t="str">
            <v>A160551</v>
          </cell>
          <cell r="B64" t="str">
            <v>EDO5 - 0,50 - RD5 dohřívač (pro EC5 370; EC5 570)</v>
          </cell>
          <cell r="C64" t="str">
            <v>ks</v>
          </cell>
          <cell r="D64" t="str">
            <v>A160-duplex větrací</v>
          </cell>
          <cell r="E64">
            <v>5400</v>
          </cell>
          <cell r="F64" t="str">
            <v>NE</v>
          </cell>
          <cell r="G64" t="str">
            <v>A-ADU</v>
          </cell>
        </row>
        <row r="65">
          <cell r="A65" t="str">
            <v>A160552</v>
          </cell>
          <cell r="B65" t="str">
            <v>EDO5 - 0,65 - RD5 předehřívač  (pro EC5 170)</v>
          </cell>
          <cell r="C65" t="str">
            <v>ks</v>
          </cell>
          <cell r="D65" t="str">
            <v>A160-duplex větrací</v>
          </cell>
          <cell r="E65">
            <v>5200</v>
          </cell>
          <cell r="F65" t="str">
            <v>NE</v>
          </cell>
          <cell r="G65" t="str">
            <v>A-ADU</v>
          </cell>
        </row>
        <row r="66">
          <cell r="A66" t="str">
            <v>A160553</v>
          </cell>
          <cell r="B66" t="str">
            <v>EDO5 - 0,99 - RD5 předehřívač  (pro EC5 370)</v>
          </cell>
          <cell r="C66" t="str">
            <v>ks</v>
          </cell>
          <cell r="D66" t="str">
            <v>A160-duplex větrací</v>
          </cell>
          <cell r="E66">
            <v>6400</v>
          </cell>
          <cell r="F66" t="str">
            <v>NE</v>
          </cell>
          <cell r="G66" t="str">
            <v>A-ADU</v>
          </cell>
        </row>
        <row r="67">
          <cell r="A67" t="str">
            <v>A160554</v>
          </cell>
          <cell r="B67" t="str">
            <v>EDO5 - 1,30 - RD5 předehřívač  (pro EC5 570)</v>
          </cell>
          <cell r="C67" t="str">
            <v>ks</v>
          </cell>
          <cell r="D67" t="str">
            <v>A160-duplex větrací</v>
          </cell>
          <cell r="E67">
            <v>7450</v>
          </cell>
          <cell r="F67" t="str">
            <v>NE</v>
          </cell>
          <cell r="G67" t="str">
            <v>A-ADU</v>
          </cell>
        </row>
        <row r="68">
          <cell r="A68" t="str">
            <v>A160556</v>
          </cell>
          <cell r="B68" t="str">
            <v>EDO5.V - 0,60 - RD5 dohřívač (pro ECV5 280, 380; 580)</v>
          </cell>
          <cell r="C68" t="str">
            <v>ks</v>
          </cell>
          <cell r="D68" t="str">
            <v>A160-duplex větrací</v>
          </cell>
          <cell r="E68">
            <v>5400</v>
          </cell>
          <cell r="F68" t="str">
            <v>NE</v>
          </cell>
          <cell r="G68" t="str">
            <v>A-ADU</v>
          </cell>
        </row>
        <row r="69">
          <cell r="A69" t="str">
            <v>A160557</v>
          </cell>
          <cell r="B69" t="str">
            <v>EDO5.V - 0,65 - RD5 předehřívač  (pro ECV5 280)</v>
          </cell>
          <cell r="C69" t="str">
            <v>ks</v>
          </cell>
          <cell r="D69" t="str">
            <v>A160-duplex větrací</v>
          </cell>
          <cell r="E69">
            <v>5200</v>
          </cell>
          <cell r="F69" t="str">
            <v>NE</v>
          </cell>
          <cell r="G69" t="str">
            <v>A-ADU</v>
          </cell>
        </row>
        <row r="70">
          <cell r="A70" t="str">
            <v>A160558</v>
          </cell>
          <cell r="B70" t="str">
            <v>EDO5.V - 0,99 - RD5 předehřívač  (pro ECV5 380)</v>
          </cell>
          <cell r="C70" t="str">
            <v>ks</v>
          </cell>
          <cell r="D70" t="str">
            <v>A160-duplex větrací</v>
          </cell>
          <cell r="E70">
            <v>6400</v>
          </cell>
          <cell r="F70" t="str">
            <v>NE</v>
          </cell>
          <cell r="G70" t="str">
            <v>A-ADU</v>
          </cell>
        </row>
        <row r="71">
          <cell r="A71" t="str">
            <v>A160559</v>
          </cell>
          <cell r="B71" t="str">
            <v>EDO5.V - 1,30 - RD5 předehřívač (pro ECV5 580)</v>
          </cell>
          <cell r="C71" t="str">
            <v>ks</v>
          </cell>
          <cell r="D71" t="str">
            <v>A160-duplex větrací</v>
          </cell>
          <cell r="E71">
            <v>7450</v>
          </cell>
          <cell r="F71" t="str">
            <v>NE</v>
          </cell>
          <cell r="G71" t="str">
            <v>A-ADU</v>
          </cell>
        </row>
        <row r="72">
          <cell r="A72" t="str">
            <v>A160560</v>
          </cell>
          <cell r="B72" t="str">
            <v>EDO5 - 0,25 - CP dohřívač (pro EC5 170)</v>
          </cell>
          <cell r="C72" t="str">
            <v>ks</v>
          </cell>
          <cell r="D72" t="str">
            <v>A160-duplex větrací</v>
          </cell>
          <cell r="E72">
            <v>5800</v>
          </cell>
          <cell r="F72" t="str">
            <v>NE</v>
          </cell>
          <cell r="G72" t="str">
            <v>A-ADU</v>
          </cell>
        </row>
        <row r="73">
          <cell r="A73" t="str">
            <v>A160561</v>
          </cell>
          <cell r="B73" t="str">
            <v>EDO5 - 0,50 - CP dohřívač (pro EC5 370; EC5 570)</v>
          </cell>
          <cell r="C73" t="str">
            <v>ks</v>
          </cell>
          <cell r="D73" t="str">
            <v>A160-duplex větrací</v>
          </cell>
          <cell r="E73">
            <v>6850</v>
          </cell>
          <cell r="F73" t="str">
            <v>NE</v>
          </cell>
          <cell r="G73" t="str">
            <v>A-ADU</v>
          </cell>
        </row>
        <row r="74">
          <cell r="A74" t="str">
            <v>A160562</v>
          </cell>
          <cell r="B74" t="str">
            <v>EDO5 - 0,65 - CP předehřívač (pro EC5 170)</v>
          </cell>
          <cell r="C74" t="str">
            <v>ks</v>
          </cell>
          <cell r="D74" t="str">
            <v>A160-duplex větrací</v>
          </cell>
          <cell r="E74">
            <v>6650</v>
          </cell>
          <cell r="F74" t="str">
            <v>NE</v>
          </cell>
          <cell r="G74" t="str">
            <v>A-ADU</v>
          </cell>
        </row>
        <row r="75">
          <cell r="A75" t="str">
            <v>A160563</v>
          </cell>
          <cell r="B75" t="str">
            <v>EDO5 - 0,99 - CP  předehřívač (pro EC5 370)</v>
          </cell>
          <cell r="C75" t="str">
            <v>ks</v>
          </cell>
          <cell r="D75" t="str">
            <v>A160-duplex větrací</v>
          </cell>
          <cell r="E75">
            <v>7850</v>
          </cell>
          <cell r="F75" t="str">
            <v>NE</v>
          </cell>
          <cell r="G75" t="str">
            <v>A-ADU</v>
          </cell>
        </row>
        <row r="76">
          <cell r="A76" t="str">
            <v>A160564</v>
          </cell>
          <cell r="B76" t="str">
            <v>EDO5 - 1,30 - CP  předehřívač (pro EC5 570)</v>
          </cell>
          <cell r="C76" t="str">
            <v>ks</v>
          </cell>
          <cell r="D76" t="str">
            <v>A160-duplex větrací</v>
          </cell>
          <cell r="E76">
            <v>8850</v>
          </cell>
          <cell r="F76" t="str">
            <v>NE</v>
          </cell>
          <cell r="G76" t="str">
            <v>A-ADU</v>
          </cell>
        </row>
        <row r="77">
          <cell r="A77" t="str">
            <v>A160566</v>
          </cell>
          <cell r="B77" t="str">
            <v>EDO5.V - 0,60 - CP  dohřívač (pro ECV5 280, 380; 580)</v>
          </cell>
          <cell r="C77" t="str">
            <v>ks</v>
          </cell>
          <cell r="D77" t="str">
            <v>A160-duplex větrací</v>
          </cell>
          <cell r="E77">
            <v>6850</v>
          </cell>
          <cell r="F77" t="str">
            <v>NE</v>
          </cell>
          <cell r="G77" t="str">
            <v>A-ADU</v>
          </cell>
        </row>
        <row r="78">
          <cell r="A78" t="str">
            <v>A160567</v>
          </cell>
          <cell r="B78" t="str">
            <v>EDO5.V - 0,65 - CP  předehřívač (pro ECV5 280)</v>
          </cell>
          <cell r="C78" t="str">
            <v>ks</v>
          </cell>
          <cell r="D78" t="str">
            <v>A160-duplex větrací</v>
          </cell>
          <cell r="E78">
            <v>6650</v>
          </cell>
          <cell r="F78" t="str">
            <v>NE</v>
          </cell>
          <cell r="G78" t="str">
            <v>A-ADU</v>
          </cell>
        </row>
        <row r="79">
          <cell r="A79" t="str">
            <v>A160568</v>
          </cell>
          <cell r="B79" t="str">
            <v>EDO5.V - 0,99 - CP předehřívač (pro ECV5 380)</v>
          </cell>
          <cell r="C79" t="str">
            <v>ks</v>
          </cell>
          <cell r="D79" t="str">
            <v>A160-duplex větrací</v>
          </cell>
          <cell r="E79">
            <v>7850</v>
          </cell>
          <cell r="F79" t="str">
            <v>NE</v>
          </cell>
          <cell r="G79" t="str">
            <v>A-ADU</v>
          </cell>
        </row>
        <row r="80">
          <cell r="A80" t="str">
            <v>A160569</v>
          </cell>
          <cell r="B80" t="str">
            <v>EDO5.V - 1,30 - CP předehřívač (pro ECV5 580)</v>
          </cell>
          <cell r="C80" t="str">
            <v>ks</v>
          </cell>
          <cell r="D80" t="str">
            <v>A160-duplex větrací</v>
          </cell>
          <cell r="E80">
            <v>8850</v>
          </cell>
          <cell r="F80" t="str">
            <v>NE</v>
          </cell>
          <cell r="G80" t="str">
            <v>A-ADU</v>
          </cell>
        </row>
        <row r="81">
          <cell r="A81" t="str">
            <v>A160570</v>
          </cell>
          <cell r="B81" t="str">
            <v>DUPLEX 170 EC5-E.CP (vč. vestavěné regulace CP)</v>
          </cell>
          <cell r="C81" t="str">
            <v>ks</v>
          </cell>
          <cell r="D81" t="str">
            <v>A160-duplex větrací</v>
          </cell>
          <cell r="E81">
            <v>58800</v>
          </cell>
          <cell r="F81" t="str">
            <v>NE</v>
          </cell>
          <cell r="G81" t="str">
            <v>A-ADU</v>
          </cell>
        </row>
        <row r="82">
          <cell r="A82" t="str">
            <v>A160571</v>
          </cell>
          <cell r="B82" t="str">
            <v>DUPLEX 370 EC5-E.CP (vč. vestavěné regulace CP)</v>
          </cell>
          <cell r="C82" t="str">
            <v>ks</v>
          </cell>
          <cell r="D82" t="str">
            <v>A160-duplex větrací</v>
          </cell>
          <cell r="E82">
            <v>66700</v>
          </cell>
          <cell r="F82" t="str">
            <v>NE</v>
          </cell>
          <cell r="G82" t="str">
            <v>A-ADU</v>
          </cell>
        </row>
        <row r="83">
          <cell r="A83" t="str">
            <v>A160572</v>
          </cell>
          <cell r="B83" t="str">
            <v>DUPLEX 570 EC5-E.CP (vč. vestavěné regulace CP)</v>
          </cell>
          <cell r="C83" t="str">
            <v>ks</v>
          </cell>
          <cell r="D83" t="str">
            <v>A160-duplex větrací</v>
          </cell>
          <cell r="E83">
            <v>83300</v>
          </cell>
          <cell r="F83" t="str">
            <v>NE</v>
          </cell>
          <cell r="G83" t="str">
            <v>A-ADU</v>
          </cell>
        </row>
        <row r="84">
          <cell r="A84" t="str">
            <v>A160573</v>
          </cell>
          <cell r="B84" t="str">
            <v>DUPLEX 280 ECV5-E.CP (vč. vestavěné regulace CP)</v>
          </cell>
          <cell r="C84" t="str">
            <v>ks</v>
          </cell>
          <cell r="D84" t="str">
            <v>A160-duplex větrací</v>
          </cell>
          <cell r="E84">
            <v>61700</v>
          </cell>
          <cell r="F84" t="str">
            <v>NE</v>
          </cell>
          <cell r="G84" t="str">
            <v>A-ADU</v>
          </cell>
        </row>
        <row r="85">
          <cell r="A85" t="str">
            <v>A160574</v>
          </cell>
          <cell r="B85" t="str">
            <v>DUPLEX 380 ECV5-E.CP (vč. vestavěné regulace CP)</v>
          </cell>
          <cell r="C85" t="str">
            <v>ks</v>
          </cell>
          <cell r="D85" t="str">
            <v>A160-duplex větrací</v>
          </cell>
          <cell r="E85">
            <v>67400</v>
          </cell>
          <cell r="F85" t="str">
            <v>NE</v>
          </cell>
          <cell r="G85" t="str">
            <v>A-ADU</v>
          </cell>
        </row>
        <row r="86">
          <cell r="A86" t="str">
            <v>A160575</v>
          </cell>
          <cell r="B86" t="str">
            <v>DUPLEX 580 ECV5-E.CP (vč. vestavěné regulace CP)</v>
          </cell>
          <cell r="C86" t="str">
            <v>ks</v>
          </cell>
          <cell r="D86" t="str">
            <v>A160-duplex větrací</v>
          </cell>
          <cell r="E86">
            <v>83300</v>
          </cell>
          <cell r="F86" t="str">
            <v>NE</v>
          </cell>
          <cell r="G86" t="str">
            <v>A-ADU</v>
          </cell>
        </row>
        <row r="87">
          <cell r="A87" t="str">
            <v>A160580-L</v>
          </cell>
          <cell r="B87" t="str">
            <v>DUPLEX 170 EC5-E.aM (vč. vestavěné regulace aMotion s internetem)</v>
          </cell>
          <cell r="C87" t="str">
            <v>ks</v>
          </cell>
          <cell r="D87" t="str">
            <v>A160-duplex větrací</v>
          </cell>
          <cell r="E87">
            <v>69100</v>
          </cell>
          <cell r="F87" t="str">
            <v>NE</v>
          </cell>
          <cell r="G87" t="str">
            <v>A-ADU</v>
          </cell>
        </row>
        <row r="88">
          <cell r="A88" t="str">
            <v>A160581-L</v>
          </cell>
          <cell r="B88" t="str">
            <v>DUPLEX 370 EC5-E..aM (vč. vestavěné regulace aMotion s internetem)</v>
          </cell>
          <cell r="C88" t="str">
            <v>ks</v>
          </cell>
          <cell r="D88" t="str">
            <v>A160-duplex větrací</v>
          </cell>
          <cell r="E88">
            <v>77000</v>
          </cell>
          <cell r="F88" t="str">
            <v>NE</v>
          </cell>
          <cell r="G88" t="str">
            <v>A-ADU</v>
          </cell>
        </row>
        <row r="89">
          <cell r="A89" t="str">
            <v>A160582-L</v>
          </cell>
          <cell r="B89" t="str">
            <v>DUPLEX 570 EC5-E.aM (vč. vestavěné regulace aMotion s internetem)</v>
          </cell>
          <cell r="C89" t="str">
            <v>ks</v>
          </cell>
          <cell r="D89" t="str">
            <v>A160-duplex větrací</v>
          </cell>
          <cell r="E89">
            <v>93500</v>
          </cell>
          <cell r="F89" t="str">
            <v>NE</v>
          </cell>
          <cell r="G89" t="str">
            <v>A-ADU</v>
          </cell>
        </row>
        <row r="90">
          <cell r="A90" t="str">
            <v>A160583-L</v>
          </cell>
          <cell r="B90" t="str">
            <v>DUPLEX 280 ECV5-E.aM (vč. vestavěné regulace aMotion s internetem)</v>
          </cell>
          <cell r="C90" t="str">
            <v>ks</v>
          </cell>
          <cell r="D90" t="str">
            <v>A160-duplex větrací</v>
          </cell>
          <cell r="E90">
            <v>72000</v>
          </cell>
          <cell r="F90" t="str">
            <v>NE</v>
          </cell>
          <cell r="G90" t="str">
            <v>A-ADU</v>
          </cell>
        </row>
        <row r="91">
          <cell r="A91" t="str">
            <v>A160584-L</v>
          </cell>
          <cell r="B91" t="str">
            <v>DUPLEX 380 ECV5-E.aM (vč. vestavěné regulace aMotion s internetem)</v>
          </cell>
          <cell r="C91" t="str">
            <v>ks</v>
          </cell>
          <cell r="D91" t="str">
            <v>A160-duplex větrací</v>
          </cell>
          <cell r="E91">
            <v>77800</v>
          </cell>
          <cell r="F91" t="str">
            <v>NE</v>
          </cell>
          <cell r="G91" t="str">
            <v>A-ADU</v>
          </cell>
        </row>
        <row r="92">
          <cell r="A92" t="str">
            <v>A160585-L</v>
          </cell>
          <cell r="B92" t="str">
            <v>DUPLEX 580 ECV5-E.aM (vč. vestavěné regulace aMotion s internetem)</v>
          </cell>
          <cell r="C92" t="str">
            <v>ks</v>
          </cell>
          <cell r="D92" t="str">
            <v>A160-duplex větrací</v>
          </cell>
          <cell r="E92">
            <v>93500</v>
          </cell>
          <cell r="F92" t="str">
            <v>NE</v>
          </cell>
          <cell r="G92" t="str">
            <v>A-ADU</v>
          </cell>
        </row>
        <row r="93">
          <cell r="A93" t="str">
            <v>A160590-L</v>
          </cell>
          <cell r="B93" t="str">
            <v>DUPLEX 170 EC5-E.AM.CF (vč. vestavěné regulace aMotion s internetem a konst. průtokem)</v>
          </cell>
          <cell r="C93" t="str">
            <v>ks</v>
          </cell>
          <cell r="D93" t="str">
            <v>A160-duplex větrací</v>
          </cell>
          <cell r="E93">
            <v>75200</v>
          </cell>
          <cell r="F93" t="str">
            <v>NE</v>
          </cell>
          <cell r="G93" t="str">
            <v>A-ADU</v>
          </cell>
        </row>
        <row r="94">
          <cell r="A94" t="str">
            <v>A160591-L</v>
          </cell>
          <cell r="B94" t="str">
            <v>DUPLEX 370 EC5-E.AM.CF (vč. vestavěné regulace aMotion s internetem a konst. průtokem)</v>
          </cell>
          <cell r="C94" t="str">
            <v>ks</v>
          </cell>
          <cell r="D94" t="str">
            <v>A160-duplex větrací</v>
          </cell>
          <cell r="E94">
            <v>83200</v>
          </cell>
          <cell r="F94" t="str">
            <v>NE</v>
          </cell>
          <cell r="G94" t="str">
            <v>A-ADU</v>
          </cell>
        </row>
        <row r="95">
          <cell r="A95" t="str">
            <v>A160592-L</v>
          </cell>
          <cell r="B95" t="str">
            <v>DUPLEX 570 EC5-E.AM.CF (vč. vestavěné regulace aMotion s internetem a konst. průtokem)</v>
          </cell>
          <cell r="C95" t="str">
            <v>ks</v>
          </cell>
          <cell r="D95" t="str">
            <v>A160-duplex větrací</v>
          </cell>
          <cell r="E95">
            <v>99700</v>
          </cell>
          <cell r="F95" t="str">
            <v>NE</v>
          </cell>
          <cell r="G95" t="str">
            <v>A-ADU</v>
          </cell>
        </row>
        <row r="96">
          <cell r="A96" t="str">
            <v>A160593-L</v>
          </cell>
          <cell r="B96" t="str">
            <v>DUPLEX 280 ECV5-E.AM.CF (vč. vestavěné regulace aMotion s internetem a konst. průtokem)</v>
          </cell>
          <cell r="C96" t="str">
            <v>ks</v>
          </cell>
          <cell r="D96" t="str">
            <v>A160-duplex větrací</v>
          </cell>
          <cell r="E96">
            <v>78100</v>
          </cell>
          <cell r="F96" t="str">
            <v>NE</v>
          </cell>
          <cell r="G96" t="str">
            <v>A-ADU</v>
          </cell>
        </row>
        <row r="97">
          <cell r="A97" t="str">
            <v>A160594-L</v>
          </cell>
          <cell r="B97" t="str">
            <v>DUPLEX 380 ECV5-E.AM.CF (vč. vestavěné regulace aMotion s internetem a konst. průtokem)</v>
          </cell>
          <cell r="C97" t="str">
            <v>ks</v>
          </cell>
          <cell r="D97" t="str">
            <v>A160-duplex větrací</v>
          </cell>
          <cell r="E97">
            <v>83900</v>
          </cell>
          <cell r="F97" t="str">
            <v>NE</v>
          </cell>
          <cell r="G97" t="str">
            <v>A-ADU</v>
          </cell>
        </row>
        <row r="98">
          <cell r="A98" t="str">
            <v>A160595-L</v>
          </cell>
          <cell r="B98" t="str">
            <v>DUPLEX 580 ECV5-E.AM.CF (vč. vestavěné regulace aMotion s internetem a konst. průtokem)</v>
          </cell>
          <cell r="C98" t="str">
            <v>ks</v>
          </cell>
          <cell r="D98" t="str">
            <v>A160-duplex větrací</v>
          </cell>
          <cell r="E98">
            <v>99700</v>
          </cell>
          <cell r="F98" t="str">
            <v>NE</v>
          </cell>
          <cell r="G98" t="str">
            <v>A-ADU</v>
          </cell>
        </row>
        <row r="99">
          <cell r="A99" t="str">
            <v>A160965</v>
          </cell>
          <cell r="B99" t="str">
            <v>FK 170 EC5 - G4 (1 ks)</v>
          </cell>
          <cell r="C99" t="str">
            <v>ks</v>
          </cell>
          <cell r="D99" t="str">
            <v>A170-filtry</v>
          </cell>
          <cell r="E99">
            <v>310</v>
          </cell>
          <cell r="F99" t="str">
            <v>NE</v>
          </cell>
          <cell r="G99" t="str">
            <v>A-ADU</v>
          </cell>
        </row>
        <row r="100">
          <cell r="A100" t="str">
            <v>A160966</v>
          </cell>
          <cell r="B100" t="str">
            <v>FK 370 EC5 - G4 (1 ks)</v>
          </cell>
          <cell r="C100" t="str">
            <v>ks</v>
          </cell>
          <cell r="D100" t="str">
            <v>A170-filtry</v>
          </cell>
          <cell r="E100">
            <v>330</v>
          </cell>
          <cell r="F100" t="str">
            <v>NE</v>
          </cell>
          <cell r="G100" t="str">
            <v>A-ADU</v>
          </cell>
        </row>
        <row r="101">
          <cell r="A101" t="str">
            <v>A160967</v>
          </cell>
          <cell r="B101" t="str">
            <v>FK 570 EC5 - G4 (1 ks)</v>
          </cell>
          <cell r="C101" t="str">
            <v>ks</v>
          </cell>
          <cell r="D101" t="str">
            <v>A170-filtry</v>
          </cell>
          <cell r="E101">
            <v>340</v>
          </cell>
          <cell r="F101" t="str">
            <v>NE</v>
          </cell>
          <cell r="G101" t="str">
            <v>A-ADU</v>
          </cell>
        </row>
        <row r="102">
          <cell r="A102" t="str">
            <v>A160968</v>
          </cell>
          <cell r="B102" t="str">
            <v>FK 170 EC5 - F7 (1 ks)</v>
          </cell>
          <cell r="C102" t="str">
            <v>ks</v>
          </cell>
          <cell r="D102" t="str">
            <v>A170-filtry</v>
          </cell>
          <cell r="E102">
            <v>330</v>
          </cell>
          <cell r="F102" t="str">
            <v>NE</v>
          </cell>
          <cell r="G102" t="str">
            <v>A-ADU</v>
          </cell>
        </row>
        <row r="103">
          <cell r="A103" t="str">
            <v>A160969</v>
          </cell>
          <cell r="B103" t="str">
            <v>FK 370 EC5 - F7 (1 ks)</v>
          </cell>
          <cell r="C103" t="str">
            <v>ks</v>
          </cell>
          <cell r="D103" t="str">
            <v>A170-filtry</v>
          </cell>
          <cell r="E103">
            <v>370</v>
          </cell>
          <cell r="F103" t="str">
            <v>NE</v>
          </cell>
          <cell r="G103" t="str">
            <v>A-ADU</v>
          </cell>
        </row>
        <row r="104">
          <cell r="A104" t="str">
            <v>A160970</v>
          </cell>
          <cell r="B104" t="str">
            <v>FK 570 EC5 - F7 (1 ks)</v>
          </cell>
          <cell r="C104" t="str">
            <v>ks</v>
          </cell>
          <cell r="D104" t="str">
            <v>A170-filtry</v>
          </cell>
          <cell r="E104">
            <v>390</v>
          </cell>
          <cell r="F104" t="str">
            <v>NE</v>
          </cell>
          <cell r="G104" t="str">
            <v>A-ADU</v>
          </cell>
        </row>
        <row r="105">
          <cell r="A105" t="str">
            <v>A160971</v>
          </cell>
          <cell r="B105" t="str">
            <v>FK 280, 380 ECV5 - G4 (1 ks)</v>
          </cell>
          <cell r="C105" t="str">
            <v>ks</v>
          </cell>
          <cell r="D105" t="str">
            <v>A170-filtry</v>
          </cell>
          <cell r="E105">
            <v>300</v>
          </cell>
          <cell r="F105" t="str">
            <v>NE</v>
          </cell>
          <cell r="G105" t="str">
            <v>A-ADU</v>
          </cell>
        </row>
        <row r="106">
          <cell r="A106" t="str">
            <v>A160972</v>
          </cell>
          <cell r="B106" t="str">
            <v>FK 580 ECV5 - G4 (1 ks)</v>
          </cell>
          <cell r="C106" t="str">
            <v>ks</v>
          </cell>
          <cell r="D106" t="str">
            <v>A170-filtry</v>
          </cell>
          <cell r="E106">
            <v>310</v>
          </cell>
          <cell r="F106" t="str">
            <v>NE</v>
          </cell>
          <cell r="G106" t="str">
            <v>A-ADU</v>
          </cell>
        </row>
        <row r="107">
          <cell r="A107" t="str">
            <v>A160973</v>
          </cell>
          <cell r="B107" t="str">
            <v>FK 280, 380 ECV5 - F7 (1 ks)</v>
          </cell>
          <cell r="C107" t="str">
            <v>ks</v>
          </cell>
          <cell r="D107" t="str">
            <v>A170-filtry</v>
          </cell>
          <cell r="E107">
            <v>310</v>
          </cell>
          <cell r="F107" t="str">
            <v>NE</v>
          </cell>
          <cell r="G107" t="str">
            <v>A-ADU</v>
          </cell>
        </row>
        <row r="108">
          <cell r="A108" t="str">
            <v>A160974</v>
          </cell>
          <cell r="B108" t="str">
            <v>FK 580 ECV5 - F7 (1 ks)</v>
          </cell>
          <cell r="C108" t="str">
            <v>ks</v>
          </cell>
          <cell r="D108" t="str">
            <v>A170-filtry</v>
          </cell>
          <cell r="E108">
            <v>360</v>
          </cell>
          <cell r="F108" t="str">
            <v>NE</v>
          </cell>
          <cell r="G108" t="str">
            <v>A-ADU</v>
          </cell>
        </row>
        <row r="109">
          <cell r="A109" t="str">
            <v>A160975</v>
          </cell>
          <cell r="B109" t="str">
            <v>FT 170 EC5 - G4 (10 ks)</v>
          </cell>
          <cell r="C109" t="str">
            <v>bal</v>
          </cell>
          <cell r="D109" t="str">
            <v>A170-filtry</v>
          </cell>
          <cell r="E109">
            <v>170</v>
          </cell>
          <cell r="F109" t="str">
            <v>NE</v>
          </cell>
          <cell r="G109" t="str">
            <v>A-ADU</v>
          </cell>
        </row>
        <row r="110">
          <cell r="A110" t="str">
            <v>A160976</v>
          </cell>
          <cell r="B110" t="str">
            <v>FT 370 EC5 - G4 (10 ks)</v>
          </cell>
          <cell r="C110" t="str">
            <v>bal</v>
          </cell>
          <cell r="D110" t="str">
            <v>A170-filtry</v>
          </cell>
          <cell r="E110">
            <v>250</v>
          </cell>
          <cell r="F110" t="str">
            <v>NE</v>
          </cell>
          <cell r="G110" t="str">
            <v>A-ADU</v>
          </cell>
        </row>
        <row r="111">
          <cell r="A111" t="str">
            <v>A160977</v>
          </cell>
          <cell r="B111" t="str">
            <v>FT 570 EC5 - G4 (10 ks)</v>
          </cell>
          <cell r="C111" t="str">
            <v>bal</v>
          </cell>
          <cell r="D111" t="str">
            <v>A170-filtry</v>
          </cell>
          <cell r="E111">
            <v>280</v>
          </cell>
          <cell r="F111" t="str">
            <v>NE</v>
          </cell>
          <cell r="G111" t="str">
            <v>A-ADU</v>
          </cell>
        </row>
        <row r="112">
          <cell r="A112" t="str">
            <v>A160978</v>
          </cell>
          <cell r="B112" t="str">
            <v>FT 170 EC5 - F7 (10 ks)</v>
          </cell>
          <cell r="C112" t="str">
            <v>bal</v>
          </cell>
          <cell r="D112" t="str">
            <v>A170-filtry</v>
          </cell>
          <cell r="E112">
            <v>270</v>
          </cell>
          <cell r="F112" t="str">
            <v>NE</v>
          </cell>
          <cell r="G112" t="str">
            <v>A-ADU</v>
          </cell>
        </row>
        <row r="113">
          <cell r="A113" t="str">
            <v>A160979</v>
          </cell>
          <cell r="B113" t="str">
            <v>FT 370 EC5 - F7 (10 ks)</v>
          </cell>
          <cell r="C113" t="str">
            <v>bal</v>
          </cell>
          <cell r="D113" t="str">
            <v>A170-filtry</v>
          </cell>
          <cell r="E113">
            <v>410</v>
          </cell>
          <cell r="F113" t="str">
            <v>NE</v>
          </cell>
          <cell r="G113" t="str">
            <v>A-ADU</v>
          </cell>
        </row>
        <row r="114">
          <cell r="A114" t="str">
            <v>A160980</v>
          </cell>
          <cell r="B114" t="str">
            <v>FT 570 EC5 - F7 (10 ks)</v>
          </cell>
          <cell r="C114" t="str">
            <v>bal</v>
          </cell>
          <cell r="D114" t="str">
            <v>A170-filtry</v>
          </cell>
          <cell r="E114">
            <v>450</v>
          </cell>
          <cell r="F114" t="str">
            <v>NE</v>
          </cell>
          <cell r="G114" t="str">
            <v>A-ADU</v>
          </cell>
        </row>
        <row r="115">
          <cell r="A115" t="str">
            <v>A160981</v>
          </cell>
          <cell r="B115" t="str">
            <v>FT 280, 380 ECV5 - G4 (10 ks)</v>
          </cell>
          <cell r="C115" t="str">
            <v>bal</v>
          </cell>
          <cell r="D115" t="str">
            <v>A170-filtry</v>
          </cell>
          <cell r="E115">
            <v>160</v>
          </cell>
          <cell r="F115" t="str">
            <v>NE</v>
          </cell>
          <cell r="G115" t="str">
            <v>A-ADU</v>
          </cell>
        </row>
        <row r="116">
          <cell r="A116" t="str">
            <v>A160982</v>
          </cell>
          <cell r="B116" t="str">
            <v>FT 580 ECV5 - G4 (10 ks)</v>
          </cell>
          <cell r="C116" t="str">
            <v>bal</v>
          </cell>
          <cell r="D116" t="str">
            <v>A170-filtry</v>
          </cell>
          <cell r="E116">
            <v>190</v>
          </cell>
          <cell r="F116" t="str">
            <v>NE</v>
          </cell>
          <cell r="G116" t="str">
            <v>A-ADU</v>
          </cell>
        </row>
        <row r="117">
          <cell r="A117" t="str">
            <v>A160983</v>
          </cell>
          <cell r="B117" t="str">
            <v>FT 280, 380 ECV5 - F7 (10 ks)</v>
          </cell>
          <cell r="C117" t="str">
            <v>bal</v>
          </cell>
          <cell r="D117" t="str">
            <v>A170-filtry</v>
          </cell>
          <cell r="E117">
            <v>230</v>
          </cell>
          <cell r="F117" t="str">
            <v>NE</v>
          </cell>
          <cell r="G117" t="str">
            <v>A-ADU</v>
          </cell>
        </row>
        <row r="118">
          <cell r="A118" t="str">
            <v>A160984</v>
          </cell>
          <cell r="B118" t="str">
            <v>FT 580 ECV5 - F7 (10 ks)</v>
          </cell>
          <cell r="C118" t="str">
            <v>bal</v>
          </cell>
          <cell r="D118" t="str">
            <v>A170-filtry</v>
          </cell>
          <cell r="E118">
            <v>300</v>
          </cell>
          <cell r="F118" t="str">
            <v>NE</v>
          </cell>
          <cell r="G118" t="str">
            <v>A-ADU</v>
          </cell>
        </row>
        <row r="119">
          <cell r="A119" t="str">
            <v>A161110</v>
          </cell>
          <cell r="B119" t="str">
            <v>CPA-WH (náhradní kryt, barva bílá)</v>
          </cell>
          <cell r="C119" t="str">
            <v>ks</v>
          </cell>
          <cell r="D119" t="str">
            <v>A142-čidla,termostaty a ovladače</v>
          </cell>
          <cell r="E119">
            <v>325</v>
          </cell>
          <cell r="F119" t="str">
            <v>NE</v>
          </cell>
          <cell r="G119" t="str">
            <v>A-ADU</v>
          </cell>
        </row>
        <row r="120">
          <cell r="A120" t="str">
            <v>A161111</v>
          </cell>
          <cell r="B120" t="str">
            <v>CPA-GR (náhradní kryt, barva šedá)</v>
          </cell>
          <cell r="C120" t="str">
            <v>ks</v>
          </cell>
          <cell r="D120" t="str">
            <v>A142-čidla,termostaty a ovladače</v>
          </cell>
          <cell r="E120">
            <v>325</v>
          </cell>
          <cell r="F120" t="str">
            <v>NE</v>
          </cell>
          <cell r="G120" t="str">
            <v>A-ADU</v>
          </cell>
        </row>
        <row r="121">
          <cell r="A121" t="str">
            <v>A161112</v>
          </cell>
          <cell r="B121" t="str">
            <v>CPA-BL (náhradní kryt, barva modrá)</v>
          </cell>
          <cell r="C121" t="str">
            <v>ks</v>
          </cell>
          <cell r="D121" t="str">
            <v>A142-čidla,termostaty a ovladače</v>
          </cell>
          <cell r="E121">
            <v>325</v>
          </cell>
          <cell r="F121" t="str">
            <v>NE</v>
          </cell>
          <cell r="G121" t="str">
            <v>A-ADU</v>
          </cell>
        </row>
        <row r="122">
          <cell r="A122" t="str">
            <v>A161113</v>
          </cell>
          <cell r="B122" t="str">
            <v>CPA-DB (náhradní kryt, barva tmavě modrá)</v>
          </cell>
          <cell r="C122" t="str">
            <v>ks</v>
          </cell>
          <cell r="D122" t="str">
            <v>A142-čidla,termostaty a ovladače</v>
          </cell>
          <cell r="E122">
            <v>325</v>
          </cell>
          <cell r="F122" t="str">
            <v>NE</v>
          </cell>
          <cell r="G122" t="str">
            <v>A-ADU</v>
          </cell>
        </row>
        <row r="123">
          <cell r="A123" t="str">
            <v>A161114</v>
          </cell>
          <cell r="B123" t="str">
            <v>CPA-BR (náhradní kryt, barva hnědá)</v>
          </cell>
          <cell r="C123" t="str">
            <v>ks</v>
          </cell>
          <cell r="D123" t="str">
            <v>A142-čidla,termostaty a ovladače</v>
          </cell>
          <cell r="E123">
            <v>325</v>
          </cell>
          <cell r="F123" t="str">
            <v>NE</v>
          </cell>
          <cell r="G123" t="str">
            <v>A-ADU</v>
          </cell>
        </row>
        <row r="124">
          <cell r="A124" t="str">
            <v>A161116</v>
          </cell>
          <cell r="B124" t="str">
            <v>Kryt SK/250</v>
          </cell>
          <cell r="C124" t="str">
            <v>ks</v>
          </cell>
          <cell r="D124" t="str">
            <v>A160-duplex větrací</v>
          </cell>
          <cell r="E124">
            <v>3060</v>
          </cell>
          <cell r="F124" t="str">
            <v>NE</v>
          </cell>
          <cell r="G124" t="str">
            <v>A-ADU</v>
          </cell>
        </row>
        <row r="125">
          <cell r="A125" t="str">
            <v>A161117</v>
          </cell>
          <cell r="B125" t="str">
            <v>Kryt SK/300,400</v>
          </cell>
          <cell r="C125" t="str">
            <v>ks</v>
          </cell>
          <cell r="D125" t="str">
            <v>A160-duplex větrací</v>
          </cell>
          <cell r="E125">
            <v>3330</v>
          </cell>
          <cell r="F125" t="str">
            <v>NE</v>
          </cell>
          <cell r="G125" t="str">
            <v>A-ADU</v>
          </cell>
        </row>
        <row r="126">
          <cell r="A126" t="str">
            <v>A161120</v>
          </cell>
          <cell r="B126" t="str">
            <v>FT G4 (250) - 10 ks</v>
          </cell>
          <cell r="C126" t="str">
            <v>bal</v>
          </cell>
          <cell r="D126" t="str">
            <v>A170-filtry</v>
          </cell>
          <cell r="E126">
            <v>340</v>
          </cell>
          <cell r="F126" t="str">
            <v>NE</v>
          </cell>
          <cell r="G126" t="str">
            <v>A-ADU</v>
          </cell>
        </row>
        <row r="127">
          <cell r="A127" t="str">
            <v>A161121</v>
          </cell>
          <cell r="B127" t="str">
            <v>FT G4 (300, 400) - 10 ks</v>
          </cell>
          <cell r="C127" t="str">
            <v>bal</v>
          </cell>
          <cell r="D127" t="str">
            <v>A170-filtry</v>
          </cell>
          <cell r="E127">
            <v>390</v>
          </cell>
          <cell r="F127" t="str">
            <v>NE</v>
          </cell>
          <cell r="G127" t="str">
            <v>A-ADU</v>
          </cell>
        </row>
        <row r="128">
          <cell r="A128" t="str">
            <v>A161122</v>
          </cell>
          <cell r="B128" t="str">
            <v>FT F7 (250) - 10 ks</v>
          </cell>
          <cell r="C128" t="str">
            <v>bal</v>
          </cell>
          <cell r="D128" t="str">
            <v>A170-filtry</v>
          </cell>
          <cell r="E128">
            <v>370</v>
          </cell>
          <cell r="F128" t="str">
            <v>NE</v>
          </cell>
          <cell r="G128" t="str">
            <v>A-ADU</v>
          </cell>
        </row>
        <row r="129">
          <cell r="A129" t="str">
            <v>A161123</v>
          </cell>
          <cell r="B129" t="str">
            <v>FT F7 (300, 400) - 10 ks</v>
          </cell>
          <cell r="C129" t="str">
            <v>bal</v>
          </cell>
          <cell r="D129" t="str">
            <v>A170-filtry</v>
          </cell>
          <cell r="E129">
            <v>430</v>
          </cell>
          <cell r="F129" t="str">
            <v>NE</v>
          </cell>
          <cell r="G129" t="str">
            <v>A-ADU</v>
          </cell>
        </row>
        <row r="130">
          <cell r="A130" t="str">
            <v>A161200</v>
          </cell>
          <cell r="B130" t="str">
            <v>EPO-PTC 160/0,4</v>
          </cell>
          <cell r="C130" t="str">
            <v>ks</v>
          </cell>
          <cell r="D130" t="str">
            <v>A160-duplex větrací</v>
          </cell>
          <cell r="E130">
            <v>5300</v>
          </cell>
          <cell r="F130" t="str">
            <v>NE</v>
          </cell>
          <cell r="G130" t="str">
            <v>A-ADU</v>
          </cell>
        </row>
        <row r="131">
          <cell r="A131" t="str">
            <v>A161201</v>
          </cell>
          <cell r="B131" t="str">
            <v>EPO-PTC 160/0,7</v>
          </cell>
          <cell r="C131" t="str">
            <v>ks</v>
          </cell>
          <cell r="D131" t="str">
            <v>A160-duplex větrací</v>
          </cell>
          <cell r="E131">
            <v>6250</v>
          </cell>
          <cell r="F131" t="str">
            <v>NE</v>
          </cell>
          <cell r="G131" t="str">
            <v>A-ADU</v>
          </cell>
        </row>
        <row r="132">
          <cell r="A132" t="str">
            <v>A161202</v>
          </cell>
          <cell r="B132" t="str">
            <v>EPO-PTC 160/1,7</v>
          </cell>
          <cell r="C132" t="str">
            <v>ks</v>
          </cell>
          <cell r="D132" t="str">
            <v>A160-duplex větrací</v>
          </cell>
          <cell r="E132">
            <v>8100</v>
          </cell>
          <cell r="F132" t="str">
            <v>NE</v>
          </cell>
          <cell r="G132" t="str">
            <v>A-ADU</v>
          </cell>
        </row>
        <row r="133">
          <cell r="A133" t="str">
            <v>A161900</v>
          </cell>
          <cell r="B133" t="str">
            <v>DUPLEX 250 EASY (ČR,SR)</v>
          </cell>
          <cell r="C133" t="str">
            <v>ks</v>
          </cell>
          <cell r="D133" t="str">
            <v>A160-duplex větrací</v>
          </cell>
          <cell r="E133">
            <v>36400</v>
          </cell>
          <cell r="F133" t="str">
            <v>NE</v>
          </cell>
          <cell r="G133" t="str">
            <v>A-ADU</v>
          </cell>
        </row>
        <row r="134">
          <cell r="A134" t="str">
            <v>A161901</v>
          </cell>
          <cell r="B134" t="str">
            <v>DUPLEX 300 EASY (ČR,SR)</v>
          </cell>
          <cell r="C134" t="str">
            <v>ks</v>
          </cell>
          <cell r="D134" t="str">
            <v>A160-duplex větrací</v>
          </cell>
          <cell r="E134">
            <v>38900</v>
          </cell>
          <cell r="F134" t="str">
            <v>NE</v>
          </cell>
          <cell r="G134" t="str">
            <v>A-ADU</v>
          </cell>
        </row>
        <row r="135">
          <cell r="A135" t="str">
            <v>A170024</v>
          </cell>
          <cell r="B135" t="str">
            <v>Prostorový termostat EBERLE  RTR-E 3521</v>
          </cell>
          <cell r="C135" t="str">
            <v>ks</v>
          </cell>
          <cell r="D135" t="str">
            <v>A142-čidla,termostaty a ovladače</v>
          </cell>
          <cell r="E135" t="str">
            <v>X</v>
          </cell>
          <cell r="F135" t="str">
            <v>NE</v>
          </cell>
          <cell r="G135" t="str">
            <v>pryč</v>
          </cell>
        </row>
        <row r="136">
          <cell r="A136" t="str">
            <v>A170025</v>
          </cell>
          <cell r="B136" t="str">
            <v>Prostorový termostat EBERLE E 200</v>
          </cell>
          <cell r="C136" t="str">
            <v>ks</v>
          </cell>
          <cell r="D136" t="str">
            <v>A142-čidla,termostaty a ovladače</v>
          </cell>
          <cell r="E136" t="str">
            <v>X</v>
          </cell>
          <cell r="F136" t="str">
            <v>NE</v>
          </cell>
          <cell r="G136" t="str">
            <v>pryč</v>
          </cell>
        </row>
        <row r="137">
          <cell r="A137" t="str">
            <v>A170130</v>
          </cell>
          <cell r="B137" t="str">
            <v>Regulátor CP Touch -bílý (nástěnný)</v>
          </cell>
          <cell r="C137" t="str">
            <v>ks</v>
          </cell>
          <cell r="D137" t="str">
            <v>A142-čidla,termostaty a ovladače</v>
          </cell>
          <cell r="E137">
            <v>8450</v>
          </cell>
          <cell r="F137" t="str">
            <v>NE</v>
          </cell>
          <cell r="G137" t="str">
            <v>A-ADU</v>
          </cell>
        </row>
        <row r="138">
          <cell r="A138" t="str">
            <v>A170131</v>
          </cell>
          <cell r="B138" t="str">
            <v>Regulátor CP Touch -slonová kost (nástěnný)</v>
          </cell>
          <cell r="C138" t="str">
            <v>ks</v>
          </cell>
          <cell r="D138" t="str">
            <v>A142-čidla,termostaty a ovladače</v>
          </cell>
          <cell r="E138">
            <v>8450</v>
          </cell>
          <cell r="F138" t="str">
            <v>NE</v>
          </cell>
          <cell r="G138" t="str">
            <v>A-ADU</v>
          </cell>
        </row>
        <row r="139">
          <cell r="A139" t="str">
            <v>A170132</v>
          </cell>
          <cell r="B139" t="str">
            <v>Regulátor CP Touch -šedý (nástěnný)</v>
          </cell>
          <cell r="C139" t="str">
            <v>ks</v>
          </cell>
          <cell r="D139" t="str">
            <v>A142-čidla,termostaty a ovladače</v>
          </cell>
          <cell r="E139">
            <v>9050</v>
          </cell>
          <cell r="F139" t="str">
            <v>NE</v>
          </cell>
          <cell r="G139" t="str">
            <v>A-ADU</v>
          </cell>
        </row>
        <row r="140">
          <cell r="A140" t="str">
            <v>A170133</v>
          </cell>
          <cell r="B140" t="str">
            <v>Regulátor CP Touch -antracit (nástěnný)</v>
          </cell>
          <cell r="C140" t="str">
            <v>ks</v>
          </cell>
          <cell r="D140" t="str">
            <v>A142-čidla,termostaty a ovladače</v>
          </cell>
          <cell r="E140">
            <v>9050</v>
          </cell>
          <cell r="F140" t="str">
            <v>NE</v>
          </cell>
          <cell r="G140" t="str">
            <v>A-ADU</v>
          </cell>
        </row>
        <row r="141">
          <cell r="A141" t="str">
            <v>A170140</v>
          </cell>
          <cell r="B141" t="str">
            <v>Regulátor CP 10 RT (barva bílá)</v>
          </cell>
          <cell r="C141" t="str">
            <v>ks</v>
          </cell>
          <cell r="D141" t="str">
            <v>A142-čidla,termostaty a ovladače</v>
          </cell>
          <cell r="E141">
            <v>3400</v>
          </cell>
          <cell r="F141" t="str">
            <v>NE</v>
          </cell>
          <cell r="G141" t="str">
            <v>A-ADU</v>
          </cell>
        </row>
        <row r="142">
          <cell r="A142" t="str">
            <v>A170141</v>
          </cell>
          <cell r="B142" t="str">
            <v>Regulátor CP 10 RT 40 (barva slonová kost)</v>
          </cell>
          <cell r="C142" t="str">
            <v>ks</v>
          </cell>
          <cell r="D142" t="str">
            <v>A142-čidla,termostaty a ovladače</v>
          </cell>
          <cell r="E142">
            <v>3400</v>
          </cell>
          <cell r="F142" t="str">
            <v>NE</v>
          </cell>
          <cell r="G142" t="str">
            <v>A-ADU</v>
          </cell>
        </row>
        <row r="143">
          <cell r="A143" t="str">
            <v>A170253</v>
          </cell>
          <cell r="B143" t="str">
            <v>ADS 110  venkovní čidlo teploty</v>
          </cell>
          <cell r="C143" t="str">
            <v>ks</v>
          </cell>
          <cell r="D143" t="str">
            <v>A142-čidla,termostaty a ovladače</v>
          </cell>
          <cell r="E143">
            <v>1330</v>
          </cell>
          <cell r="F143" t="str">
            <v>NE</v>
          </cell>
          <cell r="G143" t="str">
            <v>A-ADU</v>
          </cell>
        </row>
        <row r="144">
          <cell r="A144" t="str">
            <v>A170258</v>
          </cell>
          <cell r="B144" t="str">
            <v>ADS 100 (ABB, prostorové, bílá barva)</v>
          </cell>
          <cell r="C144" t="str">
            <v>ks</v>
          </cell>
          <cell r="D144" t="str">
            <v>A142-čidla,termostaty a ovladače</v>
          </cell>
          <cell r="E144">
            <v>1180</v>
          </cell>
          <cell r="F144" t="str">
            <v>NE</v>
          </cell>
          <cell r="G144" t="str">
            <v>A-ADU</v>
          </cell>
        </row>
        <row r="145">
          <cell r="A145" t="str">
            <v>A170285</v>
          </cell>
          <cell r="B145" t="str">
            <v>RD4-IO - rozšiřující modul regulace RD5</v>
          </cell>
          <cell r="C145" t="str">
            <v>ks</v>
          </cell>
          <cell r="D145" t="str">
            <v>A160-duplex větrací</v>
          </cell>
          <cell r="E145">
            <v>3450</v>
          </cell>
          <cell r="F145" t="str">
            <v>NE</v>
          </cell>
          <cell r="G145" t="str">
            <v>A-ADU</v>
          </cell>
        </row>
        <row r="146">
          <cell r="A146" t="str">
            <v>A170288</v>
          </cell>
          <cell r="B146" t="str">
            <v>RD-BACnet/KNX - převodník z protokolu ModBUS</v>
          </cell>
          <cell r="C146" t="str">
            <v>ks</v>
          </cell>
          <cell r="D146" t="str">
            <v>A142-čidla,termostaty a ovladače</v>
          </cell>
          <cell r="E146">
            <v>19300</v>
          </cell>
          <cell r="F146" t="str">
            <v>NE</v>
          </cell>
          <cell r="G146" t="str">
            <v>A-ADU</v>
          </cell>
        </row>
        <row r="147">
          <cell r="A147" t="str">
            <v>A170421</v>
          </cell>
          <cell r="B147" t="str">
            <v>DUPLEX RA5 - 800/420  (5. generace) vč. digitální regulace s internetem</v>
          </cell>
          <cell r="C147" t="str">
            <v>ks</v>
          </cell>
          <cell r="D147" t="str">
            <v>A170-duplex R_5</v>
          </cell>
          <cell r="E147">
            <v>91150</v>
          </cell>
          <cell r="F147" t="str">
            <v>NE</v>
          </cell>
          <cell r="G147" t="str">
            <v>A-ADU</v>
          </cell>
        </row>
        <row r="148">
          <cell r="A148" t="str">
            <v>A170422</v>
          </cell>
          <cell r="B148" t="str">
            <v>Modifikace T.3 – vestavný vodní ohřívač (RA5)</v>
          </cell>
          <cell r="C148" t="str">
            <v>ks</v>
          </cell>
          <cell r="D148" t="str">
            <v>A170-duplex R_5</v>
          </cell>
          <cell r="E148">
            <v>7700</v>
          </cell>
          <cell r="F148" t="str">
            <v>NE</v>
          </cell>
          <cell r="G148" t="str">
            <v>A-ADU</v>
          </cell>
        </row>
        <row r="149">
          <cell r="A149" t="str">
            <v>A170423</v>
          </cell>
          <cell r="B149" t="str">
            <v>Modifikace E – vestavný elektrický ohřívač (RA5)</v>
          </cell>
          <cell r="C149" t="str">
            <v>ks</v>
          </cell>
          <cell r="D149" t="str">
            <v>A170-duplex R_5</v>
          </cell>
          <cell r="E149">
            <v>23200</v>
          </cell>
          <cell r="F149" t="str">
            <v>NE</v>
          </cell>
          <cell r="G149" t="str">
            <v>A-ADU</v>
          </cell>
        </row>
        <row r="150">
          <cell r="A150" t="str">
            <v>A170424</v>
          </cell>
          <cell r="B150" t="str">
            <v>Modifikace CHW.3 – vestavný vodní chladič (RA5), 3-řadý</v>
          </cell>
          <cell r="C150" t="str">
            <v>ks</v>
          </cell>
          <cell r="D150" t="str">
            <v>A170-duplex R_5</v>
          </cell>
          <cell r="E150">
            <v>7700</v>
          </cell>
          <cell r="F150" t="str">
            <v>NE</v>
          </cell>
          <cell r="G150" t="str">
            <v>A-ADU</v>
          </cell>
        </row>
        <row r="151">
          <cell r="A151" t="str">
            <v>A170425</v>
          </cell>
          <cell r="B151" t="str">
            <v>Modifikace CHW.5 – vestavný vodní chladič (RA5), 5-řadý</v>
          </cell>
          <cell r="C151" t="str">
            <v>ks</v>
          </cell>
          <cell r="D151" t="str">
            <v>A170-duplex R_5</v>
          </cell>
          <cell r="E151">
            <v>8550</v>
          </cell>
          <cell r="F151" t="str">
            <v>NE</v>
          </cell>
          <cell r="G151" t="str">
            <v>A-ADU</v>
          </cell>
        </row>
        <row r="152">
          <cell r="A152" t="str">
            <v>A170426</v>
          </cell>
          <cell r="B152" t="str">
            <v>Modifikace CHF.3 – vestavný přímý chladič (RA5)</v>
          </cell>
          <cell r="C152" t="str">
            <v>ks</v>
          </cell>
          <cell r="D152" t="str">
            <v>A170-duplex R_5</v>
          </cell>
          <cell r="E152">
            <v>12050</v>
          </cell>
          <cell r="F152" t="str">
            <v>NE</v>
          </cell>
          <cell r="G152" t="str">
            <v>A-ADU</v>
          </cell>
        </row>
        <row r="153">
          <cell r="A153" t="str">
            <v>A170427</v>
          </cell>
          <cell r="B153" t="str">
            <v>Zónová klapka vč. Servopohonu Belimo (RA5, RK5) pro R111011 nebo R111610</v>
          </cell>
          <cell r="C153" t="str">
            <v>ks</v>
          </cell>
          <cell r="D153" t="str">
            <v>A170-duplex R_5</v>
          </cell>
          <cell r="E153">
            <v>7150</v>
          </cell>
          <cell r="F153" t="str">
            <v>NE</v>
          </cell>
          <cell r="G153" t="str">
            <v>A-ADU</v>
          </cell>
        </row>
        <row r="154">
          <cell r="A154" t="str">
            <v>A170431</v>
          </cell>
          <cell r="B154" t="str">
            <v>DUPLEX RB5 - 850/430  (5. generace) vč. digitální regulace s internetem</v>
          </cell>
          <cell r="C154" t="str">
            <v>ks</v>
          </cell>
          <cell r="D154" t="str">
            <v>A170-duplex R_5</v>
          </cell>
          <cell r="E154">
            <v>87300</v>
          </cell>
          <cell r="F154" t="str">
            <v>NE</v>
          </cell>
          <cell r="G154" t="str">
            <v>A-ADU</v>
          </cell>
        </row>
        <row r="155">
          <cell r="A155" t="str">
            <v>A170432</v>
          </cell>
          <cell r="B155" t="str">
            <v>Modifikace T.3 – vestavný vodní ohřívač (RB5)</v>
          </cell>
          <cell r="C155" t="str">
            <v>ks</v>
          </cell>
          <cell r="D155" t="str">
            <v>A170-duplex R_5</v>
          </cell>
          <cell r="E155">
            <v>7150</v>
          </cell>
          <cell r="F155" t="str">
            <v>NE</v>
          </cell>
          <cell r="G155" t="str">
            <v>A-ADU</v>
          </cell>
        </row>
        <row r="156">
          <cell r="A156" t="str">
            <v>A170433</v>
          </cell>
          <cell r="B156" t="str">
            <v>Modifikace E – vestavný elektrický ohřívač (RB5)</v>
          </cell>
          <cell r="C156" t="str">
            <v>ks</v>
          </cell>
          <cell r="D156" t="str">
            <v>A170-duplex R_5</v>
          </cell>
          <cell r="E156">
            <v>19700</v>
          </cell>
          <cell r="F156" t="str">
            <v>NE</v>
          </cell>
          <cell r="G156" t="str">
            <v>A-ADU</v>
          </cell>
        </row>
        <row r="157">
          <cell r="A157" t="str">
            <v>A170434</v>
          </cell>
          <cell r="B157" t="str">
            <v>Modifikace CHW.3 – vestavný vodní chladič (RB5), 3-řadý</v>
          </cell>
          <cell r="C157" t="str">
            <v>ks</v>
          </cell>
          <cell r="D157" t="str">
            <v>A170-duplex R_5</v>
          </cell>
          <cell r="E157">
            <v>7150</v>
          </cell>
          <cell r="F157" t="str">
            <v>NE</v>
          </cell>
          <cell r="G157" t="str">
            <v>A-ADU</v>
          </cell>
        </row>
        <row r="158">
          <cell r="A158" t="str">
            <v>A170437</v>
          </cell>
          <cell r="B158" t="str">
            <v>Modifikace CHW.5 – vestavný vodní chladič (RB5), 5-řadý</v>
          </cell>
          <cell r="C158" t="str">
            <v>ks</v>
          </cell>
          <cell r="D158" t="str">
            <v>A170-duplex R_5</v>
          </cell>
          <cell r="E158">
            <v>8300</v>
          </cell>
          <cell r="F158" t="str">
            <v>NE</v>
          </cell>
          <cell r="G158" t="str">
            <v>A-ADU</v>
          </cell>
        </row>
        <row r="159">
          <cell r="A159" t="str">
            <v>A170438</v>
          </cell>
          <cell r="B159" t="str">
            <v>Modifikace CHF.3 – vestavný přímý chladič (RB5)</v>
          </cell>
          <cell r="C159" t="str">
            <v>ks</v>
          </cell>
          <cell r="D159" t="str">
            <v>A170-duplex R_5</v>
          </cell>
          <cell r="E159">
            <v>11550</v>
          </cell>
          <cell r="F159" t="str">
            <v>NE</v>
          </cell>
          <cell r="G159" t="str">
            <v>A-ADU</v>
          </cell>
        </row>
        <row r="160">
          <cell r="A160" t="str">
            <v>A170441</v>
          </cell>
          <cell r="B160" t="str">
            <v>DUPLEX RK5 - 1400/400  (5. generace) vč. digitální regulace s internetem</v>
          </cell>
          <cell r="C160" t="str">
            <v>ks</v>
          </cell>
          <cell r="D160" t="str">
            <v>A170-duplex R_5</v>
          </cell>
          <cell r="E160">
            <v>101550</v>
          </cell>
          <cell r="F160" t="str">
            <v>NE</v>
          </cell>
          <cell r="G160" t="str">
            <v>A-ADU</v>
          </cell>
        </row>
        <row r="161">
          <cell r="A161" t="str">
            <v>A170442</v>
          </cell>
          <cell r="B161" t="str">
            <v>Modifikace T.3 – vestavný vodní ohřívač (RK5)</v>
          </cell>
          <cell r="C161" t="str">
            <v>ks</v>
          </cell>
          <cell r="D161" t="str">
            <v>A170-duplex R_5</v>
          </cell>
          <cell r="E161">
            <v>7700</v>
          </cell>
          <cell r="F161" t="str">
            <v>NE</v>
          </cell>
          <cell r="G161" t="str">
            <v>A-ADU</v>
          </cell>
        </row>
        <row r="162">
          <cell r="A162" t="str">
            <v>A170443</v>
          </cell>
          <cell r="B162" t="str">
            <v>Modifikace E – vestavný elektrický ohřívač (RK5)</v>
          </cell>
          <cell r="C162" t="str">
            <v>ks</v>
          </cell>
          <cell r="D162" t="str">
            <v>A170-duplex R_5</v>
          </cell>
          <cell r="E162">
            <v>24900</v>
          </cell>
          <cell r="F162" t="str">
            <v>NE</v>
          </cell>
          <cell r="G162" t="str">
            <v>A-ADU</v>
          </cell>
        </row>
        <row r="163">
          <cell r="A163" t="str">
            <v>A170444</v>
          </cell>
          <cell r="B163" t="str">
            <v>Modifikace CHW.3 – vestavný vodní chladič (RK5), 3-řadý</v>
          </cell>
          <cell r="C163" t="str">
            <v>ks</v>
          </cell>
          <cell r="D163" t="str">
            <v>A170-duplex R_5</v>
          </cell>
          <cell r="E163">
            <v>7700</v>
          </cell>
          <cell r="F163" t="str">
            <v>NE</v>
          </cell>
          <cell r="G163" t="str">
            <v>A-ADU</v>
          </cell>
        </row>
        <row r="164">
          <cell r="A164" t="str">
            <v>A170445</v>
          </cell>
          <cell r="B164" t="str">
            <v>Modifikace CHW.5 – vestavný vodní chladič (RK5), 5-řadý</v>
          </cell>
          <cell r="C164" t="str">
            <v>ks</v>
          </cell>
          <cell r="D164" t="str">
            <v>A170-duplex R_5</v>
          </cell>
          <cell r="E164">
            <v>8550</v>
          </cell>
          <cell r="F164" t="str">
            <v>NE</v>
          </cell>
          <cell r="G164" t="str">
            <v>A-ADU</v>
          </cell>
        </row>
        <row r="165">
          <cell r="A165" t="str">
            <v>A170446</v>
          </cell>
          <cell r="B165" t="str">
            <v>Modifikace CHF.3 – vestavný přímý chladič (RK5)</v>
          </cell>
          <cell r="C165" t="str">
            <v>ks</v>
          </cell>
          <cell r="D165" t="str">
            <v>A170-duplex R_5</v>
          </cell>
          <cell r="E165">
            <v>12050</v>
          </cell>
          <cell r="F165" t="str">
            <v>NE</v>
          </cell>
          <cell r="G165" t="str">
            <v>A-ADU</v>
          </cell>
        </row>
        <row r="166">
          <cell r="A166" t="str">
            <v>A170452</v>
          </cell>
          <cell r="B166" t="str">
            <v>DUPLEX RDH5-L (5. generace, lakované) vč. vest. vodního ohřívače a digitální regulace s internetem</v>
          </cell>
          <cell r="C166" t="str">
            <v>ks</v>
          </cell>
          <cell r="D166" t="str">
            <v>A170-duplex RDH5</v>
          </cell>
          <cell r="E166">
            <v>156350</v>
          </cell>
          <cell r="F166" t="str">
            <v>NE</v>
          </cell>
          <cell r="G166" t="str">
            <v>A-ADU</v>
          </cell>
        </row>
        <row r="167">
          <cell r="A167" t="str">
            <v>A170455</v>
          </cell>
          <cell r="B167" t="str">
            <v>Podstavec 200 mm (RDH4/RDH5)</v>
          </cell>
          <cell r="C167" t="str">
            <v>ks</v>
          </cell>
          <cell r="D167" t="str">
            <v>A170-duplex RDH5</v>
          </cell>
          <cell r="E167">
            <v>1300</v>
          </cell>
          <cell r="F167" t="str">
            <v>NE</v>
          </cell>
          <cell r="G167" t="str">
            <v>A-ADU</v>
          </cell>
        </row>
        <row r="168">
          <cell r="A168" t="str">
            <v>A170460</v>
          </cell>
          <cell r="B168" t="str">
            <v>ERV.RA5/RB5/RK5 (Entalpický výměník pro DUPLEX RA5,RB5,RK5)</v>
          </cell>
          <cell r="C168" t="str">
            <v>ks</v>
          </cell>
          <cell r="D168" t="str">
            <v>A170-duplex R_5</v>
          </cell>
          <cell r="E168">
            <v>19900</v>
          </cell>
          <cell r="F168" t="str">
            <v>NE</v>
          </cell>
          <cell r="G168" t="str">
            <v>A-ADU</v>
          </cell>
        </row>
        <row r="169">
          <cell r="A169" t="str">
            <v>A170511</v>
          </cell>
          <cell r="B169" t="str">
            <v>DMCH-CIM (FG09) - doplňkový modul řízení ATREA FG09 (pro RB3,RB4,RB5)</v>
          </cell>
          <cell r="C169" t="str">
            <v>ks</v>
          </cell>
          <cell r="D169" t="str">
            <v>A170-duplex R_5</v>
          </cell>
          <cell r="E169">
            <v>18300</v>
          </cell>
          <cell r="F169" t="str">
            <v>NE</v>
          </cell>
          <cell r="G169" t="str">
            <v>A-ADU</v>
          </cell>
        </row>
        <row r="170">
          <cell r="A170" t="str">
            <v>A170512</v>
          </cell>
          <cell r="B170" t="str">
            <v>DMCH-CIM (FG14) - doplňkový modul řízení ATREA FG14 (pro RA5,RK5,RA4,RK4,RA3,RK3)</v>
          </cell>
          <cell r="C170" t="str">
            <v>ks</v>
          </cell>
          <cell r="D170" t="str">
            <v>A170-duplex R_5</v>
          </cell>
          <cell r="E170">
            <v>18300</v>
          </cell>
          <cell r="F170" t="str">
            <v>NE</v>
          </cell>
          <cell r="G170" t="str">
            <v>A-ADU</v>
          </cell>
        </row>
        <row r="171">
          <cell r="A171" t="str">
            <v>A170513</v>
          </cell>
          <cell r="B171" t="str">
            <v>DMCH-CIM (FG18) - doplňkový modul řízení ATREA FG18 (pro RK5,RK4,RK3)</v>
          </cell>
          <cell r="C171" t="str">
            <v>ks</v>
          </cell>
          <cell r="D171" t="str">
            <v>A170-duplex R_5</v>
          </cell>
          <cell r="E171">
            <v>18300</v>
          </cell>
          <cell r="F171" t="str">
            <v>NE</v>
          </cell>
          <cell r="G171" t="str">
            <v>A-ADU</v>
          </cell>
        </row>
        <row r="172">
          <cell r="A172" t="str">
            <v>A170901</v>
          </cell>
          <cell r="B172" t="str">
            <v>FT RD G4</v>
          </cell>
          <cell r="C172" t="str">
            <v>bal</v>
          </cell>
          <cell r="D172" t="str">
            <v>A170-filtry</v>
          </cell>
          <cell r="E172">
            <v>540</v>
          </cell>
          <cell r="F172" t="str">
            <v>NE</v>
          </cell>
          <cell r="G172" t="str">
            <v>A-ADU</v>
          </cell>
        </row>
        <row r="173">
          <cell r="A173" t="str">
            <v>A170902</v>
          </cell>
          <cell r="B173" t="str">
            <v>FT RD F7</v>
          </cell>
          <cell r="C173" t="str">
            <v>bal</v>
          </cell>
          <cell r="D173" t="str">
            <v>A170-filtry</v>
          </cell>
          <cell r="E173">
            <v>740</v>
          </cell>
          <cell r="F173" t="str">
            <v>NE</v>
          </cell>
          <cell r="G173" t="str">
            <v>A-ADU</v>
          </cell>
        </row>
        <row r="174">
          <cell r="A174" t="str">
            <v>A170910</v>
          </cell>
          <cell r="B174" t="str">
            <v>FT RK2 G4</v>
          </cell>
          <cell r="C174" t="str">
            <v>bal</v>
          </cell>
          <cell r="D174" t="str">
            <v>A170-filtry</v>
          </cell>
          <cell r="E174">
            <v>420</v>
          </cell>
          <cell r="F174" t="str">
            <v>NE</v>
          </cell>
          <cell r="G174" t="str">
            <v>A-ADU</v>
          </cell>
        </row>
        <row r="175">
          <cell r="A175" t="str">
            <v>A170911</v>
          </cell>
          <cell r="B175" t="str">
            <v>FT RK2 F7</v>
          </cell>
          <cell r="C175" t="str">
            <v>bal</v>
          </cell>
          <cell r="D175" t="str">
            <v>A170-filtry</v>
          </cell>
          <cell r="E175">
            <v>540</v>
          </cell>
          <cell r="F175" t="str">
            <v>NE</v>
          </cell>
          <cell r="G175" t="str">
            <v>A-ADU</v>
          </cell>
        </row>
        <row r="176">
          <cell r="A176" t="str">
            <v>A170912</v>
          </cell>
          <cell r="B176" t="str">
            <v>FT RA3 G4 (RA3,RK3,RA4,RK4,RDH4,RA5,RK5,RDH5) - cirkulační (5 ks)</v>
          </cell>
          <cell r="C176" t="str">
            <v>bal</v>
          </cell>
          <cell r="D176" t="str">
            <v>A170-filtry</v>
          </cell>
          <cell r="E176">
            <v>400</v>
          </cell>
          <cell r="F176" t="str">
            <v>NE</v>
          </cell>
          <cell r="G176" t="str">
            <v>A-ADU</v>
          </cell>
        </row>
        <row r="177">
          <cell r="A177" t="str">
            <v>A170913</v>
          </cell>
          <cell r="B177" t="str">
            <v>FT RA3 F7 (RA3,RK3,RA4,RK4,RDH4,RA5,RK5,RDH5) - cirkulační (5 ks)</v>
          </cell>
          <cell r="C177" t="str">
            <v>bal</v>
          </cell>
          <cell r="D177" t="str">
            <v>A170-filtry</v>
          </cell>
          <cell r="E177">
            <v>490</v>
          </cell>
          <cell r="F177" t="str">
            <v>NE</v>
          </cell>
          <cell r="G177" t="str">
            <v>A-ADU</v>
          </cell>
        </row>
        <row r="178">
          <cell r="A178" t="str">
            <v>A170914</v>
          </cell>
          <cell r="B178" t="str">
            <v>FK RA3 G4 (RA3,RK3,RA4,RK4,RDH4,RA5,RK5,RDH5) - cirkulační (1 ks)</v>
          </cell>
          <cell r="C178" t="str">
            <v>ks</v>
          </cell>
          <cell r="D178" t="str">
            <v>A170-filtry</v>
          </cell>
          <cell r="E178">
            <v>420</v>
          </cell>
          <cell r="F178" t="str">
            <v>NE</v>
          </cell>
          <cell r="G178" t="str">
            <v>A-ADU</v>
          </cell>
        </row>
        <row r="179">
          <cell r="A179" t="str">
            <v>A170915</v>
          </cell>
          <cell r="B179" t="str">
            <v>FK RA3 F7 (RA3,RK3,RA4,RK4,RDH4,RA5,RK5,RDH5) - cirkulační (1 ks)</v>
          </cell>
          <cell r="C179" t="str">
            <v>ks</v>
          </cell>
          <cell r="D179" t="str">
            <v>A170-filtry</v>
          </cell>
          <cell r="E179">
            <v>520</v>
          </cell>
          <cell r="F179" t="str">
            <v>NE</v>
          </cell>
          <cell r="G179" t="str">
            <v>A-ADU</v>
          </cell>
        </row>
        <row r="180">
          <cell r="A180" t="str">
            <v>A170916</v>
          </cell>
          <cell r="B180" t="str">
            <v>FT RB3 G4 (5 ks)</v>
          </cell>
          <cell r="C180" t="str">
            <v>bal</v>
          </cell>
          <cell r="D180" t="str">
            <v>A170-filtry</v>
          </cell>
          <cell r="E180">
            <v>370</v>
          </cell>
          <cell r="F180" t="str">
            <v>NE</v>
          </cell>
          <cell r="G180" t="str">
            <v>A-ADU</v>
          </cell>
        </row>
        <row r="181">
          <cell r="A181" t="str">
            <v>A170917</v>
          </cell>
          <cell r="B181" t="str">
            <v>FT RB3 F7 (5 ks)</v>
          </cell>
          <cell r="C181" t="str">
            <v>bal</v>
          </cell>
          <cell r="D181" t="str">
            <v>A170-filtry</v>
          </cell>
          <cell r="E181">
            <v>470</v>
          </cell>
          <cell r="F181" t="str">
            <v>NE</v>
          </cell>
          <cell r="G181" t="str">
            <v>A-ADU</v>
          </cell>
        </row>
        <row r="182">
          <cell r="A182" t="str">
            <v>A170918</v>
          </cell>
          <cell r="B182" t="str">
            <v>FK RB3 G4 (1 ks)</v>
          </cell>
          <cell r="C182" t="str">
            <v>ks</v>
          </cell>
          <cell r="D182" t="str">
            <v>A170-filtry</v>
          </cell>
          <cell r="E182">
            <v>400</v>
          </cell>
          <cell r="F182" t="str">
            <v>NE</v>
          </cell>
          <cell r="G182" t="str">
            <v>A-ADU</v>
          </cell>
        </row>
        <row r="183">
          <cell r="A183" t="str">
            <v>A170919</v>
          </cell>
          <cell r="B183" t="str">
            <v>FK RB3 F7 (1 ks)</v>
          </cell>
          <cell r="C183" t="str">
            <v>ks</v>
          </cell>
          <cell r="D183" t="str">
            <v>A170-filtry</v>
          </cell>
          <cell r="E183">
            <v>480</v>
          </cell>
          <cell r="F183" t="str">
            <v>NE</v>
          </cell>
          <cell r="G183" t="str">
            <v>A-ADU</v>
          </cell>
        </row>
        <row r="184">
          <cell r="A184" t="str">
            <v>A170920</v>
          </cell>
          <cell r="B184" t="str">
            <v>FT RA4 G4 (RA4,RK4,RA5,RK5) - odpadní (5 ks)</v>
          </cell>
          <cell r="C184" t="str">
            <v>bal</v>
          </cell>
          <cell r="D184" t="str">
            <v>A170-filtry</v>
          </cell>
          <cell r="E184">
            <v>160</v>
          </cell>
          <cell r="F184" t="str">
            <v>NE</v>
          </cell>
          <cell r="G184" t="str">
            <v>A-ADU</v>
          </cell>
        </row>
        <row r="185">
          <cell r="A185" t="str">
            <v>A170921</v>
          </cell>
          <cell r="B185" t="str">
            <v>FK RA4 G4 (RA4,RK4,RA5,RK5) - odpadní (1 ks)</v>
          </cell>
          <cell r="C185" t="str">
            <v>ks</v>
          </cell>
          <cell r="D185" t="str">
            <v>A170-filtry</v>
          </cell>
          <cell r="E185">
            <v>370</v>
          </cell>
          <cell r="F185" t="str">
            <v>NE</v>
          </cell>
          <cell r="G185" t="str">
            <v>A-ADU</v>
          </cell>
        </row>
        <row r="186">
          <cell r="A186" t="str">
            <v>A170922</v>
          </cell>
          <cell r="B186" t="str">
            <v>FT RB4 G4 (RB4,RB5) - cirkulační (5 ks)</v>
          </cell>
          <cell r="C186" t="str">
            <v>bal</v>
          </cell>
          <cell r="D186" t="str">
            <v>A170-filtry</v>
          </cell>
          <cell r="E186">
            <v>330</v>
          </cell>
          <cell r="F186" t="str">
            <v>NE</v>
          </cell>
          <cell r="G186" t="str">
            <v>A-ADU</v>
          </cell>
        </row>
        <row r="187">
          <cell r="A187" t="str">
            <v>A170923</v>
          </cell>
          <cell r="B187" t="str">
            <v>FT RB4 F7 (RB4,RB5) - cirkulační (5 ks)</v>
          </cell>
          <cell r="C187" t="str">
            <v>bal</v>
          </cell>
          <cell r="D187" t="str">
            <v>A170-filtry</v>
          </cell>
          <cell r="E187">
            <v>400</v>
          </cell>
          <cell r="F187" t="str">
            <v>NE</v>
          </cell>
          <cell r="G187" t="str">
            <v>A-ADU</v>
          </cell>
        </row>
        <row r="188">
          <cell r="A188" t="str">
            <v>A170924</v>
          </cell>
          <cell r="B188" t="str">
            <v>FK RB4 G4 (RB4,RB5) - cirkulační (1 ks)</v>
          </cell>
          <cell r="C188" t="str">
            <v>ks</v>
          </cell>
          <cell r="D188" t="str">
            <v>A170-filtry</v>
          </cell>
          <cell r="E188">
            <v>400</v>
          </cell>
          <cell r="F188" t="str">
            <v>NE</v>
          </cell>
          <cell r="G188" t="str">
            <v>A-ADU</v>
          </cell>
        </row>
        <row r="189">
          <cell r="A189" t="str">
            <v>A170925</v>
          </cell>
          <cell r="B189" t="str">
            <v>FK RB4 F7 (RB4,RB5) - cirkulační (1 ks)</v>
          </cell>
          <cell r="C189" t="str">
            <v>ks</v>
          </cell>
          <cell r="D189" t="str">
            <v>A170-filtry</v>
          </cell>
          <cell r="E189">
            <v>480</v>
          </cell>
          <cell r="F189" t="str">
            <v>NE</v>
          </cell>
          <cell r="G189" t="str">
            <v>A-ADU</v>
          </cell>
        </row>
        <row r="190">
          <cell r="A190" t="str">
            <v>A170926</v>
          </cell>
          <cell r="B190" t="str">
            <v>FT RB4 G4 (RB4,RB5) - odpadní (5 ks)</v>
          </cell>
          <cell r="C190" t="str">
            <v>bal</v>
          </cell>
          <cell r="D190" t="str">
            <v>A170-filtry</v>
          </cell>
          <cell r="E190">
            <v>140</v>
          </cell>
          <cell r="F190" t="str">
            <v>NE</v>
          </cell>
          <cell r="G190" t="str">
            <v>A-ADU</v>
          </cell>
        </row>
        <row r="191">
          <cell r="A191" t="str">
            <v>A170927</v>
          </cell>
          <cell r="B191" t="str">
            <v>FK RB4 G4 (RB4,RB5) - odpadní (1 ks)</v>
          </cell>
          <cell r="C191" t="str">
            <v>ks</v>
          </cell>
          <cell r="D191" t="str">
            <v>A170-filtry</v>
          </cell>
          <cell r="E191">
            <v>310</v>
          </cell>
          <cell r="F191" t="str">
            <v>NE</v>
          </cell>
          <cell r="G191" t="str">
            <v>A-ADU</v>
          </cell>
        </row>
        <row r="192">
          <cell r="A192" t="str">
            <v>A170928</v>
          </cell>
          <cell r="B192" t="str">
            <v>FTU RA3 (RA3,RK3,RA4,RK4,RA5,RK5,RDH5) - cirkulační (5 ks)</v>
          </cell>
          <cell r="C192" t="str">
            <v>bal</v>
          </cell>
          <cell r="D192" t="str">
            <v>A170-filtry</v>
          </cell>
          <cell r="E192">
            <v>750</v>
          </cell>
          <cell r="F192" t="str">
            <v>NE</v>
          </cell>
          <cell r="G192" t="str">
            <v>A-ADU</v>
          </cell>
        </row>
        <row r="193">
          <cell r="A193" t="str">
            <v>A170929</v>
          </cell>
          <cell r="B193" t="str">
            <v>FTU RB4 (RB4,RB5) - cirkulační (5 ks)</v>
          </cell>
          <cell r="C193" t="str">
            <v>bal</v>
          </cell>
          <cell r="D193" t="str">
            <v>A170-filtry</v>
          </cell>
          <cell r="E193">
            <v>460</v>
          </cell>
          <cell r="F193" t="str">
            <v>NE</v>
          </cell>
          <cell r="G193" t="str">
            <v>A-ADU</v>
          </cell>
        </row>
        <row r="194">
          <cell r="A194" t="str">
            <v>A350033</v>
          </cell>
          <cell r="B194" t="str">
            <v>Přechod výstupu E2 na hrdlo D315 (850 Inter) - 1.+2. gen</v>
          </cell>
          <cell r="C194" t="str">
            <v>ks</v>
          </cell>
          <cell r="D194" t="str">
            <v>A350-DUPLEX Inter</v>
          </cell>
          <cell r="E194">
            <v>1220</v>
          </cell>
          <cell r="F194" t="str">
            <v>NE</v>
          </cell>
          <cell r="G194" t="str">
            <v>A-ADU</v>
          </cell>
        </row>
        <row r="195">
          <cell r="A195" t="str">
            <v>A350034</v>
          </cell>
          <cell r="B195" t="str">
            <v>Přechod výstupu E2 na hrdlo D250 (850 Inter) - 1.+2. gen</v>
          </cell>
          <cell r="C195" t="str">
            <v>ks</v>
          </cell>
          <cell r="D195" t="str">
            <v>A350-DUPLEX Inter</v>
          </cell>
          <cell r="E195">
            <v>1220</v>
          </cell>
          <cell r="F195" t="str">
            <v>NE</v>
          </cell>
          <cell r="G195" t="str">
            <v>A-ADU</v>
          </cell>
        </row>
        <row r="196">
          <cell r="A196" t="str">
            <v>A350090</v>
          </cell>
          <cell r="B196" t="str">
            <v>FK 850 INT - M5 - 1.+2. gen</v>
          </cell>
          <cell r="C196" t="str">
            <v>ks</v>
          </cell>
          <cell r="D196" t="str">
            <v>A350-DUPLEX Inter</v>
          </cell>
          <cell r="E196">
            <v>310</v>
          </cell>
          <cell r="F196" t="str">
            <v>NE</v>
          </cell>
          <cell r="G196" t="str">
            <v>A-ADU</v>
          </cell>
        </row>
        <row r="197">
          <cell r="A197" t="str">
            <v>A350091</v>
          </cell>
          <cell r="B197" t="str">
            <v>FK 850 INT - F7 - 1.+2. gen</v>
          </cell>
          <cell r="C197" t="str">
            <v>ks</v>
          </cell>
          <cell r="D197" t="str">
            <v>A350-DUPLEX Inter</v>
          </cell>
          <cell r="E197">
            <v>840</v>
          </cell>
          <cell r="F197" t="str">
            <v>NE</v>
          </cell>
          <cell r="G197" t="str">
            <v>A-ADU</v>
          </cell>
        </row>
        <row r="198">
          <cell r="A198" t="str">
            <v>A350093</v>
          </cell>
          <cell r="B198" t="str">
            <v>FT 850 INT - M5 (10 ks) - 2. gen</v>
          </cell>
          <cell r="C198" t="str">
            <v>ks</v>
          </cell>
          <cell r="D198" t="str">
            <v>A350-DUPLEX Inter</v>
          </cell>
          <cell r="E198">
            <v>530</v>
          </cell>
          <cell r="F198" t="str">
            <v>NE</v>
          </cell>
          <cell r="G198" t="str">
            <v>A-ADU</v>
          </cell>
        </row>
        <row r="199">
          <cell r="A199" t="str">
            <v>A350094</v>
          </cell>
          <cell r="B199" t="str">
            <v>FT 850 INT - F7 (10 ks) - 2. gen</v>
          </cell>
          <cell r="C199" t="str">
            <v>ks</v>
          </cell>
          <cell r="D199" t="str">
            <v>A350-DUPLEX Inter</v>
          </cell>
          <cell r="E199">
            <v>660</v>
          </cell>
          <cell r="F199" t="str">
            <v>NE</v>
          </cell>
          <cell r="G199" t="str">
            <v>A-ADU</v>
          </cell>
        </row>
        <row r="200">
          <cell r="A200" t="str">
            <v>A350095</v>
          </cell>
          <cell r="B200" t="str">
            <v>Rámeček pro skládaný filtr INTER</v>
          </cell>
          <cell r="C200" t="str">
            <v>ks</v>
          </cell>
          <cell r="D200" t="str">
            <v>A350-DUPLEX Inter</v>
          </cell>
          <cell r="E200">
            <v>2380</v>
          </cell>
          <cell r="F200" t="str">
            <v>NE</v>
          </cell>
          <cell r="G200" t="str">
            <v>A-ADU</v>
          </cell>
        </row>
        <row r="201">
          <cell r="A201" t="str">
            <v>A350096</v>
          </cell>
          <cell r="B201" t="str">
            <v>FT 850 INT – G4 (5ks) – 1. gen</v>
          </cell>
          <cell r="C201" t="str">
            <v>ks</v>
          </cell>
          <cell r="D201" t="str">
            <v>A350-DUPLEX Inter</v>
          </cell>
          <cell r="E201">
            <v>390</v>
          </cell>
          <cell r="F201" t="str">
            <v>NE</v>
          </cell>
          <cell r="G201" t="str">
            <v>A-ADU</v>
          </cell>
        </row>
        <row r="202">
          <cell r="A202" t="str">
            <v>A350097</v>
          </cell>
          <cell r="B202" t="str">
            <v>FT 850 INT – F7 (5ks) – 1. gen</v>
          </cell>
          <cell r="C202" t="str">
            <v>ks</v>
          </cell>
          <cell r="D202" t="str">
            <v>A350-DUPLEX Inter</v>
          </cell>
          <cell r="E202">
            <v>450</v>
          </cell>
          <cell r="F202" t="str">
            <v>NE</v>
          </cell>
          <cell r="G202" t="str">
            <v>A-ADU</v>
          </cell>
        </row>
        <row r="203">
          <cell r="A203" t="str">
            <v>A350100</v>
          </cell>
          <cell r="B203" t="str">
            <v>DUPLEX 850 Inter (provedení 10, pozink, pro opláštění) - 2. gen</v>
          </cell>
          <cell r="C203" t="str">
            <v>ks</v>
          </cell>
          <cell r="D203" t="str">
            <v>A350-DUPLEX Inter</v>
          </cell>
          <cell r="E203" t="str">
            <v>X</v>
          </cell>
          <cell r="F203" t="str">
            <v>NE</v>
          </cell>
          <cell r="G203" t="str">
            <v>pryč</v>
          </cell>
        </row>
        <row r="204">
          <cell r="A204" t="str">
            <v>A350100-L</v>
          </cell>
          <cell r="B204" t="str">
            <v>DUPLEX 850-L Inter (provedení 10, pozink, pro opláštění) - 2. gen</v>
          </cell>
          <cell r="C204" t="str">
            <v>ks</v>
          </cell>
          <cell r="D204" t="str">
            <v>A350-DUPLEX Inter</v>
          </cell>
          <cell r="E204">
            <v>149100</v>
          </cell>
          <cell r="F204" t="str">
            <v>NE</v>
          </cell>
          <cell r="G204" t="str">
            <v>A-ADU</v>
          </cell>
        </row>
        <row r="205">
          <cell r="A205" t="str">
            <v>A350101</v>
          </cell>
          <cell r="B205" t="str">
            <v>DUPLEX 850 Inter (provedení 11, pozink, pro opláštění) - 2. gen</v>
          </cell>
          <cell r="C205" t="str">
            <v>ks</v>
          </cell>
          <cell r="D205" t="str">
            <v>A350-DUPLEX Inter</v>
          </cell>
          <cell r="E205" t="str">
            <v>X</v>
          </cell>
          <cell r="F205" t="str">
            <v>NE</v>
          </cell>
          <cell r="G205" t="str">
            <v>pryč</v>
          </cell>
        </row>
        <row r="206">
          <cell r="A206" t="str">
            <v>A350101-L</v>
          </cell>
          <cell r="B206" t="str">
            <v>DUPLEX 850-L Inter (provedení 11, pozink, pro opláštění) - 2. gen</v>
          </cell>
          <cell r="C206" t="str">
            <v>ks</v>
          </cell>
          <cell r="D206" t="str">
            <v>A350-DUPLEX Inter</v>
          </cell>
          <cell r="E206">
            <v>149100</v>
          </cell>
          <cell r="F206" t="str">
            <v>NE</v>
          </cell>
          <cell r="G206" t="str">
            <v>A-ADU</v>
          </cell>
        </row>
        <row r="207">
          <cell r="A207" t="str">
            <v>A350103</v>
          </cell>
          <cell r="B207" t="str">
            <v>DUPLEX 850 Inter + EDO.INT (provedení 10, pozink, pro opláštění, vč. dohřívače) - 2. gen</v>
          </cell>
          <cell r="C207" t="str">
            <v>ks</v>
          </cell>
          <cell r="D207" t="str">
            <v>A350-DUPLEX Inter</v>
          </cell>
          <cell r="E207" t="str">
            <v>X</v>
          </cell>
          <cell r="F207" t="str">
            <v>NE</v>
          </cell>
          <cell r="G207" t="str">
            <v>pryč</v>
          </cell>
        </row>
        <row r="208">
          <cell r="A208" t="str">
            <v>A350103-L</v>
          </cell>
          <cell r="B208" t="str">
            <v>DUPLEX 850-L Inter + EDO.INT (provedení 10, pozink, pro opláštění, vč. dohřívače) - 2. gen</v>
          </cell>
          <cell r="C208" t="str">
            <v>ks</v>
          </cell>
          <cell r="D208" t="str">
            <v>A350-DUPLEX Inter</v>
          </cell>
          <cell r="E208">
            <v>154900</v>
          </cell>
          <cell r="F208" t="str">
            <v>NE</v>
          </cell>
          <cell r="G208" t="str">
            <v>A-ADU</v>
          </cell>
        </row>
        <row r="209">
          <cell r="A209" t="str">
            <v>A350104</v>
          </cell>
          <cell r="B209" t="str">
            <v>DUPLEX 850 Inter + EDO.INT (provedení 11, pozink, pro opláštění, vč. dohřívače) - 2. gen</v>
          </cell>
          <cell r="C209" t="str">
            <v>ks</v>
          </cell>
          <cell r="D209" t="str">
            <v>A350-DUPLEX Inter</v>
          </cell>
          <cell r="E209" t="str">
            <v>X</v>
          </cell>
          <cell r="F209" t="str">
            <v>NE</v>
          </cell>
          <cell r="G209" t="str">
            <v>pryč</v>
          </cell>
        </row>
        <row r="210">
          <cell r="A210" t="str">
            <v>A350104-L</v>
          </cell>
          <cell r="B210" t="str">
            <v>DUPLEX 850-L Inter + EDO.INT (provedení 11, pozink, pro opláštění, vč. dohřívače) - 2. gen</v>
          </cell>
          <cell r="C210" t="str">
            <v>ks</v>
          </cell>
          <cell r="D210" t="str">
            <v>A350-DUPLEX Inter</v>
          </cell>
          <cell r="E210">
            <v>154900</v>
          </cell>
          <cell r="F210" t="str">
            <v>NE</v>
          </cell>
          <cell r="G210" t="str">
            <v>A-ADU</v>
          </cell>
        </row>
        <row r="211">
          <cell r="A211" t="str">
            <v>A350110</v>
          </cell>
          <cell r="B211" t="str">
            <v>Integrovaný dohřívač vzduchu EDO.INT 1,1 RD5, 1,1kW (850 Inter) - 2. gen</v>
          </cell>
          <cell r="C211" t="str">
            <v>ks</v>
          </cell>
          <cell r="D211" t="str">
            <v>A350-DUPLEX Inter</v>
          </cell>
          <cell r="E211">
            <v>5800</v>
          </cell>
          <cell r="F211" t="str">
            <v>NE</v>
          </cell>
          <cell r="G211" t="str">
            <v>A-ADU</v>
          </cell>
        </row>
        <row r="212">
          <cell r="A212" t="str">
            <v>A350120</v>
          </cell>
          <cell r="B212" t="str">
            <v>Obklad jednotky, lamino tl. 18 mm (prov. 10, buk, 850 Inter) - 2. gen</v>
          </cell>
          <cell r="C212" t="str">
            <v>ks</v>
          </cell>
          <cell r="D212" t="str">
            <v>A350-DUPLEX Inter</v>
          </cell>
          <cell r="E212">
            <v>10650</v>
          </cell>
          <cell r="F212" t="str">
            <v>NE</v>
          </cell>
          <cell r="G212" t="str">
            <v>A-ADU</v>
          </cell>
        </row>
        <row r="213">
          <cell r="A213" t="str">
            <v>A350121</v>
          </cell>
          <cell r="B213" t="str">
            <v>Obklad jednotky, lamino tl. 18 mm (prov. 11, buk, 850 Inter) - 2. gen</v>
          </cell>
          <cell r="C213" t="str">
            <v>ks</v>
          </cell>
          <cell r="D213" t="str">
            <v>A350-DUPLEX Inter</v>
          </cell>
          <cell r="E213">
            <v>10650</v>
          </cell>
          <cell r="F213" t="str">
            <v>NE</v>
          </cell>
          <cell r="G213" t="str">
            <v>A-ADU</v>
          </cell>
        </row>
        <row r="214">
          <cell r="A214" t="str">
            <v>A350122</v>
          </cell>
          <cell r="B214" t="str">
            <v>Obklad jednotky, lamino tl. 18 mm (prov. 10, dub přírodní, 850 Inter) - 2. gen</v>
          </cell>
          <cell r="C214" t="str">
            <v>ks</v>
          </cell>
          <cell r="D214" t="str">
            <v>A350-DUPLEX Inter</v>
          </cell>
          <cell r="E214">
            <v>10650</v>
          </cell>
          <cell r="F214" t="str">
            <v>NE</v>
          </cell>
          <cell r="G214" t="str">
            <v>A-ADU</v>
          </cell>
        </row>
        <row r="215">
          <cell r="A215" t="str">
            <v>A350123</v>
          </cell>
          <cell r="B215" t="str">
            <v>Obklad jednotky, lamino tl. 18 mm (prov. 11, dub přírodní, 850 Inter) - 2. gen</v>
          </cell>
          <cell r="C215" t="str">
            <v>ks</v>
          </cell>
          <cell r="D215" t="str">
            <v>A350-DUPLEX Inter</v>
          </cell>
          <cell r="E215">
            <v>10650</v>
          </cell>
          <cell r="F215" t="str">
            <v>NE</v>
          </cell>
          <cell r="G215" t="str">
            <v>A-ADU</v>
          </cell>
        </row>
        <row r="216">
          <cell r="A216" t="str">
            <v>A350124</v>
          </cell>
          <cell r="B216" t="str">
            <v>Obklad jednotky, lamino tl. 18 mm (prov. 10, dub bardolino, 850 Inter) - 2. gen</v>
          </cell>
          <cell r="C216" t="str">
            <v>kpl</v>
          </cell>
          <cell r="D216" t="str">
            <v>A350-DUPLEX Inter</v>
          </cell>
          <cell r="E216">
            <v>10650</v>
          </cell>
          <cell r="F216" t="str">
            <v>NE</v>
          </cell>
          <cell r="G216" t="str">
            <v>A-ADU</v>
          </cell>
        </row>
        <row r="217">
          <cell r="A217" t="str">
            <v>A350125</v>
          </cell>
          <cell r="B217" t="str">
            <v>Obklad jednotky, lamino tl. 18 mm (prov. 11, dub bardolino, 850 Inter) - 2. gen</v>
          </cell>
          <cell r="C217" t="str">
            <v>kpl</v>
          </cell>
          <cell r="D217" t="str">
            <v>A350-DUPLEX Inter</v>
          </cell>
          <cell r="E217">
            <v>10650</v>
          </cell>
          <cell r="F217" t="str">
            <v>NE</v>
          </cell>
          <cell r="G217" t="str">
            <v>A-ADU</v>
          </cell>
        </row>
        <row r="218">
          <cell r="A218" t="str">
            <v>A350126</v>
          </cell>
          <cell r="B218" t="str">
            <v>Opláštění jednotky - bílý lakovaný plech (prov. 10, 850 Inter) - 2. gen</v>
          </cell>
          <cell r="C218" t="str">
            <v>kpl</v>
          </cell>
          <cell r="D218" t="str">
            <v>A350-DUPLEX Inter</v>
          </cell>
          <cell r="E218">
            <v>5800</v>
          </cell>
          <cell r="F218" t="str">
            <v>NE</v>
          </cell>
          <cell r="G218" t="str">
            <v>A-ADU</v>
          </cell>
        </row>
        <row r="219">
          <cell r="A219" t="str">
            <v>A350127</v>
          </cell>
          <cell r="B219" t="str">
            <v>Opláštění jednotky - bílý lakovaný plech (prov. 11, 850 Inter) - 2. gen</v>
          </cell>
          <cell r="C219" t="str">
            <v>kpl</v>
          </cell>
          <cell r="D219" t="str">
            <v>A350-DUPLEX Inter</v>
          </cell>
          <cell r="E219">
            <v>5800</v>
          </cell>
          <cell r="F219" t="str">
            <v>NE</v>
          </cell>
          <cell r="G219" t="str">
            <v>A-ADU</v>
          </cell>
        </row>
        <row r="220">
          <cell r="A220" t="str">
            <v>A350128</v>
          </cell>
          <cell r="B220" t="str">
            <v>Opláštění jednotky - stříbrný lakovaný plech (prov. 10, 850 Inter) - 2. gen</v>
          </cell>
          <cell r="C220" t="str">
            <v>kpl</v>
          </cell>
          <cell r="D220" t="str">
            <v>A350-DUPLEX Inter</v>
          </cell>
          <cell r="E220">
            <v>5800</v>
          </cell>
          <cell r="F220" t="str">
            <v>NE</v>
          </cell>
          <cell r="G220" t="str">
            <v>A-ADU</v>
          </cell>
        </row>
        <row r="221">
          <cell r="A221" t="str">
            <v>A350129</v>
          </cell>
          <cell r="B221" t="str">
            <v>Opláštění jednotky - stříbrný lakovaný plech (prov. 11, 850 Inter) - 2. gen</v>
          </cell>
          <cell r="C221" t="str">
            <v>kpl</v>
          </cell>
          <cell r="D221" t="str">
            <v>A350-DUPLEX Inter</v>
          </cell>
          <cell r="E221">
            <v>5800</v>
          </cell>
          <cell r="F221" t="str">
            <v>NE</v>
          </cell>
          <cell r="G221" t="str">
            <v>A-ADU</v>
          </cell>
        </row>
        <row r="222">
          <cell r="A222" t="str">
            <v>A350130</v>
          </cell>
          <cell r="B222" t="str">
            <v>Opláštění jednotky - lakovaný dekor - výběr z motivů (prov. 10, 850 Inter) - 2. gen</v>
          </cell>
          <cell r="C222" t="str">
            <v>kpl</v>
          </cell>
          <cell r="D222" t="str">
            <v>A350-DUPLEX Inter</v>
          </cell>
          <cell r="E222">
            <v>20650</v>
          </cell>
          <cell r="F222" t="str">
            <v>NE</v>
          </cell>
          <cell r="G222" t="str">
            <v>A-ADU</v>
          </cell>
        </row>
        <row r="223">
          <cell r="A223" t="str">
            <v>A350131</v>
          </cell>
          <cell r="B223" t="str">
            <v>Opláštění jednotky - lakovaný dekor - výběr z motivů (prov. 11, 850 Inter) - 2. gen</v>
          </cell>
          <cell r="C223" t="str">
            <v>kpl</v>
          </cell>
          <cell r="D223" t="str">
            <v>A350-DUPLEX Inter</v>
          </cell>
          <cell r="E223">
            <v>20650</v>
          </cell>
          <cell r="F223" t="str">
            <v>NE</v>
          </cell>
          <cell r="G223" t="str">
            <v>A-ADU</v>
          </cell>
        </row>
        <row r="224">
          <cell r="A224" t="str">
            <v>A350132</v>
          </cell>
          <cell r="B224" t="str">
            <v>Opláštění jednotky - lakovaný dekor - motiv na přání (prov. 10, 850 Inter) - 2. gen</v>
          </cell>
          <cell r="C224" t="str">
            <v>kpl</v>
          </cell>
          <cell r="D224" t="str">
            <v>A350-DUPLEX Inter</v>
          </cell>
          <cell r="E224" t="str">
            <v>X</v>
          </cell>
          <cell r="F224" t="str">
            <v>NE</v>
          </cell>
          <cell r="G224" t="str">
            <v>bez</v>
          </cell>
        </row>
        <row r="225">
          <cell r="A225" t="str">
            <v>A350133</v>
          </cell>
          <cell r="B225" t="str">
            <v>Opláštění jednotky - lakovaný dekor - motiv na přání (prov. 11, 850 Inter) - 2. gen</v>
          </cell>
          <cell r="C225" t="str">
            <v>kpl</v>
          </cell>
          <cell r="D225" t="str">
            <v>A350-DUPLEX Inter</v>
          </cell>
          <cell r="E225" t="str">
            <v>X</v>
          </cell>
          <cell r="F225" t="str">
            <v>NE</v>
          </cell>
          <cell r="G225" t="str">
            <v>bez</v>
          </cell>
        </row>
        <row r="226">
          <cell r="A226" t="str">
            <v>A350140</v>
          </cell>
          <cell r="B226" t="str">
            <v>Set integrovaná fasádní výústka přívod+odvod - vertikální (prov. 10 a 11, vč. průchodek fasádou max 1000 mm) (850 Inter) - 2. gen</v>
          </cell>
          <cell r="C226" t="str">
            <v>kpl</v>
          </cell>
          <cell r="D226" t="str">
            <v>A350-DUPLEX Inter</v>
          </cell>
          <cell r="E226">
            <v>4750</v>
          </cell>
          <cell r="F226" t="str">
            <v>NE</v>
          </cell>
          <cell r="G226" t="str">
            <v>A-ADU</v>
          </cell>
        </row>
        <row r="227">
          <cell r="A227" t="str">
            <v>A350140B</v>
          </cell>
          <cell r="B227" t="str">
            <v>Set integrovaná fasádní výústka přívod+odvod - vertikální (prov. 10 a 11, vč. průchodek fasádou max 1000 mm) (850 Inter) - 2. gen - černý lak RAL9005</v>
          </cell>
          <cell r="C227" t="str">
            <v>kpl</v>
          </cell>
          <cell r="D227" t="str">
            <v>A350-DUPLEX Inter</v>
          </cell>
          <cell r="E227">
            <v>5550</v>
          </cell>
          <cell r="F227" t="str">
            <v>NE</v>
          </cell>
          <cell r="G227" t="str">
            <v>A-ADU</v>
          </cell>
        </row>
        <row r="228">
          <cell r="A228" t="str">
            <v>A350140W</v>
          </cell>
          <cell r="B228" t="str">
            <v>Set integrovaná fasádní výústka přívod+odvod - vertikální (prov. 10 a 11, vč. průchodek fasádou max 1000 mm) (850 Inter) - 2. gen - bílý lak RAL9010</v>
          </cell>
          <cell r="C228" t="str">
            <v>kpl</v>
          </cell>
          <cell r="D228" t="str">
            <v>A350-DUPLEX Inter</v>
          </cell>
          <cell r="E228">
            <v>5550</v>
          </cell>
          <cell r="F228" t="str">
            <v>NE</v>
          </cell>
          <cell r="G228" t="str">
            <v>A-ADU</v>
          </cell>
        </row>
        <row r="229">
          <cell r="A229" t="str">
            <v>A350141</v>
          </cell>
          <cell r="B229" t="str">
            <v>Set potrubní propojení 500 mm vč. montážního příslušenství (850 Inter) - 2. gen</v>
          </cell>
          <cell r="C229" t="str">
            <v>kpl</v>
          </cell>
          <cell r="D229" t="str">
            <v>A350-DUPLEX Inter</v>
          </cell>
          <cell r="E229">
            <v>1550</v>
          </cell>
          <cell r="F229" t="str">
            <v>NE</v>
          </cell>
          <cell r="G229" t="str">
            <v>A-ADU</v>
          </cell>
        </row>
        <row r="230">
          <cell r="A230" t="str">
            <v>A350142</v>
          </cell>
          <cell r="B230" t="str">
            <v>Set - zákryt potrubního propojení 500 mm (pozink, pro opláštění, 850 Inter) - 2. gen</v>
          </cell>
          <cell r="C230" t="str">
            <v>kpl</v>
          </cell>
          <cell r="D230" t="str">
            <v>A350-DUPLEX Inter</v>
          </cell>
          <cell r="E230">
            <v>5000</v>
          </cell>
          <cell r="F230" t="str">
            <v>NE</v>
          </cell>
          <cell r="G230" t="str">
            <v>A-ADU</v>
          </cell>
        </row>
        <row r="231">
          <cell r="A231" t="str">
            <v>A350143</v>
          </cell>
          <cell r="B231" t="str">
            <v>Obklad potrubního propojení 500 mm, lamino tl. 18 mm (prov. 10 a 11, buk, 850 Inter) - 2. gen</v>
          </cell>
          <cell r="C231" t="str">
            <v>kpl</v>
          </cell>
          <cell r="D231" t="str">
            <v>A350-DUPLEX Inter</v>
          </cell>
          <cell r="E231">
            <v>2100</v>
          </cell>
          <cell r="F231" t="str">
            <v>NE</v>
          </cell>
          <cell r="G231" t="str">
            <v>A-ADU</v>
          </cell>
        </row>
        <row r="232">
          <cell r="A232" t="str">
            <v>A350144</v>
          </cell>
          <cell r="B232" t="str">
            <v>Obklad potrubního propojení 500 mm, lamino tl. 18 mm (prov. 10 a 11, dub přírodní, 850 Inter) - 2. gen</v>
          </cell>
          <cell r="C232" t="str">
            <v>kpl</v>
          </cell>
          <cell r="D232" t="str">
            <v>A350-DUPLEX Inter</v>
          </cell>
          <cell r="E232">
            <v>2100</v>
          </cell>
          <cell r="F232" t="str">
            <v>NE</v>
          </cell>
          <cell r="G232" t="str">
            <v>A-ADU</v>
          </cell>
        </row>
        <row r="233">
          <cell r="A233" t="str">
            <v>A350145</v>
          </cell>
          <cell r="B233" t="str">
            <v>Obklad potrubního propojení 500 mm, lamino tl. 18 mm (prov. 10 a 11, dub bardolino, 850 Inter) - 2. gen</v>
          </cell>
          <cell r="C233" t="str">
            <v>kpl</v>
          </cell>
          <cell r="D233" t="str">
            <v>A350-DUPLEX Inter</v>
          </cell>
          <cell r="E233">
            <v>2100</v>
          </cell>
          <cell r="F233" t="str">
            <v>NE</v>
          </cell>
          <cell r="G233" t="str">
            <v>A-ADU</v>
          </cell>
        </row>
        <row r="234">
          <cell r="A234" t="str">
            <v>A350146</v>
          </cell>
          <cell r="B234" t="str">
            <v>Opláštění potrubního propojení 500 mm, bílý lakovaný plech (prov. 10 a 11, 850 Inter) - 2. gen</v>
          </cell>
          <cell r="C234" t="str">
            <v>kpl</v>
          </cell>
          <cell r="D234" t="str">
            <v>A350-DUPLEX Inter</v>
          </cell>
          <cell r="E234">
            <v>2000</v>
          </cell>
          <cell r="F234" t="str">
            <v>NE</v>
          </cell>
          <cell r="G234" t="str">
            <v>A-ADU</v>
          </cell>
        </row>
        <row r="235">
          <cell r="A235" t="str">
            <v>A350147</v>
          </cell>
          <cell r="B235" t="str">
            <v>Opláštění potrubního propojení 500 mm, stříbrný lakovaný plech (prov. 10 a 11, 850 Inter) - 2. gen</v>
          </cell>
          <cell r="C235" t="str">
            <v>kpl</v>
          </cell>
          <cell r="D235" t="str">
            <v>A350-DUPLEX Inter</v>
          </cell>
          <cell r="E235">
            <v>2000</v>
          </cell>
          <cell r="F235" t="str">
            <v>NE</v>
          </cell>
          <cell r="G235" t="str">
            <v>A-ADU</v>
          </cell>
        </row>
        <row r="236">
          <cell r="A236" t="str">
            <v>A350148</v>
          </cell>
          <cell r="B236" t="str">
            <v>Opláštění potrubního propojení 500 mm, lakovaný dekor - motiv na přání (prov. 10 a 11, 850 Inter) - 2. gen</v>
          </cell>
          <cell r="C236" t="str">
            <v>kpl</v>
          </cell>
          <cell r="D236" t="str">
            <v>A350-DUPLEX Inter</v>
          </cell>
          <cell r="E236" t="str">
            <v>X</v>
          </cell>
          <cell r="F236" t="str">
            <v>NE</v>
          </cell>
          <cell r="G236" t="str">
            <v>bez</v>
          </cell>
        </row>
        <row r="237">
          <cell r="A237" t="str">
            <v>A350149</v>
          </cell>
          <cell r="B237" t="str">
            <v>Set integrovaná fasádní výústka přívod+odvod - horizontální (prov. 10, vč. průchodek fasádou max 1000 mm) (850 Inter) - 2. gen</v>
          </cell>
          <cell r="C237" t="str">
            <v>kpl</v>
          </cell>
          <cell r="D237" t="str">
            <v>A350-DUPLEX Inter</v>
          </cell>
          <cell r="E237">
            <v>4750</v>
          </cell>
          <cell r="F237" t="str">
            <v>NE</v>
          </cell>
          <cell r="G237" t="str">
            <v>A-ADU</v>
          </cell>
        </row>
        <row r="238">
          <cell r="A238" t="str">
            <v>A350149B</v>
          </cell>
          <cell r="B238" t="str">
            <v>Set integrovaná fasádní výústka přívod+odvod - horizontální (prov. 10, vč. průchodek fasádou max 1000 mm) (850 Inter) - 2. gen - černý lak RAL9005</v>
          </cell>
          <cell r="C238" t="str">
            <v>kpl</v>
          </cell>
          <cell r="D238" t="str">
            <v>A350-DUPLEX Inter</v>
          </cell>
          <cell r="E238">
            <v>5550</v>
          </cell>
          <cell r="F238" t="str">
            <v>NE</v>
          </cell>
          <cell r="G238" t="str">
            <v>A-ADU</v>
          </cell>
        </row>
        <row r="239">
          <cell r="A239" t="str">
            <v>A350149W</v>
          </cell>
          <cell r="B239" t="str">
            <v>Set integrovaná fasádní výústka přívod+odvod - horizontální (prov. 10, vč. průchodek fasádou max 1000 mm) (850 Inter) - 2. gen - bílý lak RAL9010</v>
          </cell>
          <cell r="C239" t="str">
            <v>kpl</v>
          </cell>
          <cell r="D239" t="str">
            <v>A350-DUPLEX Inter</v>
          </cell>
          <cell r="E239">
            <v>5550</v>
          </cell>
          <cell r="F239" t="str">
            <v>NE</v>
          </cell>
          <cell r="G239" t="str">
            <v>A-ADU</v>
          </cell>
        </row>
        <row r="240">
          <cell r="A240" t="str">
            <v>A350150</v>
          </cell>
          <cell r="B240" t="str">
            <v>Set integrovaná fasádní výústka přívod+odvod - horizontální (prov. 11, vč. průchodek fasádou max 1000 mm) (850 Inter) - 2. gen</v>
          </cell>
          <cell r="C240" t="str">
            <v>kpl</v>
          </cell>
          <cell r="D240" t="str">
            <v>A350-DUPLEX Inter</v>
          </cell>
          <cell r="E240">
            <v>4750</v>
          </cell>
          <cell r="F240" t="str">
            <v>NE</v>
          </cell>
          <cell r="G240" t="str">
            <v>A-ADU</v>
          </cell>
        </row>
        <row r="241">
          <cell r="A241" t="str">
            <v>A350150B</v>
          </cell>
          <cell r="B241" t="str">
            <v>Set integrovaná fasádní výústka přívod+odvod - horizontální (prov. 11, vč. průchodek fasádou max 1000 mm) (850 Inter) - 2. gen - černý lak RAL9005</v>
          </cell>
          <cell r="C241" t="str">
            <v>kpl</v>
          </cell>
          <cell r="D241" t="str">
            <v>A350-DUPLEX Inter</v>
          </cell>
          <cell r="E241">
            <v>5550</v>
          </cell>
          <cell r="F241" t="str">
            <v>NE</v>
          </cell>
          <cell r="G241" t="str">
            <v>A-ADU</v>
          </cell>
        </row>
        <row r="242">
          <cell r="A242" t="str">
            <v>A350150W</v>
          </cell>
          <cell r="B242" t="str">
            <v>Set integrovaná fasádní výústka přívod+odvod - horizontální (prov. 11, vč. průchodek fasádou max 1000 mm) (850 Inter) - 2. gen - bílý lak RAL9010</v>
          </cell>
          <cell r="C242" t="str">
            <v>kpl</v>
          </cell>
          <cell r="D242" t="str">
            <v>A350-DUPLEX Inter</v>
          </cell>
          <cell r="E242">
            <v>5550</v>
          </cell>
          <cell r="F242" t="str">
            <v>NE</v>
          </cell>
          <cell r="G242" t="str">
            <v>A-ADU</v>
          </cell>
        </row>
        <row r="243">
          <cell r="A243" t="str">
            <v>A500310</v>
          </cell>
          <cell r="B243" t="str">
            <v>tepelné čerpadlo ATREA  TCA 3,1 (zem / voda)</v>
          </cell>
          <cell r="C243" t="str">
            <v>ks</v>
          </cell>
          <cell r="D243" t="str">
            <v>R400 - Tepelné čerpadlo</v>
          </cell>
          <cell r="E243">
            <v>124700</v>
          </cell>
          <cell r="F243" t="str">
            <v>NE</v>
          </cell>
          <cell r="G243" t="str">
            <v>A-RD</v>
          </cell>
        </row>
        <row r="244">
          <cell r="A244" t="str">
            <v>A501015</v>
          </cell>
          <cell r="B244" t="str">
            <v>Zemní kolektor k TCA 3,1 150 m PE</v>
          </cell>
          <cell r="C244" t="str">
            <v>ks</v>
          </cell>
          <cell r="D244" t="str">
            <v>R400 - Tepelné čerpadlo</v>
          </cell>
          <cell r="E244">
            <v>25200</v>
          </cell>
          <cell r="F244" t="str">
            <v>NE</v>
          </cell>
          <cell r="G244" t="str">
            <v>A-RD</v>
          </cell>
        </row>
        <row r="245">
          <cell r="A245" t="str">
            <v>A501016</v>
          </cell>
          <cell r="B245" t="str">
            <v>Zkrácený zemní kolektor PE-X 50m</v>
          </cell>
          <cell r="C245" t="str">
            <v>ks</v>
          </cell>
          <cell r="D245" t="str">
            <v>R400 - Tepelné čerpadlo</v>
          </cell>
          <cell r="E245">
            <v>15800</v>
          </cell>
          <cell r="F245" t="str">
            <v>NE</v>
          </cell>
          <cell r="G245" t="str">
            <v>A-RD</v>
          </cell>
        </row>
        <row r="246">
          <cell r="A246" t="str">
            <v>A501100</v>
          </cell>
          <cell r="B246" t="str">
            <v>3-cestný přepínací ventil se servopohonem (pro chlazení TCA 3,1)</v>
          </cell>
          <cell r="C246" t="str">
            <v>ks</v>
          </cell>
          <cell r="D246" t="str">
            <v>R400 - Tepelné čerpadlo</v>
          </cell>
          <cell r="E246">
            <v>16900</v>
          </cell>
          <cell r="F246" t="str">
            <v>NE</v>
          </cell>
          <cell r="G246" t="str">
            <v>A-RD</v>
          </cell>
        </row>
        <row r="247">
          <cell r="A247" t="str">
            <v>A601064L0</v>
          </cell>
          <cell r="B247" t="str">
            <v>IZT-U-TT 650 levé provedení</v>
          </cell>
          <cell r="C247" t="str">
            <v>ks</v>
          </cell>
          <cell r="D247" t="str">
            <v>R6 -IZT</v>
          </cell>
          <cell r="E247">
            <v>68900</v>
          </cell>
          <cell r="F247" t="str">
            <v>NE</v>
          </cell>
          <cell r="G247" t="str">
            <v>A-RD</v>
          </cell>
        </row>
        <row r="248">
          <cell r="A248" t="str">
            <v>A601064P0</v>
          </cell>
          <cell r="B248" t="str">
            <v>IZT-U-TT 650 pravé provedení</v>
          </cell>
          <cell r="C248" t="str">
            <v>ks</v>
          </cell>
          <cell r="D248" t="str">
            <v>R6 -IZT</v>
          </cell>
          <cell r="E248">
            <v>68900</v>
          </cell>
          <cell r="F248" t="str">
            <v>NE</v>
          </cell>
          <cell r="G248" t="str">
            <v>A-RD</v>
          </cell>
        </row>
        <row r="249">
          <cell r="A249" t="str">
            <v>A60106500</v>
          </cell>
          <cell r="B249" t="str">
            <v>Izolace pro IZT-U 650 - tl. 100mm</v>
          </cell>
          <cell r="C249" t="str">
            <v>ks</v>
          </cell>
          <cell r="D249" t="str">
            <v>R6 -IZT</v>
          </cell>
          <cell r="E249">
            <v>11800</v>
          </cell>
          <cell r="F249" t="str">
            <v>NE</v>
          </cell>
          <cell r="G249" t="str">
            <v>A-RD</v>
          </cell>
        </row>
        <row r="250">
          <cell r="A250" t="str">
            <v>A700901</v>
          </cell>
          <cell r="B250" t="str">
            <v>ATREA MI RB751U - router VAV systému větrání vč. naprogramování a nastavení</v>
          </cell>
          <cell r="C250" t="str">
            <v>ks</v>
          </cell>
          <cell r="D250" t="str">
            <v>A700-bytové větrání</v>
          </cell>
          <cell r="E250">
            <v>3200</v>
          </cell>
          <cell r="F250" t="str">
            <v>NE</v>
          </cell>
          <cell r="G250" t="str">
            <v>A-ADU</v>
          </cell>
        </row>
        <row r="251">
          <cell r="A251" t="str">
            <v>A700905</v>
          </cell>
          <cell r="B251" t="str">
            <v xml:space="preserve">ATREA 8-PORTŮ D-Link DES-108/E - switch VAV systému ATREA </v>
          </cell>
          <cell r="C251" t="str">
            <v>ks</v>
          </cell>
          <cell r="D251" t="str">
            <v>A700-bytové větrání</v>
          </cell>
          <cell r="E251">
            <v>1000</v>
          </cell>
          <cell r="F251" t="str">
            <v>NE</v>
          </cell>
          <cell r="G251" t="str">
            <v>A-ADU</v>
          </cell>
        </row>
        <row r="252">
          <cell r="A252" t="str">
            <v>A700906</v>
          </cell>
          <cell r="B252" t="str">
            <v xml:space="preserve">ATREA 24-PORTŮ TP-Link TL-SF1024D - switch VAV systému ATREA </v>
          </cell>
          <cell r="C252" t="str">
            <v>ks</v>
          </cell>
          <cell r="D252" t="str">
            <v>A700-bytové větrání</v>
          </cell>
          <cell r="E252">
            <v>1650</v>
          </cell>
          <cell r="F252" t="str">
            <v>NE</v>
          </cell>
          <cell r="G252" t="str">
            <v>A-ADU</v>
          </cell>
        </row>
        <row r="253">
          <cell r="A253" t="str">
            <v>A701000</v>
          </cell>
          <cell r="B253" t="str">
            <v>SMART box RD5</v>
          </cell>
          <cell r="C253" t="str">
            <v>ks</v>
          </cell>
          <cell r="D253" t="str">
            <v>A701-SMART - EASY box</v>
          </cell>
          <cell r="E253">
            <v>11650</v>
          </cell>
          <cell r="F253"/>
          <cell r="G253" t="str">
            <v>A-ADU</v>
          </cell>
        </row>
        <row r="254">
          <cell r="A254" t="str">
            <v>A701001</v>
          </cell>
          <cell r="B254" t="str">
            <v>EASY box CP</v>
          </cell>
          <cell r="C254" t="str">
            <v>ks</v>
          </cell>
          <cell r="D254" t="str">
            <v>A701-SMART - EASY box</v>
          </cell>
          <cell r="E254">
            <v>2700</v>
          </cell>
          <cell r="F254"/>
          <cell r="G254" t="str">
            <v>A-ADU</v>
          </cell>
        </row>
        <row r="255">
          <cell r="A255" t="str">
            <v>A701012</v>
          </cell>
          <cell r="B255" t="str">
            <v xml:space="preserve">SMART box UNI 125 </v>
          </cell>
          <cell r="C255" t="str">
            <v>ks</v>
          </cell>
          <cell r="D255" t="str">
            <v>A701-SMART - EASY box</v>
          </cell>
          <cell r="E255">
            <v>11550</v>
          </cell>
          <cell r="F255"/>
          <cell r="G255" t="str">
            <v>A-ADU</v>
          </cell>
        </row>
        <row r="256">
          <cell r="A256" t="str">
            <v>A701016</v>
          </cell>
          <cell r="B256" t="str">
            <v>SMART box UNI 160</v>
          </cell>
          <cell r="C256" t="str">
            <v>ks</v>
          </cell>
          <cell r="D256" t="str">
            <v>A701-SMART - EASY box</v>
          </cell>
          <cell r="E256">
            <v>11700</v>
          </cell>
          <cell r="F256"/>
          <cell r="G256" t="str">
            <v>A-ADU</v>
          </cell>
        </row>
        <row r="257">
          <cell r="A257" t="str">
            <v>A701020</v>
          </cell>
          <cell r="B257" t="str">
            <v>SMART box UNI 200</v>
          </cell>
          <cell r="C257" t="str">
            <v>ks</v>
          </cell>
          <cell r="D257" t="str">
            <v>A701-SMART - EASY box</v>
          </cell>
          <cell r="E257">
            <v>11850</v>
          </cell>
          <cell r="F257"/>
          <cell r="G257" t="str">
            <v>A-ADU</v>
          </cell>
        </row>
        <row r="258">
          <cell r="A258" t="str">
            <v>A701025</v>
          </cell>
          <cell r="B258" t="str">
            <v>SMART box UNI 250</v>
          </cell>
          <cell r="C258" t="str">
            <v>ks</v>
          </cell>
          <cell r="D258" t="str">
            <v>A701-SMART - EASY box</v>
          </cell>
          <cell r="E258">
            <v>12400</v>
          </cell>
          <cell r="F258"/>
          <cell r="G258" t="str">
            <v>A-ADU</v>
          </cell>
        </row>
        <row r="259">
          <cell r="A259" t="str">
            <v>A701031</v>
          </cell>
          <cell r="B259" t="str">
            <v>SMART box UNI 315</v>
          </cell>
          <cell r="C259" t="str">
            <v>ks</v>
          </cell>
          <cell r="D259" t="str">
            <v>A701-SMART - EASY box</v>
          </cell>
          <cell r="E259">
            <v>12900</v>
          </cell>
          <cell r="F259"/>
          <cell r="G259" t="str">
            <v>A-ADU</v>
          </cell>
        </row>
        <row r="260">
          <cell r="A260" t="str">
            <v>A701040</v>
          </cell>
          <cell r="B260" t="str">
            <v>SMART box UNI 400</v>
          </cell>
          <cell r="C260" t="str">
            <v>ks</v>
          </cell>
          <cell r="D260" t="str">
            <v>A701-SMART - EASY box</v>
          </cell>
          <cell r="E260">
            <v>13550</v>
          </cell>
          <cell r="F260"/>
          <cell r="G260" t="str">
            <v>A-ADU</v>
          </cell>
        </row>
        <row r="261">
          <cell r="A261" t="str">
            <v>A701112</v>
          </cell>
          <cell r="B261" t="str">
            <v>SMART / EASY box C 125</v>
          </cell>
          <cell r="C261" t="str">
            <v>ks</v>
          </cell>
          <cell r="D261" t="str">
            <v>A701-SMART - EASY box</v>
          </cell>
          <cell r="E261">
            <v>820</v>
          </cell>
          <cell r="F261"/>
          <cell r="G261" t="str">
            <v>A-ADU</v>
          </cell>
        </row>
        <row r="262">
          <cell r="A262" t="str">
            <v>A701116</v>
          </cell>
          <cell r="B262" t="str">
            <v>SMART / EASY box C 160</v>
          </cell>
          <cell r="C262" t="str">
            <v>ks</v>
          </cell>
          <cell r="D262" t="str">
            <v>A701-SMART - EASY box</v>
          </cell>
          <cell r="E262">
            <v>820</v>
          </cell>
          <cell r="F262"/>
          <cell r="G262" t="str">
            <v>A-ADU</v>
          </cell>
        </row>
        <row r="263">
          <cell r="A263" t="str">
            <v>A701120</v>
          </cell>
          <cell r="B263" t="str">
            <v>SMART / EASY box C 200</v>
          </cell>
          <cell r="C263" t="str">
            <v>ks</v>
          </cell>
          <cell r="D263" t="str">
            <v>A701-SMART - EASY box</v>
          </cell>
          <cell r="E263">
            <v>1040</v>
          </cell>
          <cell r="F263"/>
          <cell r="G263" t="str">
            <v>A-ADU</v>
          </cell>
        </row>
        <row r="264">
          <cell r="A264" t="str">
            <v>A701125</v>
          </cell>
          <cell r="B264" t="str">
            <v>SMART / EASY box C 250</v>
          </cell>
          <cell r="C264" t="str">
            <v>ks</v>
          </cell>
          <cell r="D264" t="str">
            <v>A701-SMART - EASY box</v>
          </cell>
          <cell r="E264">
            <v>1160</v>
          </cell>
          <cell r="F264"/>
          <cell r="G264" t="str">
            <v>A-ADU</v>
          </cell>
        </row>
        <row r="265">
          <cell r="A265" t="str">
            <v>A701131</v>
          </cell>
          <cell r="B265" t="str">
            <v>SMART / EASY box C 315</v>
          </cell>
          <cell r="C265" t="str">
            <v>ks</v>
          </cell>
          <cell r="D265" t="str">
            <v>A701-SMART - EASY box</v>
          </cell>
          <cell r="E265">
            <v>1380</v>
          </cell>
          <cell r="F265"/>
          <cell r="G265" t="str">
            <v>A-ADU</v>
          </cell>
        </row>
        <row r="266">
          <cell r="A266" t="str">
            <v>A701140</v>
          </cell>
          <cell r="B266" t="str">
            <v>SMART / EASY box C 400</v>
          </cell>
          <cell r="C266" t="str">
            <v>ks</v>
          </cell>
          <cell r="D266" t="str">
            <v>A701-SMART - EASY box</v>
          </cell>
          <cell r="E266">
            <v>1740</v>
          </cell>
          <cell r="F266"/>
          <cell r="G266" t="str">
            <v>A-ADU</v>
          </cell>
        </row>
        <row r="267">
          <cell r="A267" t="str">
            <v>A701212</v>
          </cell>
          <cell r="B267" t="str">
            <v>EASY box UNI A 125</v>
          </cell>
          <cell r="C267" t="str">
            <v>ks</v>
          </cell>
          <cell r="D267" t="str">
            <v>A701-SMART - EASY box</v>
          </cell>
          <cell r="E267">
            <v>7550</v>
          </cell>
          <cell r="F267"/>
          <cell r="G267" t="str">
            <v>A-ADU</v>
          </cell>
        </row>
        <row r="268">
          <cell r="A268" t="str">
            <v>A701216</v>
          </cell>
          <cell r="B268" t="str">
            <v>EASY box UNI A 160</v>
          </cell>
          <cell r="C268" t="str">
            <v>ks</v>
          </cell>
          <cell r="D268" t="str">
            <v>A701-SMART - EASY box</v>
          </cell>
          <cell r="E268">
            <v>7700</v>
          </cell>
          <cell r="F268"/>
          <cell r="G268" t="str">
            <v>A-ADU</v>
          </cell>
        </row>
        <row r="269">
          <cell r="A269" t="str">
            <v>A701220</v>
          </cell>
          <cell r="B269" t="str">
            <v>EASY box UNI A 200</v>
          </cell>
          <cell r="C269" t="str">
            <v>ks</v>
          </cell>
          <cell r="D269" t="str">
            <v>A701-SMART - EASY box</v>
          </cell>
          <cell r="E269">
            <v>7800</v>
          </cell>
          <cell r="F269"/>
          <cell r="G269" t="str">
            <v>A-ADU</v>
          </cell>
        </row>
        <row r="270">
          <cell r="A270" t="str">
            <v>A701225</v>
          </cell>
          <cell r="B270" t="str">
            <v>EASY box UNI A 250</v>
          </cell>
          <cell r="C270" t="str">
            <v>ks</v>
          </cell>
          <cell r="D270" t="str">
            <v>A701-SMART - EASY box</v>
          </cell>
          <cell r="E270">
            <v>7850</v>
          </cell>
          <cell r="F270"/>
          <cell r="G270" t="str">
            <v>A-ADU</v>
          </cell>
        </row>
        <row r="271">
          <cell r="A271" t="str">
            <v>A701231</v>
          </cell>
          <cell r="B271" t="str">
            <v>EASY box UNI A 315</v>
          </cell>
          <cell r="C271" t="str">
            <v>ks</v>
          </cell>
          <cell r="D271" t="str">
            <v>A701-SMART - EASY box</v>
          </cell>
          <cell r="E271">
            <v>8250</v>
          </cell>
          <cell r="F271"/>
          <cell r="G271" t="str">
            <v>A-ADU</v>
          </cell>
        </row>
        <row r="272">
          <cell r="A272" t="str">
            <v>A701240</v>
          </cell>
          <cell r="B272" t="str">
            <v>EASY box UNI A 400</v>
          </cell>
          <cell r="C272" t="str">
            <v>ks</v>
          </cell>
          <cell r="D272" t="str">
            <v>A701-SMART - EASY box</v>
          </cell>
          <cell r="E272">
            <v>8900</v>
          </cell>
          <cell r="F272"/>
          <cell r="G272" t="str">
            <v>A-ADU</v>
          </cell>
        </row>
        <row r="273">
          <cell r="A273" t="str">
            <v>A701312</v>
          </cell>
          <cell r="B273" t="str">
            <v>EASY box UNI SR 125</v>
          </cell>
          <cell r="C273" t="str">
            <v>ks</v>
          </cell>
          <cell r="D273" t="str">
            <v>A701-SMART - EASY box</v>
          </cell>
          <cell r="E273">
            <v>9200</v>
          </cell>
          <cell r="F273"/>
          <cell r="G273" t="str">
            <v>A-ADU</v>
          </cell>
        </row>
        <row r="274">
          <cell r="A274" t="str">
            <v>A701316</v>
          </cell>
          <cell r="B274" t="str">
            <v>EASY box UNI SR 160</v>
          </cell>
          <cell r="C274" t="str">
            <v>ks</v>
          </cell>
          <cell r="D274" t="str">
            <v>A701-SMART - EASY box</v>
          </cell>
          <cell r="E274">
            <v>9400</v>
          </cell>
          <cell r="F274"/>
          <cell r="G274" t="str">
            <v>A-ADU</v>
          </cell>
        </row>
        <row r="275">
          <cell r="A275" t="str">
            <v>A701320</v>
          </cell>
          <cell r="B275" t="str">
            <v>EASY box UNI SR 200</v>
          </cell>
          <cell r="C275" t="str">
            <v>ks</v>
          </cell>
          <cell r="D275" t="str">
            <v>A701-SMART - EASY box</v>
          </cell>
          <cell r="E275">
            <v>9450</v>
          </cell>
          <cell r="F275"/>
          <cell r="G275" t="str">
            <v>A-ADU</v>
          </cell>
        </row>
        <row r="276">
          <cell r="A276" t="str">
            <v>A701325</v>
          </cell>
          <cell r="B276" t="str">
            <v>EASY box UNI SR 250</v>
          </cell>
          <cell r="C276" t="str">
            <v>ks</v>
          </cell>
          <cell r="D276" t="str">
            <v>A701-SMART - EASY box</v>
          </cell>
          <cell r="E276">
            <v>9500</v>
          </cell>
          <cell r="F276"/>
          <cell r="G276" t="str">
            <v>A-ADU</v>
          </cell>
        </row>
        <row r="277">
          <cell r="A277" t="str">
            <v>A701331</v>
          </cell>
          <cell r="B277" t="str">
            <v>EASY box UNI SR 315</v>
          </cell>
          <cell r="C277" t="str">
            <v>ks</v>
          </cell>
          <cell r="D277" t="str">
            <v>A701-SMART - EASY box</v>
          </cell>
          <cell r="E277">
            <v>9950</v>
          </cell>
          <cell r="F277"/>
          <cell r="G277" t="str">
            <v>A-ADU</v>
          </cell>
        </row>
        <row r="278">
          <cell r="A278" t="str">
            <v>A701340</v>
          </cell>
          <cell r="B278" t="str">
            <v>EASY box UNI SR 400</v>
          </cell>
          <cell r="C278" t="str">
            <v>ks</v>
          </cell>
          <cell r="D278" t="str">
            <v>A701-SMART - EASY box</v>
          </cell>
          <cell r="E278">
            <v>10650</v>
          </cell>
          <cell r="F278"/>
          <cell r="G278" t="str">
            <v>A-ADU</v>
          </cell>
        </row>
        <row r="279">
          <cell r="A279" t="str">
            <v>R111011</v>
          </cell>
          <cell r="B279" t="str">
            <v>RKJ 628X476- Rozdělovací komora pod jednotku nebo PKJ  628X476</v>
          </cell>
          <cell r="C279" t="str">
            <v>ks</v>
          </cell>
          <cell r="D279" t="str">
            <v>R1-Rozvod 200x50</v>
          </cell>
          <cell r="E279">
            <v>2800</v>
          </cell>
          <cell r="F279" t="str">
            <v>NE</v>
          </cell>
          <cell r="G279" t="str">
            <v>R-RD</v>
          </cell>
        </row>
        <row r="280">
          <cell r="A280" t="str">
            <v>R111041</v>
          </cell>
          <cell r="B280" t="str">
            <v>RKJ 500x400 - rozdělovací komora k PKJ 500x400</v>
          </cell>
          <cell r="C280" t="str">
            <v>ks</v>
          </cell>
          <cell r="D280" t="str">
            <v>R1-Rozvod 160x40</v>
          </cell>
          <cell r="E280">
            <v>2510</v>
          </cell>
          <cell r="F280" t="str">
            <v>NE</v>
          </cell>
          <cell r="G280" t="str">
            <v>R-RD</v>
          </cell>
        </row>
        <row r="281">
          <cell r="A281" t="str">
            <v>R111511</v>
          </cell>
          <cell r="B281" t="str">
            <v>RKJ 420x476- Rozdělovací komora pod jednotku nebo PKJ 420X476</v>
          </cell>
          <cell r="C281" t="str">
            <v>ks</v>
          </cell>
          <cell r="D281" t="str">
            <v>R1-Rozvod 200x50</v>
          </cell>
          <cell r="E281">
            <v>2410</v>
          </cell>
          <cell r="F281" t="str">
            <v>NE</v>
          </cell>
          <cell r="G281" t="str">
            <v>R-RD</v>
          </cell>
        </row>
        <row r="282">
          <cell r="A282" t="str">
            <v>R111541</v>
          </cell>
          <cell r="B282" t="str">
            <v>RKJ 340x400 - rozdělovací komora k PKJ 340x400</v>
          </cell>
          <cell r="C282" t="str">
            <v>ks</v>
          </cell>
          <cell r="D282" t="str">
            <v>R1-Rozvod 160x40</v>
          </cell>
          <cell r="E282">
            <v>2380</v>
          </cell>
          <cell r="F282" t="str">
            <v>NE</v>
          </cell>
          <cell r="G282" t="str">
            <v>R-RD</v>
          </cell>
        </row>
        <row r="283">
          <cell r="A283" t="str">
            <v>R111610</v>
          </cell>
          <cell r="B283" t="str">
            <v>RKJ 832x476- Rozdělovací komora pod jednotku 832X476</v>
          </cell>
          <cell r="C283" t="str">
            <v>ks</v>
          </cell>
          <cell r="D283" t="str">
            <v>R1-Rozvod 200x50</v>
          </cell>
          <cell r="E283">
            <v>2920</v>
          </cell>
          <cell r="F283" t="str">
            <v>NE</v>
          </cell>
          <cell r="G283" t="str">
            <v>R-RD</v>
          </cell>
        </row>
        <row r="284">
          <cell r="A284" t="str">
            <v>R111701</v>
          </cell>
          <cell r="B284" t="str">
            <v>Rozdělovací box 2x1 (RKJ+PKJ)</v>
          </cell>
          <cell r="C284" t="str">
            <v>ks</v>
          </cell>
          <cell r="D284" t="str">
            <v>R1-Rozvod 200x50</v>
          </cell>
          <cell r="E284">
            <v>3590</v>
          </cell>
          <cell r="F284" t="str">
            <v>NE</v>
          </cell>
          <cell r="G284" t="str">
            <v>R-RD</v>
          </cell>
        </row>
        <row r="285">
          <cell r="A285" t="str">
            <v>R112011</v>
          </cell>
          <cell r="B285" t="str">
            <v>RKD 375 - 610x460- Rozdělovací komora dolní přívod 610x460, pro CPK 375</v>
          </cell>
          <cell r="C285" t="str">
            <v>ks</v>
          </cell>
          <cell r="D285" t="str">
            <v>R1-Rozvod 200x50</v>
          </cell>
          <cell r="E285">
            <v>2210</v>
          </cell>
          <cell r="F285" t="str">
            <v>NE</v>
          </cell>
          <cell r="G285" t="str">
            <v>R-RD</v>
          </cell>
        </row>
        <row r="286">
          <cell r="A286" t="str">
            <v>R112012</v>
          </cell>
          <cell r="B286" t="str">
            <v>RKD 260 - 610x460- Rozdělovací komora dolní přívod 610x460, pro  CPK 260</v>
          </cell>
          <cell r="C286" t="str">
            <v>ks</v>
          </cell>
          <cell r="D286" t="str">
            <v>R1-Rozvod 200x50</v>
          </cell>
          <cell r="E286">
            <v>2130</v>
          </cell>
          <cell r="F286" t="str">
            <v>NE</v>
          </cell>
          <cell r="G286" t="str">
            <v>R-RD</v>
          </cell>
        </row>
        <row r="287">
          <cell r="A287" t="str">
            <v>R112041</v>
          </cell>
          <cell r="B287" t="str">
            <v>RKD 285 - 490x380 - Rozdělovací komora dolní přívod s CPK 285x285</v>
          </cell>
          <cell r="C287" t="str">
            <v>ks</v>
          </cell>
          <cell r="D287" t="str">
            <v>R1-Rozvod 160x40</v>
          </cell>
          <cell r="E287">
            <v>2020</v>
          </cell>
          <cell r="F287" t="str">
            <v>NE</v>
          </cell>
          <cell r="G287" t="str">
            <v>R-RD</v>
          </cell>
        </row>
        <row r="288">
          <cell r="A288" t="str">
            <v>R112511</v>
          </cell>
          <cell r="B288" t="str">
            <v>RKD 375 - 460x460- Rozdělovací komora dolní přívod 460x460, pro CPK 375</v>
          </cell>
          <cell r="C288" t="str">
            <v>ks</v>
          </cell>
          <cell r="D288" t="str">
            <v>R1-Rozvod 200x50</v>
          </cell>
          <cell r="E288">
            <v>1930</v>
          </cell>
          <cell r="F288" t="str">
            <v>NE</v>
          </cell>
          <cell r="G288" t="str">
            <v>R-RD</v>
          </cell>
        </row>
        <row r="289">
          <cell r="A289" t="str">
            <v>R112512</v>
          </cell>
          <cell r="B289" t="str">
            <v>RKD 260 - 460x460- Rozdělovací komora dolní přívod 460x460, pro CPK 260</v>
          </cell>
          <cell r="C289" t="str">
            <v>ks</v>
          </cell>
          <cell r="D289" t="str">
            <v>R1-Rozvod 200x50</v>
          </cell>
          <cell r="E289">
            <v>1930</v>
          </cell>
          <cell r="F289" t="str">
            <v>NE</v>
          </cell>
          <cell r="G289" t="str">
            <v>R-RD</v>
          </cell>
        </row>
        <row r="290">
          <cell r="A290" t="str">
            <v>R112541</v>
          </cell>
          <cell r="B290" t="str">
            <v>RKD 285 - 380x300 - Rozdělovací komora dolní přívod s CPK 285x285</v>
          </cell>
          <cell r="C290" t="str">
            <v>ks</v>
          </cell>
          <cell r="D290" t="str">
            <v>R1-Rozvod 160x40</v>
          </cell>
          <cell r="E290">
            <v>1950</v>
          </cell>
          <cell r="F290" t="str">
            <v>NE</v>
          </cell>
          <cell r="G290" t="str">
            <v>R-RD</v>
          </cell>
        </row>
        <row r="291">
          <cell r="A291" t="str">
            <v>R113101</v>
          </cell>
          <cell r="B291" t="str">
            <v>RKP - K - Ø125/7x Ø100 - Podstropní rozdělovací komora - Krátká neizolovaná</v>
          </cell>
          <cell r="C291" t="str">
            <v>ks</v>
          </cell>
          <cell r="D291" t="str">
            <v>R1-Tvarovky ATREA</v>
          </cell>
          <cell r="E291">
            <v>4700</v>
          </cell>
          <cell r="F291" t="str">
            <v>ANO</v>
          </cell>
          <cell r="G291" t="str">
            <v>R-RD</v>
          </cell>
        </row>
        <row r="292">
          <cell r="A292" t="str">
            <v>R113102</v>
          </cell>
          <cell r="B292" t="str">
            <v>RKP - K - Ø125/7x Ø125 - Podstropní rozdělovací komora - Krátká neizolovaná</v>
          </cell>
          <cell r="C292" t="str">
            <v>ks</v>
          </cell>
          <cell r="D292" t="str">
            <v>R1-Tvarovky ATREA</v>
          </cell>
          <cell r="E292">
            <v>4700</v>
          </cell>
          <cell r="F292" t="str">
            <v>NE</v>
          </cell>
          <cell r="G292" t="str">
            <v>R-RD</v>
          </cell>
        </row>
        <row r="293">
          <cell r="A293" t="str">
            <v>R113103</v>
          </cell>
          <cell r="B293" t="str">
            <v>RKP - K - Ø160/7x Ø100 - Podstropní rozdělovací komora - Krátká neizolovaná</v>
          </cell>
          <cell r="C293" t="str">
            <v>ks</v>
          </cell>
          <cell r="D293" t="str">
            <v>R1-Tvarovky ATREA</v>
          </cell>
          <cell r="E293">
            <v>4700</v>
          </cell>
          <cell r="F293" t="str">
            <v>ANO</v>
          </cell>
          <cell r="G293" t="str">
            <v>R-RD</v>
          </cell>
        </row>
        <row r="294">
          <cell r="A294" t="str">
            <v>R113104</v>
          </cell>
          <cell r="B294" t="str">
            <v>RKP - K - Ø160/7x Ø125 - Podstropní rozdělovací komora - Krátká neizolovaná</v>
          </cell>
          <cell r="C294" t="str">
            <v>ks</v>
          </cell>
          <cell r="D294" t="str">
            <v>R1-Tvarovky ATREA</v>
          </cell>
          <cell r="E294">
            <v>4700</v>
          </cell>
          <cell r="F294" t="str">
            <v>NE</v>
          </cell>
          <cell r="G294" t="str">
            <v>R-RD</v>
          </cell>
        </row>
        <row r="295">
          <cell r="A295" t="str">
            <v>R113105</v>
          </cell>
          <cell r="B295" t="str">
            <v>RKP - K - Ø200/7x Ø100 - Podstropní rozdělovací komora - Krátká neizolovaná</v>
          </cell>
          <cell r="C295" t="str">
            <v>ks</v>
          </cell>
          <cell r="D295" t="str">
            <v>R1-Tvarovky ATREA</v>
          </cell>
          <cell r="E295">
            <v>4700</v>
          </cell>
          <cell r="F295" t="str">
            <v>ANO</v>
          </cell>
          <cell r="G295" t="str">
            <v>R-RD</v>
          </cell>
        </row>
        <row r="296">
          <cell r="A296" t="str">
            <v>R113106</v>
          </cell>
          <cell r="B296" t="str">
            <v>RKP - K - Ø200/7x Ø125 - Podstropní rozdělovací komora - Krátká neizolovaná</v>
          </cell>
          <cell r="C296" t="str">
            <v>ks</v>
          </cell>
          <cell r="D296" t="str">
            <v>R1-Tvarovky ATREA</v>
          </cell>
          <cell r="E296">
            <v>4700</v>
          </cell>
          <cell r="F296" t="str">
            <v>NE</v>
          </cell>
          <cell r="G296" t="str">
            <v>R-RD</v>
          </cell>
        </row>
        <row r="297">
          <cell r="A297" t="str">
            <v>R113111</v>
          </cell>
          <cell r="B297" t="str">
            <v>RKPI - K - Ø125/7x Ø100 - Podstropní rozdělovací komora - Krátká izolovaná</v>
          </cell>
          <cell r="C297" t="str">
            <v>ks</v>
          </cell>
          <cell r="D297" t="str">
            <v>R1-Tvarovky ATREA</v>
          </cell>
          <cell r="E297">
            <v>5500</v>
          </cell>
          <cell r="F297" t="str">
            <v>ANO</v>
          </cell>
          <cell r="G297" t="str">
            <v>R-RD</v>
          </cell>
        </row>
        <row r="298">
          <cell r="A298" t="str">
            <v>R113112</v>
          </cell>
          <cell r="B298" t="str">
            <v>RKPI - K - Ø125/7x Ø125 - Podstropní rozdělovací komora - Krátká izolovaná</v>
          </cell>
          <cell r="C298" t="str">
            <v>ks</v>
          </cell>
          <cell r="D298" t="str">
            <v>R1-Tvarovky ATREA</v>
          </cell>
          <cell r="E298">
            <v>5500</v>
          </cell>
          <cell r="F298" t="str">
            <v>NE</v>
          </cell>
          <cell r="G298" t="str">
            <v>R-RD</v>
          </cell>
        </row>
        <row r="299">
          <cell r="A299" t="str">
            <v>R113113</v>
          </cell>
          <cell r="B299" t="str">
            <v>RKPI - K - Ø160/7x Ø100 - Podstropní rozdělovací komora - Krátká izolovaná</v>
          </cell>
          <cell r="C299" t="str">
            <v>ks</v>
          </cell>
          <cell r="D299" t="str">
            <v>R1-Tvarovky ATREA</v>
          </cell>
          <cell r="E299">
            <v>5500</v>
          </cell>
          <cell r="F299" t="str">
            <v>ANO</v>
          </cell>
          <cell r="G299" t="str">
            <v>R-RD</v>
          </cell>
        </row>
        <row r="300">
          <cell r="A300" t="str">
            <v>R113114</v>
          </cell>
          <cell r="B300" t="str">
            <v>RKPI - K - Ø160/7x Ø125 - Podstropní rozdělovací komora - Krátká izolovaná</v>
          </cell>
          <cell r="C300" t="str">
            <v>ks</v>
          </cell>
          <cell r="D300" t="str">
            <v>R1-Tvarovky ATREA</v>
          </cell>
          <cell r="E300">
            <v>5500</v>
          </cell>
          <cell r="F300" t="str">
            <v>NE</v>
          </cell>
          <cell r="G300" t="str">
            <v>R-RD</v>
          </cell>
        </row>
        <row r="301">
          <cell r="A301" t="str">
            <v>R113115</v>
          </cell>
          <cell r="B301" t="str">
            <v>RKPI - K - Ø200/7x Ø100 - Podstropní rozdělovací komora - Krátká izolovaná</v>
          </cell>
          <cell r="C301" t="str">
            <v>ks</v>
          </cell>
          <cell r="D301" t="str">
            <v>R1-Tvarovky ATREA</v>
          </cell>
          <cell r="E301">
            <v>5500</v>
          </cell>
          <cell r="F301" t="str">
            <v>ANO</v>
          </cell>
          <cell r="G301" t="str">
            <v>R-RD</v>
          </cell>
        </row>
        <row r="302">
          <cell r="A302" t="str">
            <v>R113116</v>
          </cell>
          <cell r="B302" t="str">
            <v>RKPI - K - Ø200/7x Ø125 - Podstropní rozdělovací komora - Krátká izolovaná</v>
          </cell>
          <cell r="C302" t="str">
            <v>ks</v>
          </cell>
          <cell r="D302" t="str">
            <v>R1-Tvarovky ATREA</v>
          </cell>
          <cell r="E302">
            <v>5500</v>
          </cell>
          <cell r="F302" t="str">
            <v>NE</v>
          </cell>
          <cell r="G302" t="str">
            <v>R-RD</v>
          </cell>
        </row>
        <row r="303">
          <cell r="A303" t="str">
            <v>R113201</v>
          </cell>
          <cell r="B303" t="str">
            <v>RKP - D - Ø125/8x Ø100 - Podstropní rozdělovací komora - Dlouhá neizolovaná</v>
          </cell>
          <cell r="C303" t="str">
            <v>ks</v>
          </cell>
          <cell r="D303" t="str">
            <v>R1-Tvarovky ATREA</v>
          </cell>
          <cell r="E303">
            <v>4990</v>
          </cell>
          <cell r="F303" t="str">
            <v>ANO</v>
          </cell>
          <cell r="G303" t="str">
            <v>R-RD</v>
          </cell>
        </row>
        <row r="304">
          <cell r="A304" t="str">
            <v>R113202</v>
          </cell>
          <cell r="B304" t="str">
            <v>RKP - D - Ø125/8x Ø125 - Podstropní rozdělovací komora - Dlouhá neizolovaná</v>
          </cell>
          <cell r="C304" t="str">
            <v>ks</v>
          </cell>
          <cell r="D304" t="str">
            <v>R1-Tvarovky ATREA</v>
          </cell>
          <cell r="E304">
            <v>4990</v>
          </cell>
          <cell r="F304" t="str">
            <v>NE</v>
          </cell>
          <cell r="G304" t="str">
            <v>R-RD</v>
          </cell>
        </row>
        <row r="305">
          <cell r="A305" t="str">
            <v>R113203</v>
          </cell>
          <cell r="B305" t="str">
            <v>RKP - D - Ø160/8x Ø100 - Podstropní rozdělovací komora - Dlouhá neizolovaná</v>
          </cell>
          <cell r="C305" t="str">
            <v>ks</v>
          </cell>
          <cell r="D305" t="str">
            <v>R1-Tvarovky ATREA</v>
          </cell>
          <cell r="E305">
            <v>4990</v>
          </cell>
          <cell r="F305" t="str">
            <v>ANO</v>
          </cell>
          <cell r="G305" t="str">
            <v>R-RD</v>
          </cell>
        </row>
        <row r="306">
          <cell r="A306" t="str">
            <v>R113204</v>
          </cell>
          <cell r="B306" t="str">
            <v>RKP - D - Ø160/8x Ø125 - Podstropní rozdělovací komora - Dlouhá neizolovaná</v>
          </cell>
          <cell r="C306" t="str">
            <v>ks</v>
          </cell>
          <cell r="D306" t="str">
            <v>R1-Tvarovky ATREA</v>
          </cell>
          <cell r="E306">
            <v>4990</v>
          </cell>
          <cell r="F306" t="str">
            <v>NE</v>
          </cell>
          <cell r="G306" t="str">
            <v>R-RD</v>
          </cell>
        </row>
        <row r="307">
          <cell r="A307" t="str">
            <v>R113205</v>
          </cell>
          <cell r="B307" t="str">
            <v>RKP - D - Ø200/8x Ø100 - Podstropní rozdělovací komora - Dlouhá neizolovaná</v>
          </cell>
          <cell r="C307" t="str">
            <v>ks</v>
          </cell>
          <cell r="D307" t="str">
            <v>R1-Tvarovky ATREA</v>
          </cell>
          <cell r="E307">
            <v>4990</v>
          </cell>
          <cell r="F307" t="str">
            <v>ANO</v>
          </cell>
          <cell r="G307" t="str">
            <v>R-RD</v>
          </cell>
        </row>
        <row r="308">
          <cell r="A308" t="str">
            <v>R113206</v>
          </cell>
          <cell r="B308" t="str">
            <v>RKP - D - Ø200/8x Ø125 - Podstropní rozdělovací komora - Dlouhá neizolovaná</v>
          </cell>
          <cell r="C308" t="str">
            <v>ks</v>
          </cell>
          <cell r="D308" t="str">
            <v>R1-Tvarovky ATREA</v>
          </cell>
          <cell r="E308">
            <v>4990</v>
          </cell>
          <cell r="F308" t="str">
            <v>NE</v>
          </cell>
          <cell r="G308" t="str">
            <v>R-RD</v>
          </cell>
        </row>
        <row r="309">
          <cell r="A309" t="str">
            <v>R113211</v>
          </cell>
          <cell r="B309" t="str">
            <v>RKPI - D - Ø125/8x Ø100 - Podstropní rozdělovací komora - Dlouhá izolovaná</v>
          </cell>
          <cell r="C309" t="str">
            <v>ks</v>
          </cell>
          <cell r="D309" t="str">
            <v>R1-Tvarovky ATREA</v>
          </cell>
          <cell r="E309">
            <v>5800</v>
          </cell>
          <cell r="F309" t="str">
            <v>ANO</v>
          </cell>
          <cell r="G309" t="str">
            <v>R-RD</v>
          </cell>
        </row>
        <row r="310">
          <cell r="A310" t="str">
            <v>R113212</v>
          </cell>
          <cell r="B310" t="str">
            <v>RKPI - D - Ø125/8x Ø125 - Podstropní rozdělovací komora - Dlouhá neizolovaná</v>
          </cell>
          <cell r="C310" t="str">
            <v>ks</v>
          </cell>
          <cell r="D310" t="str">
            <v>R1-Tvarovky ATREA</v>
          </cell>
          <cell r="E310">
            <v>5800</v>
          </cell>
          <cell r="F310" t="str">
            <v>NE</v>
          </cell>
          <cell r="G310" t="str">
            <v>R-RD</v>
          </cell>
        </row>
        <row r="311">
          <cell r="A311" t="str">
            <v>R113213</v>
          </cell>
          <cell r="B311" t="str">
            <v>RKPI - D - Ø160/8x Ø100 - Podstropní rozdělovací komora - Dlouhá izolovaná</v>
          </cell>
          <cell r="C311" t="str">
            <v>ks</v>
          </cell>
          <cell r="D311" t="str">
            <v>R1-Tvarovky ATREA</v>
          </cell>
          <cell r="E311">
            <v>5800</v>
          </cell>
          <cell r="F311" t="str">
            <v>ANO</v>
          </cell>
          <cell r="G311" t="str">
            <v>R-RD</v>
          </cell>
        </row>
        <row r="312">
          <cell r="A312" t="str">
            <v>R113214</v>
          </cell>
          <cell r="B312" t="str">
            <v>RKPI - D - Ø160/8x Ø125 - Podstropní rozdělovací komora - Dlouhá izolovaná</v>
          </cell>
          <cell r="C312" t="str">
            <v>ks</v>
          </cell>
          <cell r="D312" t="str">
            <v>R1-Tvarovky ATREA</v>
          </cell>
          <cell r="E312">
            <v>5800</v>
          </cell>
          <cell r="F312" t="str">
            <v>NE</v>
          </cell>
          <cell r="G312" t="str">
            <v>R-RD</v>
          </cell>
        </row>
        <row r="313">
          <cell r="A313" t="str">
            <v>R113215</v>
          </cell>
          <cell r="B313" t="str">
            <v>RKPI - D - Ø200/8x Ø100 - Podstropní rozdělovací komora - Dlouhá izolovaná</v>
          </cell>
          <cell r="C313" t="str">
            <v>ks</v>
          </cell>
          <cell r="D313" t="str">
            <v>R1-Tvarovky ATREA</v>
          </cell>
          <cell r="E313">
            <v>5800</v>
          </cell>
          <cell r="F313" t="str">
            <v>ANO</v>
          </cell>
          <cell r="G313" t="str">
            <v>R-RD</v>
          </cell>
        </row>
        <row r="314">
          <cell r="A314" t="str">
            <v>R113216</v>
          </cell>
          <cell r="B314" t="str">
            <v>RKPI - D - Ø200/8x Ø125 - Podstropní rozdělovací komora - Dlouhá izolovaná</v>
          </cell>
          <cell r="C314" t="str">
            <v>ks</v>
          </cell>
          <cell r="D314" t="str">
            <v>R1-Tvarovky ATREA</v>
          </cell>
          <cell r="E314">
            <v>5800</v>
          </cell>
          <cell r="F314" t="str">
            <v>NE</v>
          </cell>
          <cell r="G314" t="str">
            <v>R-RD</v>
          </cell>
        </row>
        <row r="315">
          <cell r="A315" t="str">
            <v>R113901</v>
          </cell>
          <cell r="B315" t="str">
            <v>RKPA -při objednání nutná specifikace RKP (pro kruhový i plochý podstropní rozvod)</v>
          </cell>
          <cell r="C315" t="str">
            <v>ks</v>
          </cell>
          <cell r="D315" t="str">
            <v>R1-Tvarovky ATREA</v>
          </cell>
          <cell r="E315" t="str">
            <v>X</v>
          </cell>
          <cell r="F315" t="str">
            <v>ANO</v>
          </cell>
          <cell r="G315" t="str">
            <v>bez</v>
          </cell>
        </row>
        <row r="316">
          <cell r="A316" t="str">
            <v>R114101</v>
          </cell>
          <cell r="B316" t="str">
            <v>RKP-K Ø125/6x 160x40 - Podstropní rozdělovací komora krátká neizolovaná</v>
          </cell>
          <cell r="C316" t="str">
            <v>ks</v>
          </cell>
          <cell r="D316" t="str">
            <v>R1-Tvarovky ATREA</v>
          </cell>
          <cell r="E316">
            <v>3670</v>
          </cell>
          <cell r="F316" t="str">
            <v>NE</v>
          </cell>
          <cell r="G316" t="str">
            <v>R-RD</v>
          </cell>
        </row>
        <row r="317">
          <cell r="A317" t="str">
            <v>R114102</v>
          </cell>
          <cell r="B317" t="str">
            <v>RKP-K Ø160/6x 160x40 - Podstropní rozdělovací komora krátká neizolovaná</v>
          </cell>
          <cell r="C317" t="str">
            <v>ks</v>
          </cell>
          <cell r="D317" t="str">
            <v>R1-Tvarovky ATREA</v>
          </cell>
          <cell r="E317">
            <v>3670</v>
          </cell>
          <cell r="F317" t="str">
            <v>NE</v>
          </cell>
          <cell r="G317" t="str">
            <v>R-RD</v>
          </cell>
        </row>
        <row r="318">
          <cell r="A318" t="str">
            <v>R114103</v>
          </cell>
          <cell r="B318" t="str">
            <v>RKP-K Ø125/6x 200x50 - Podstropní rozdělovací komora krátká neizolovaná</v>
          </cell>
          <cell r="C318" t="str">
            <v>ks</v>
          </cell>
          <cell r="D318" t="str">
            <v>R1-Tvarovky ATREA</v>
          </cell>
          <cell r="E318">
            <v>3670</v>
          </cell>
          <cell r="F318" t="str">
            <v>NE</v>
          </cell>
          <cell r="G318" t="str">
            <v>R-RD</v>
          </cell>
        </row>
        <row r="319">
          <cell r="A319" t="str">
            <v>R114104</v>
          </cell>
          <cell r="B319" t="str">
            <v>RKP-K Ø160/6x 200x50 - Podstropní rozdělovací komora krátká neizolovaná</v>
          </cell>
          <cell r="C319" t="str">
            <v>ks</v>
          </cell>
          <cell r="D319" t="str">
            <v>R1-Tvarovky ATREA</v>
          </cell>
          <cell r="E319">
            <v>3670</v>
          </cell>
          <cell r="F319" t="str">
            <v>NE</v>
          </cell>
          <cell r="G319" t="str">
            <v>R-RD</v>
          </cell>
        </row>
        <row r="320">
          <cell r="A320" t="str">
            <v>R114111</v>
          </cell>
          <cell r="B320" t="str">
            <v>RKPI-K Ø125/6x 160x40 - Podstropní rozdělovací komora krátká izolovaná</v>
          </cell>
          <cell r="C320" t="str">
            <v>ks</v>
          </cell>
          <cell r="D320" t="str">
            <v>R1-Tvarovky ATREA</v>
          </cell>
          <cell r="E320">
            <v>4270</v>
          </cell>
          <cell r="F320" t="str">
            <v>NE</v>
          </cell>
          <cell r="G320" t="str">
            <v>R-RD</v>
          </cell>
        </row>
        <row r="321">
          <cell r="A321" t="str">
            <v>R114112</v>
          </cell>
          <cell r="B321" t="str">
            <v>RKPI-K Ø160/6x 160x40 - Podstropní rozdělovací komora krátká izolovaná</v>
          </cell>
          <cell r="C321" t="str">
            <v>ks</v>
          </cell>
          <cell r="D321" t="str">
            <v>R1-Tvarovky ATREA</v>
          </cell>
          <cell r="E321">
            <v>4270</v>
          </cell>
          <cell r="F321" t="str">
            <v>NE</v>
          </cell>
          <cell r="G321" t="str">
            <v>R-RD</v>
          </cell>
        </row>
        <row r="322">
          <cell r="A322" t="str">
            <v>R114113</v>
          </cell>
          <cell r="B322" t="str">
            <v>RKPI-K Ø125/6x 200x50  -Podstropní rozdělovací komora krátká izolovaná</v>
          </cell>
          <cell r="C322" t="str">
            <v>ks</v>
          </cell>
          <cell r="D322" t="str">
            <v>R1-Tvarovky ATREA</v>
          </cell>
          <cell r="E322">
            <v>4270</v>
          </cell>
          <cell r="F322" t="str">
            <v>NE</v>
          </cell>
          <cell r="G322" t="str">
            <v>R-RD</v>
          </cell>
        </row>
        <row r="323">
          <cell r="A323" t="str">
            <v>R114114</v>
          </cell>
          <cell r="B323" t="str">
            <v>RKPI-K Ø160/6x 200x50 - Podstropní rozdělovací komora krátká izolovaná</v>
          </cell>
          <cell r="C323" t="str">
            <v>ks</v>
          </cell>
          <cell r="D323" t="str">
            <v>R1-Tvarovky ATREA</v>
          </cell>
          <cell r="E323">
            <v>4270</v>
          </cell>
          <cell r="F323" t="str">
            <v>NE</v>
          </cell>
          <cell r="G323" t="str">
            <v>R-RD</v>
          </cell>
        </row>
        <row r="324">
          <cell r="A324" t="str">
            <v>R114201</v>
          </cell>
          <cell r="B324" t="str">
            <v>RKP-D Ø125/8x 160x40 - Podstropní rozdělovací komora dlouhá neizolovaná</v>
          </cell>
          <cell r="C324" t="str">
            <v>ks</v>
          </cell>
          <cell r="D324" t="str">
            <v>R1-Tvarovky ATREA</v>
          </cell>
          <cell r="E324">
            <v>3970</v>
          </cell>
          <cell r="F324" t="str">
            <v>NE</v>
          </cell>
          <cell r="G324" t="str">
            <v>R-RD</v>
          </cell>
        </row>
        <row r="325">
          <cell r="A325" t="str">
            <v>R114202</v>
          </cell>
          <cell r="B325" t="str">
            <v>RKP-D Ø160/8x 160x40 - Podstropní rozdělovací komora dlouhá neizolovaná</v>
          </cell>
          <cell r="C325" t="str">
            <v>ks</v>
          </cell>
          <cell r="D325" t="str">
            <v>R1-Tvarovky ATREA</v>
          </cell>
          <cell r="E325">
            <v>3970</v>
          </cell>
          <cell r="F325" t="str">
            <v>NE</v>
          </cell>
          <cell r="G325" t="str">
            <v>R-RD</v>
          </cell>
        </row>
        <row r="326">
          <cell r="A326" t="str">
            <v>R114203</v>
          </cell>
          <cell r="B326" t="str">
            <v>RKP-D Ø125/8x 200x50 - Podstropní rozdělovací komora dlouhá neizolovaná</v>
          </cell>
          <cell r="C326" t="str">
            <v>ks</v>
          </cell>
          <cell r="D326" t="str">
            <v>R1-Tvarovky ATREA</v>
          </cell>
          <cell r="E326">
            <v>3970</v>
          </cell>
          <cell r="F326" t="str">
            <v>NE</v>
          </cell>
          <cell r="G326" t="str">
            <v>R-RD</v>
          </cell>
        </row>
        <row r="327">
          <cell r="A327" t="str">
            <v>R114204</v>
          </cell>
          <cell r="B327" t="str">
            <v>RKP-D Ø160/8x 200x50 - Podstropní rozdělovací komora dlouhá neizolovaná</v>
          </cell>
          <cell r="C327" t="str">
            <v>ks</v>
          </cell>
          <cell r="D327" t="str">
            <v>R1-Tvarovky ATREA</v>
          </cell>
          <cell r="E327">
            <v>3970</v>
          </cell>
          <cell r="F327" t="str">
            <v>NE</v>
          </cell>
          <cell r="G327" t="str">
            <v>R-RD</v>
          </cell>
        </row>
        <row r="328">
          <cell r="A328" t="str">
            <v>R114211</v>
          </cell>
          <cell r="B328" t="str">
            <v>RKPI-D Ø125/8x 160x40 - Podstropní rozdělovací komora dlouhá izolovaná</v>
          </cell>
          <cell r="C328" t="str">
            <v>ks</v>
          </cell>
          <cell r="D328" t="str">
            <v>R1-Tvarovky ATREA</v>
          </cell>
          <cell r="E328">
            <v>4550</v>
          </cell>
          <cell r="F328" t="str">
            <v>NE</v>
          </cell>
          <cell r="G328" t="str">
            <v>R-RD</v>
          </cell>
        </row>
        <row r="329">
          <cell r="A329" t="str">
            <v>R114212</v>
          </cell>
          <cell r="B329" t="str">
            <v>RKPI-D Ø160/8x 160x40 - Podstropní rozdělovací komora dlouhá izolovaná</v>
          </cell>
          <cell r="C329" t="str">
            <v>ks</v>
          </cell>
          <cell r="D329" t="str">
            <v>R1-Tvarovky ATREA</v>
          </cell>
          <cell r="E329">
            <v>4550</v>
          </cell>
          <cell r="F329" t="str">
            <v>NE</v>
          </cell>
          <cell r="G329" t="str">
            <v>R-RD</v>
          </cell>
        </row>
        <row r="330">
          <cell r="A330" t="str">
            <v>R114213</v>
          </cell>
          <cell r="B330" t="str">
            <v>RKPI-D Ø125/8x 200x50 - Podstropní rozdělovací komora dlouhá izolovaná</v>
          </cell>
          <cell r="C330" t="str">
            <v>ks</v>
          </cell>
          <cell r="D330" t="str">
            <v>R1-Tvarovky ATREA</v>
          </cell>
          <cell r="E330">
            <v>4550</v>
          </cell>
          <cell r="F330" t="str">
            <v>NE</v>
          </cell>
          <cell r="G330" t="str">
            <v>R-RD</v>
          </cell>
        </row>
        <row r="331">
          <cell r="A331" t="str">
            <v>R114214</v>
          </cell>
          <cell r="B331" t="str">
            <v>RKPI-D Ø160/8x 200x50 - Podstropní rozdělovací komora dlouhá izolovaná</v>
          </cell>
          <cell r="C331" t="str">
            <v>ks</v>
          </cell>
          <cell r="D331" t="str">
            <v>R1-Tvarovky ATREA</v>
          </cell>
          <cell r="E331">
            <v>4550</v>
          </cell>
          <cell r="F331" t="str">
            <v>NE</v>
          </cell>
          <cell r="G331" t="str">
            <v>R-RD</v>
          </cell>
        </row>
        <row r="332">
          <cell r="A332" t="str">
            <v>R120011</v>
          </cell>
          <cell r="B332" t="str">
            <v>PKP 200x50 - Podlahový kanál pozink typ A - tl. 0,6 mm</v>
          </cell>
          <cell r="C332" t="str">
            <v>m</v>
          </cell>
          <cell r="D332" t="str">
            <v>R1-Rozvod 200x50</v>
          </cell>
          <cell r="E332">
            <v>215</v>
          </cell>
          <cell r="F332" t="str">
            <v>NE</v>
          </cell>
          <cell r="G332" t="str">
            <v>R-RD</v>
          </cell>
        </row>
        <row r="333">
          <cell r="A333" t="str">
            <v>R120012</v>
          </cell>
          <cell r="B333" t="str">
            <v>PKP 200x50 - Podlahový kanál pozink typ B - tl. 1 mm</v>
          </cell>
          <cell r="C333" t="str">
            <v>m</v>
          </cell>
          <cell r="D333" t="str">
            <v>R1-Rozvod 200x50</v>
          </cell>
          <cell r="E333">
            <v>270</v>
          </cell>
          <cell r="F333" t="str">
            <v>NE</v>
          </cell>
          <cell r="G333" t="str">
            <v>R-RD</v>
          </cell>
        </row>
        <row r="334">
          <cell r="A334" t="str">
            <v>R120042</v>
          </cell>
          <cell r="B334" t="str">
            <v>PKP 160x40 - Podlahový kanál pozink typ B - tl. 1mm</v>
          </cell>
          <cell r="C334" t="str">
            <v>m</v>
          </cell>
          <cell r="D334" t="str">
            <v>R1-Rozvod 160x40</v>
          </cell>
          <cell r="E334">
            <v>260</v>
          </cell>
          <cell r="F334" t="str">
            <v>NE</v>
          </cell>
          <cell r="G334" t="str">
            <v>R-RD</v>
          </cell>
        </row>
        <row r="335">
          <cell r="A335" t="str">
            <v>R120301</v>
          </cell>
          <cell r="B335" t="str">
            <v>KSP - kanálová spojka přímá 200x50</v>
          </cell>
          <cell r="C335" t="str">
            <v>ks</v>
          </cell>
          <cell r="D335" t="str">
            <v>R1-Rozvod 200x50</v>
          </cell>
          <cell r="E335">
            <v>145</v>
          </cell>
          <cell r="F335" t="str">
            <v>NE</v>
          </cell>
          <cell r="G335" t="str">
            <v>R-RD</v>
          </cell>
        </row>
        <row r="336">
          <cell r="A336" t="str">
            <v>R120310</v>
          </cell>
          <cell r="B336" t="str">
            <v>KSU - kanálová spojká úhlová - 45° - 200x50</v>
          </cell>
          <cell r="C336" t="str">
            <v>ks</v>
          </cell>
          <cell r="D336" t="str">
            <v>R1-Rozvod 200x50</v>
          </cell>
          <cell r="E336">
            <v>330</v>
          </cell>
          <cell r="F336" t="str">
            <v>NE</v>
          </cell>
          <cell r="G336" t="str">
            <v>R-RD</v>
          </cell>
        </row>
        <row r="337">
          <cell r="A337" t="str">
            <v>R120331</v>
          </cell>
          <cell r="B337" t="str">
            <v>KSP - kanálová spojka přímá 160x40</v>
          </cell>
          <cell r="C337" t="str">
            <v>ks</v>
          </cell>
          <cell r="D337" t="str">
            <v>R1-Rozvod 160x40</v>
          </cell>
          <cell r="E337">
            <v>145</v>
          </cell>
          <cell r="F337" t="str">
            <v>NE</v>
          </cell>
          <cell r="G337" t="str">
            <v>R-RD</v>
          </cell>
        </row>
        <row r="338">
          <cell r="A338" t="str">
            <v>R120340</v>
          </cell>
          <cell r="B338" t="str">
            <v>KSU - kanálová spojká úhlová - 45° - 160x40</v>
          </cell>
          <cell r="C338" t="str">
            <v>ks</v>
          </cell>
          <cell r="D338" t="str">
            <v>R1-Rozvod 160x40</v>
          </cell>
          <cell r="E338">
            <v>330</v>
          </cell>
          <cell r="F338" t="str">
            <v>NE</v>
          </cell>
          <cell r="G338" t="str">
            <v>R-RD</v>
          </cell>
        </row>
        <row r="339">
          <cell r="A339" t="str">
            <v>R120403</v>
          </cell>
          <cell r="B339" t="str">
            <v>PKR 200x50-2x45° - podlahový kanál rozbočka symetrická</v>
          </cell>
          <cell r="C339" t="str">
            <v>ks</v>
          </cell>
          <cell r="D339" t="str">
            <v>R1-Rozvod 200x50</v>
          </cell>
          <cell r="E339">
            <v>1030</v>
          </cell>
          <cell r="F339" t="str">
            <v>NE</v>
          </cell>
          <cell r="G339" t="str">
            <v>R-RD</v>
          </cell>
        </row>
        <row r="340">
          <cell r="A340" t="str">
            <v>R120443</v>
          </cell>
          <cell r="B340" t="str">
            <v>PKR 160x40-2x45° - podlahový kanál rozbočka symetrická</v>
          </cell>
          <cell r="C340" t="str">
            <v>ks</v>
          </cell>
          <cell r="D340" t="str">
            <v>R1-Rozvod 160x40</v>
          </cell>
          <cell r="E340">
            <v>1030</v>
          </cell>
          <cell r="F340" t="str">
            <v>NE</v>
          </cell>
          <cell r="G340" t="str">
            <v>R-RD</v>
          </cell>
        </row>
        <row r="341">
          <cell r="A341" t="str">
            <v>R120500</v>
          </cell>
          <cell r="B341" t="str">
            <v>RVP XX - tl.20x52x197 - regulační vložka potrubí</v>
          </cell>
          <cell r="C341" t="str">
            <v>ks</v>
          </cell>
          <cell r="D341" t="str">
            <v>R1-Rozvod 200x50</v>
          </cell>
          <cell r="E341">
            <v>68</v>
          </cell>
          <cell r="F341" t="str">
            <v>NE</v>
          </cell>
          <cell r="G341" t="str">
            <v>R-RD</v>
          </cell>
        </row>
        <row r="342">
          <cell r="A342" t="str">
            <v>R120501</v>
          </cell>
          <cell r="B342" t="str">
            <v>RVP XX - tl.20x42x157 - regulační vložka potrubí</v>
          </cell>
          <cell r="C342" t="str">
            <v>ks</v>
          </cell>
          <cell r="D342" t="str">
            <v>R1-Rozvod 160x40</v>
          </cell>
          <cell r="E342">
            <v>68</v>
          </cell>
          <cell r="F342" t="str">
            <v>NE</v>
          </cell>
          <cell r="G342" t="str">
            <v>R-RD</v>
          </cell>
        </row>
        <row r="343">
          <cell r="A343" t="str">
            <v>R120511</v>
          </cell>
          <cell r="B343" t="str">
            <v>RVK XX - tl.20 - regulační vložka potrubí DN77 - pro rozvod GP</v>
          </cell>
          <cell r="C343" t="str">
            <v>ks</v>
          </cell>
          <cell r="D343" t="str">
            <v>R1-Tvarovky ATREA</v>
          </cell>
          <cell r="E343">
            <v>68</v>
          </cell>
          <cell r="F343" t="str">
            <v>ANO</v>
          </cell>
          <cell r="G343" t="str">
            <v>R-RD</v>
          </cell>
        </row>
        <row r="344">
          <cell r="A344" t="str">
            <v>R120520</v>
          </cell>
          <cell r="B344" t="str">
            <v>RVK XX - tl.20 - regulační vložka potrubí DN102</v>
          </cell>
          <cell r="C344" t="str">
            <v>ks</v>
          </cell>
          <cell r="D344" t="str">
            <v>R1-Tvarovky ATREA</v>
          </cell>
          <cell r="E344">
            <v>68</v>
          </cell>
          <cell r="F344" t="str">
            <v>NE</v>
          </cell>
          <cell r="G344" t="str">
            <v>R-RD</v>
          </cell>
        </row>
        <row r="345">
          <cell r="A345" t="str">
            <v>R120521</v>
          </cell>
          <cell r="B345" t="str">
            <v>RVK XX - tl.20 - regulační vložka potrubí DN127</v>
          </cell>
          <cell r="C345" t="str">
            <v>ks</v>
          </cell>
          <cell r="D345" t="str">
            <v>R1-Tvarovky ATREA</v>
          </cell>
          <cell r="E345">
            <v>68</v>
          </cell>
          <cell r="F345" t="str">
            <v>NE</v>
          </cell>
          <cell r="G345" t="str">
            <v>R-RD</v>
          </cell>
        </row>
        <row r="346">
          <cell r="A346" t="str">
            <v>R120522</v>
          </cell>
          <cell r="B346" t="str">
            <v>RVK XX - tl.20 - regulační vložka potrubí DN160</v>
          </cell>
          <cell r="C346" t="str">
            <v>ks</v>
          </cell>
          <cell r="D346" t="str">
            <v>R1-Tvarovky ATREA</v>
          </cell>
          <cell r="E346">
            <v>68</v>
          </cell>
          <cell r="F346" t="str">
            <v>NE</v>
          </cell>
          <cell r="G346" t="str">
            <v>R-RD</v>
          </cell>
        </row>
        <row r="347">
          <cell r="A347" t="str">
            <v>R120523</v>
          </cell>
          <cell r="B347" t="str">
            <v>RVK XX - tl.20 - regulační vložka potrubí DN203</v>
          </cell>
          <cell r="C347" t="str">
            <v>ks</v>
          </cell>
          <cell r="D347" t="str">
            <v>R1-Tvarovky ATREA</v>
          </cell>
          <cell r="E347">
            <v>68</v>
          </cell>
          <cell r="F347" t="str">
            <v>NE</v>
          </cell>
          <cell r="G347" t="str">
            <v>R-RD</v>
          </cell>
        </row>
        <row r="348">
          <cell r="A348" t="str">
            <v>R120524</v>
          </cell>
          <cell r="B348" t="str">
            <v>RVK XX - tl.20 - regulační vložka potrubí DN254</v>
          </cell>
          <cell r="C348" t="str">
            <v>ks</v>
          </cell>
          <cell r="D348" t="str">
            <v>R1-Tvarovky ATREA</v>
          </cell>
          <cell r="E348">
            <v>68</v>
          </cell>
          <cell r="F348" t="str">
            <v>NE</v>
          </cell>
          <cell r="G348" t="str">
            <v>R-RD</v>
          </cell>
        </row>
        <row r="349">
          <cell r="A349" t="str">
            <v>R120901</v>
          </cell>
          <cell r="B349" t="str">
            <v>PPP Plech podlahový podložný pod podlahové kanály 50x195 pozink 0,6 mm</v>
          </cell>
          <cell r="C349" t="str">
            <v>ks</v>
          </cell>
          <cell r="D349" t="str">
            <v>R1-Rozvod 200x50</v>
          </cell>
          <cell r="E349">
            <v>27</v>
          </cell>
          <cell r="F349" t="str">
            <v>NE</v>
          </cell>
          <cell r="G349" t="str">
            <v>R-RD</v>
          </cell>
        </row>
        <row r="350">
          <cell r="A350" t="str">
            <v>R120902</v>
          </cell>
          <cell r="B350" t="str">
            <v>PVB Podlahová výztuha beton (podlahového kanálu)</v>
          </cell>
          <cell r="C350" t="str">
            <v>ks</v>
          </cell>
          <cell r="D350" t="str">
            <v>R1-Rozvod 200x50</v>
          </cell>
          <cell r="E350">
            <v>41</v>
          </cell>
          <cell r="F350" t="str">
            <v>NE</v>
          </cell>
          <cell r="G350" t="str">
            <v>R-RD</v>
          </cell>
        </row>
        <row r="351">
          <cell r="A351" t="str">
            <v>R120903</v>
          </cell>
          <cell r="B351" t="str">
            <v>PVV Podlahová výztuha vnitřní (podlahového kanálu)</v>
          </cell>
          <cell r="C351" t="str">
            <v>ks</v>
          </cell>
          <cell r="D351" t="str">
            <v>R1-Rozvod 200x50</v>
          </cell>
          <cell r="E351">
            <v>41</v>
          </cell>
          <cell r="F351" t="str">
            <v>NE</v>
          </cell>
          <cell r="G351" t="str">
            <v>R-RD</v>
          </cell>
        </row>
        <row r="352">
          <cell r="A352" t="str">
            <v>R120941</v>
          </cell>
          <cell r="B352" t="str">
            <v>PPP 40x155 - plech podložný pod podlahové kanály</v>
          </cell>
          <cell r="C352" t="str">
            <v>ks</v>
          </cell>
          <cell r="D352" t="str">
            <v>R1-Rozvod 160x40</v>
          </cell>
          <cell r="E352">
            <v>27</v>
          </cell>
          <cell r="F352" t="str">
            <v>NE</v>
          </cell>
          <cell r="G352" t="str">
            <v>R-RD</v>
          </cell>
        </row>
        <row r="353">
          <cell r="A353" t="str">
            <v>R120942</v>
          </cell>
          <cell r="B353" t="str">
            <v>PVB 155 - podlahová výztuha beton</v>
          </cell>
          <cell r="C353" t="str">
            <v>ks</v>
          </cell>
          <cell r="D353" t="str">
            <v>R1-Rozvod 160x40</v>
          </cell>
          <cell r="E353">
            <v>41</v>
          </cell>
          <cell r="F353" t="str">
            <v>NE</v>
          </cell>
          <cell r="G353" t="str">
            <v>R-RD</v>
          </cell>
        </row>
        <row r="354">
          <cell r="A354" t="str">
            <v>R120943</v>
          </cell>
          <cell r="B354" t="str">
            <v>PVV - rohová vymezovací vsuvka pro podlahový kanál</v>
          </cell>
          <cell r="C354" t="str">
            <v>ks</v>
          </cell>
          <cell r="D354" t="str">
            <v>R1-Rozvod 160x40</v>
          </cell>
          <cell r="E354">
            <v>41</v>
          </cell>
          <cell r="F354" t="str">
            <v>NE</v>
          </cell>
          <cell r="G354" t="str">
            <v>R-RD</v>
          </cell>
        </row>
        <row r="355">
          <cell r="A355" t="str">
            <v>R121100</v>
          </cell>
          <cell r="B355" t="str">
            <v>PPS 200x50/100 - podlahový přechod kolmé napojení</v>
          </cell>
          <cell r="C355" t="str">
            <v>ks</v>
          </cell>
          <cell r="D355" t="str">
            <v>R1-Rozvod 200x50</v>
          </cell>
          <cell r="E355">
            <v>1000</v>
          </cell>
          <cell r="F355" t="str">
            <v>ANO</v>
          </cell>
          <cell r="G355" t="str">
            <v>R-RD</v>
          </cell>
        </row>
        <row r="356">
          <cell r="A356" t="str">
            <v>R121101</v>
          </cell>
          <cell r="B356" t="str">
            <v>PPK 200x50/ø100 - Podlahový přechod koncový - přímý</v>
          </cell>
          <cell r="C356" t="str">
            <v>ks</v>
          </cell>
          <cell r="D356" t="str">
            <v>R1-Rozvod 200x50</v>
          </cell>
          <cell r="E356">
            <v>825</v>
          </cell>
          <cell r="F356" t="str">
            <v>ANO</v>
          </cell>
          <cell r="G356" t="str">
            <v>R-RD</v>
          </cell>
        </row>
        <row r="357">
          <cell r="A357" t="str">
            <v>R121120</v>
          </cell>
          <cell r="B357" t="str">
            <v>PPS 200x50/125 - podlahový přechod kolmé napojení</v>
          </cell>
          <cell r="C357" t="str">
            <v>ks</v>
          </cell>
          <cell r="D357" t="str">
            <v>R1-Rozvod 200x50</v>
          </cell>
          <cell r="E357">
            <v>1000</v>
          </cell>
          <cell r="F357" t="str">
            <v>NE</v>
          </cell>
          <cell r="G357" t="str">
            <v>R-RD</v>
          </cell>
        </row>
        <row r="358">
          <cell r="A358" t="str">
            <v>R121121</v>
          </cell>
          <cell r="B358" t="str">
            <v>PPK 200x50/ø125 - Podlahový přechod koncový - přímý</v>
          </cell>
          <cell r="C358" t="str">
            <v>ks</v>
          </cell>
          <cell r="D358" t="str">
            <v>R1-Rozvod 200x50</v>
          </cell>
          <cell r="E358">
            <v>835</v>
          </cell>
          <cell r="F358" t="str">
            <v>NE</v>
          </cell>
          <cell r="G358" t="str">
            <v>R-RD</v>
          </cell>
        </row>
        <row r="359">
          <cell r="A359" t="str">
            <v>R121160</v>
          </cell>
          <cell r="B359" t="str">
            <v>PPS 200x50/160 - podlahový přechod kolmé napojení</v>
          </cell>
          <cell r="C359" t="str">
            <v>ks</v>
          </cell>
          <cell r="D359" t="str">
            <v>R1-Rozvod 200x50</v>
          </cell>
          <cell r="E359">
            <v>1000</v>
          </cell>
          <cell r="F359" t="str">
            <v>NE</v>
          </cell>
          <cell r="G359" t="str">
            <v>R-RD</v>
          </cell>
        </row>
        <row r="360">
          <cell r="A360" t="str">
            <v>R121161</v>
          </cell>
          <cell r="B360" t="str">
            <v>PPK 200x50/ø160 - Podlahový přechod koncový - přímý</v>
          </cell>
          <cell r="C360" t="str">
            <v>ks</v>
          </cell>
          <cell r="D360" t="str">
            <v>R1-Rozvod 200x50</v>
          </cell>
          <cell r="E360">
            <v>870</v>
          </cell>
          <cell r="F360" t="str">
            <v>NE</v>
          </cell>
          <cell r="G360" t="str">
            <v>R-RD</v>
          </cell>
        </row>
        <row r="361">
          <cell r="A361" t="str">
            <v>R121400</v>
          </cell>
          <cell r="B361" t="str">
            <v>PPK 160x40/90° - podlahový přech obloukový</v>
          </cell>
          <cell r="C361" t="str">
            <v>ks</v>
          </cell>
          <cell r="D361" t="str">
            <v>R1-Rozvod 160x40</v>
          </cell>
          <cell r="E361">
            <v>500</v>
          </cell>
          <cell r="F361" t="str">
            <v>NE</v>
          </cell>
          <cell r="G361" t="str">
            <v>R-RD</v>
          </cell>
        </row>
        <row r="362">
          <cell r="A362" t="str">
            <v>R121401</v>
          </cell>
          <cell r="B362" t="str">
            <v>PPK 160x40/ø100 - podlahový přechod koncový - přímý</v>
          </cell>
          <cell r="C362" t="str">
            <v>ks</v>
          </cell>
          <cell r="D362" t="str">
            <v>R1-Rozvod 160x40</v>
          </cell>
          <cell r="E362">
            <v>825</v>
          </cell>
          <cell r="F362" t="str">
            <v>ANO</v>
          </cell>
          <cell r="G362" t="str">
            <v>R-RD</v>
          </cell>
        </row>
        <row r="363">
          <cell r="A363" t="str">
            <v>R121402</v>
          </cell>
          <cell r="B363" t="str">
            <v>PPS 160x40/100 - podlahový přechod koncový - kolmé napojení</v>
          </cell>
          <cell r="C363" t="str">
            <v>ks</v>
          </cell>
          <cell r="D363" t="str">
            <v>R1-Rozvod 160x40</v>
          </cell>
          <cell r="E363">
            <v>1000</v>
          </cell>
          <cell r="F363" t="str">
            <v>ANO</v>
          </cell>
          <cell r="G363" t="str">
            <v>R-RD</v>
          </cell>
        </row>
        <row r="364">
          <cell r="A364" t="str">
            <v>R121421</v>
          </cell>
          <cell r="B364" t="str">
            <v>PPK 160x40/ø125 - podlahový přechod koncový - přímý</v>
          </cell>
          <cell r="C364" t="str">
            <v>ks</v>
          </cell>
          <cell r="D364" t="str">
            <v>R1-Rozvod 160x40</v>
          </cell>
          <cell r="E364">
            <v>835</v>
          </cell>
          <cell r="F364" t="str">
            <v>NE</v>
          </cell>
          <cell r="G364" t="str">
            <v>R-RD</v>
          </cell>
        </row>
        <row r="365">
          <cell r="A365" t="str">
            <v>R121422</v>
          </cell>
          <cell r="B365" t="str">
            <v>PPS 160x40/125 - podlahový přechod koncový - kolmé napojení</v>
          </cell>
          <cell r="C365" t="str">
            <v>ks</v>
          </cell>
          <cell r="D365" t="str">
            <v>R1-Rozvod 160x40</v>
          </cell>
          <cell r="E365">
            <v>1000</v>
          </cell>
          <cell r="F365" t="str">
            <v>NE</v>
          </cell>
          <cell r="G365" t="str">
            <v>R-RD</v>
          </cell>
        </row>
        <row r="366">
          <cell r="A366" t="str">
            <v>R121432</v>
          </cell>
          <cell r="B366" t="str">
            <v>PPS 160x40/160 - podlahový přechod koncový - kolmé napojení</v>
          </cell>
          <cell r="C366" t="str">
            <v>ks</v>
          </cell>
          <cell r="D366" t="str">
            <v>R1-Rozvod 160x40</v>
          </cell>
          <cell r="E366">
            <v>1060</v>
          </cell>
          <cell r="F366" t="str">
            <v>NE</v>
          </cell>
          <cell r="G366" t="str">
            <v>R-RD</v>
          </cell>
        </row>
        <row r="367">
          <cell r="A367" t="str">
            <v>R121461</v>
          </cell>
          <cell r="B367" t="str">
            <v>PPK 160x40/ø160 - podlahový přechod koncový - přímý</v>
          </cell>
          <cell r="C367" t="str">
            <v>ks</v>
          </cell>
          <cell r="D367" t="str">
            <v>R1-Rozvod 160x40</v>
          </cell>
          <cell r="E367">
            <v>870</v>
          </cell>
          <cell r="F367" t="str">
            <v>NE</v>
          </cell>
          <cell r="G367" t="str">
            <v>R-RD</v>
          </cell>
        </row>
        <row r="368">
          <cell r="A368" t="str">
            <v>R121500</v>
          </cell>
          <cell r="B368" t="str">
            <v>PPK 200x50/90° - Podlahový přechod obloukový</v>
          </cell>
          <cell r="C368" t="str">
            <v>ks</v>
          </cell>
          <cell r="D368" t="str">
            <v>R1-Rozvod 200x50</v>
          </cell>
          <cell r="E368">
            <v>300</v>
          </cell>
          <cell r="F368" t="str">
            <v>NE</v>
          </cell>
          <cell r="G368" t="str">
            <v>R-RD</v>
          </cell>
        </row>
        <row r="369">
          <cell r="A369" t="str">
            <v>R121601</v>
          </cell>
          <cell r="B369" t="str">
            <v>PKS - přechodová komora stropní/stěnová 100/100</v>
          </cell>
          <cell r="C369" t="str">
            <v>ks</v>
          </cell>
          <cell r="D369" t="str">
            <v>R1-Tvarovky ATREA</v>
          </cell>
          <cell r="E369">
            <v>1190</v>
          </cell>
          <cell r="F369" t="str">
            <v>ANO</v>
          </cell>
          <cell r="G369" t="str">
            <v>R-RD</v>
          </cell>
        </row>
        <row r="370">
          <cell r="A370" t="str">
            <v>R121602</v>
          </cell>
          <cell r="B370" t="str">
            <v>PKS - přechodová komora stropní/stěnová 100/125</v>
          </cell>
          <cell r="C370" t="str">
            <v>ks</v>
          </cell>
          <cell r="D370" t="str">
            <v>R1-Tvarovky ATREA</v>
          </cell>
          <cell r="E370">
            <v>1190</v>
          </cell>
          <cell r="F370" t="str">
            <v>ANO</v>
          </cell>
          <cell r="G370" t="str">
            <v>R-RD</v>
          </cell>
        </row>
        <row r="371">
          <cell r="A371" t="str">
            <v>R121603</v>
          </cell>
          <cell r="B371" t="str">
            <v>PKS - přechodová komora stropní/stěnová 125/125</v>
          </cell>
          <cell r="C371" t="str">
            <v>ks</v>
          </cell>
          <cell r="D371" t="str">
            <v>R1-Tvarovky ATREA</v>
          </cell>
          <cell r="E371">
            <v>1190</v>
          </cell>
          <cell r="F371" t="str">
            <v>NE</v>
          </cell>
          <cell r="G371" t="str">
            <v>R-RD</v>
          </cell>
        </row>
        <row r="372">
          <cell r="A372" t="str">
            <v>R121604</v>
          </cell>
          <cell r="B372" t="str">
            <v>PKS - přechodová komora stropní/stěnová 125/160</v>
          </cell>
          <cell r="C372" t="str">
            <v>ks</v>
          </cell>
          <cell r="D372" t="str">
            <v>R1-Tvarovky ATREA</v>
          </cell>
          <cell r="E372">
            <v>1190</v>
          </cell>
          <cell r="F372" t="str">
            <v>NE</v>
          </cell>
          <cell r="G372" t="str">
            <v>R-RD</v>
          </cell>
        </row>
        <row r="373">
          <cell r="A373" t="str">
            <v>R121605</v>
          </cell>
          <cell r="B373" t="str">
            <v>PKS - přechodová komora stropní/stěnová 160/160</v>
          </cell>
          <cell r="C373" t="str">
            <v>ks</v>
          </cell>
          <cell r="D373" t="str">
            <v>R1-Tvarovky ATREA</v>
          </cell>
          <cell r="E373">
            <v>1190</v>
          </cell>
          <cell r="F373" t="str">
            <v>NE</v>
          </cell>
          <cell r="G373" t="str">
            <v>R-RD</v>
          </cell>
        </row>
        <row r="374">
          <cell r="A374" t="str">
            <v>R121606</v>
          </cell>
          <cell r="B374" t="str">
            <v>PKS - přechodová komora stropní/stěnová 160/200</v>
          </cell>
          <cell r="C374" t="str">
            <v>ks</v>
          </cell>
          <cell r="D374" t="str">
            <v>R1-Tvarovky ATREA</v>
          </cell>
          <cell r="E374">
            <v>1190</v>
          </cell>
          <cell r="F374" t="str">
            <v>NE</v>
          </cell>
          <cell r="G374" t="str">
            <v>R-RD</v>
          </cell>
        </row>
        <row r="375">
          <cell r="A375" t="str">
            <v>R121607</v>
          </cell>
          <cell r="B375" t="str">
            <v>PKS - přechodová komora stropní/stěnová 2x100/125</v>
          </cell>
          <cell r="C375" t="str">
            <v>ks</v>
          </cell>
          <cell r="D375" t="str">
            <v>R1-Tvarovky ATREA</v>
          </cell>
          <cell r="E375">
            <v>1140</v>
          </cell>
          <cell r="F375" t="str">
            <v>ANO</v>
          </cell>
          <cell r="G375" t="str">
            <v>R-RD</v>
          </cell>
        </row>
        <row r="376">
          <cell r="A376" t="str">
            <v>R121608</v>
          </cell>
          <cell r="B376" t="str">
            <v>PKS - přechodová komora stropní/stěnová 2x100/160</v>
          </cell>
          <cell r="C376" t="str">
            <v>ks</v>
          </cell>
          <cell r="D376" t="str">
            <v>R1-Tvarovky ATREA</v>
          </cell>
          <cell r="E376">
            <v>1140</v>
          </cell>
          <cell r="F376" t="str">
            <v>ANO</v>
          </cell>
          <cell r="G376" t="str">
            <v>R-RD</v>
          </cell>
        </row>
        <row r="377">
          <cell r="A377" t="str">
            <v>R121609</v>
          </cell>
          <cell r="B377" t="str">
            <v>PKS - přechodová komora stropní/stěnová 3x100/160</v>
          </cell>
          <cell r="C377" t="str">
            <v>ks</v>
          </cell>
          <cell r="D377" t="str">
            <v>R1-Tvarovky ATREA</v>
          </cell>
          <cell r="E377">
            <v>1260</v>
          </cell>
          <cell r="F377" t="str">
            <v>ANO</v>
          </cell>
          <cell r="G377" t="str">
            <v>R-RD</v>
          </cell>
        </row>
        <row r="378">
          <cell r="A378" t="str">
            <v>R121610</v>
          </cell>
          <cell r="B378" t="str">
            <v>PKS - přechodová komora stropní/stěnová 3x100/200</v>
          </cell>
          <cell r="C378" t="str">
            <v>ks</v>
          </cell>
          <cell r="D378" t="str">
            <v>R1-Tvarovky ATREA</v>
          </cell>
          <cell r="E378">
            <v>1260</v>
          </cell>
          <cell r="F378" t="str">
            <v>ANO</v>
          </cell>
          <cell r="G378" t="str">
            <v>R-RD</v>
          </cell>
        </row>
        <row r="379">
          <cell r="A379" t="str">
            <v>R130011</v>
          </cell>
          <cell r="B379" t="str">
            <v>KKC 200x50/255x100 - Krabice koncová čelní</v>
          </cell>
          <cell r="C379" t="str">
            <v>ks</v>
          </cell>
          <cell r="D379" t="str">
            <v>R1-Rozvod 200x50</v>
          </cell>
          <cell r="E379">
            <v>595</v>
          </cell>
          <cell r="F379" t="str">
            <v>NE</v>
          </cell>
          <cell r="G379" t="str">
            <v>R-RD</v>
          </cell>
        </row>
        <row r="380">
          <cell r="A380" t="str">
            <v>R130012</v>
          </cell>
          <cell r="B380" t="str">
            <v>KKC-Z 200x50/255x100 - Krabice koncová čelní - zvýšená</v>
          </cell>
          <cell r="C380" t="str">
            <v>ks</v>
          </cell>
          <cell r="D380" t="str">
            <v>R1-Rozvod 200x50</v>
          </cell>
          <cell r="E380">
            <v>595</v>
          </cell>
          <cell r="F380" t="str">
            <v>NE</v>
          </cell>
          <cell r="G380" t="str">
            <v>R-RD</v>
          </cell>
        </row>
        <row r="381">
          <cell r="A381" t="str">
            <v>R130021</v>
          </cell>
          <cell r="B381" t="str">
            <v>KKB 200x50/255x100 - Krabice koncová boční</v>
          </cell>
          <cell r="C381" t="str">
            <v>ks</v>
          </cell>
          <cell r="D381" t="str">
            <v>R1-Rozvod 200x50</v>
          </cell>
          <cell r="E381">
            <v>595</v>
          </cell>
          <cell r="F381" t="str">
            <v>NE</v>
          </cell>
          <cell r="G381" t="str">
            <v>R-RD</v>
          </cell>
        </row>
        <row r="382">
          <cell r="A382" t="str">
            <v>R130022</v>
          </cell>
          <cell r="B382" t="str">
            <v>KKB-Z 200x50/255x100 - Krabice koncová boční - zvýšená</v>
          </cell>
          <cell r="C382" t="str">
            <v>ks</v>
          </cell>
          <cell r="D382" t="str">
            <v>R1-Rozvod 200x50</v>
          </cell>
          <cell r="E382">
            <v>610</v>
          </cell>
          <cell r="F382" t="str">
            <v>NE</v>
          </cell>
          <cell r="G382" t="str">
            <v>R-RD</v>
          </cell>
        </row>
        <row r="383">
          <cell r="A383" t="str">
            <v>R130411</v>
          </cell>
          <cell r="B383" t="str">
            <v>KKC 160x40/255x100 - Krabice koncová čelní</v>
          </cell>
          <cell r="C383" t="str">
            <v>ks</v>
          </cell>
          <cell r="D383" t="str">
            <v>R1-Rozvod 160x40</v>
          </cell>
          <cell r="E383">
            <v>595</v>
          </cell>
          <cell r="F383" t="str">
            <v>NE</v>
          </cell>
          <cell r="G383" t="str">
            <v>R-RD</v>
          </cell>
        </row>
        <row r="384">
          <cell r="A384" t="str">
            <v>R130412</v>
          </cell>
          <cell r="B384" t="str">
            <v>KKC-Z 160x40/255x100 - Krabice koncová čelní</v>
          </cell>
          <cell r="C384" t="str">
            <v>ks</v>
          </cell>
          <cell r="D384" t="str">
            <v>R1-Rozvod 160x40</v>
          </cell>
          <cell r="E384">
            <v>595</v>
          </cell>
          <cell r="F384" t="str">
            <v>NE</v>
          </cell>
          <cell r="G384" t="str">
            <v>R-RD</v>
          </cell>
        </row>
        <row r="385">
          <cell r="A385" t="str">
            <v>R130421</v>
          </cell>
          <cell r="B385" t="str">
            <v>KKB 160x40/255x100 - Krabice koncová boční</v>
          </cell>
          <cell r="C385" t="str">
            <v>ks</v>
          </cell>
          <cell r="D385" t="str">
            <v>R1-Rozvod 160x40</v>
          </cell>
          <cell r="E385">
            <v>595</v>
          </cell>
          <cell r="F385" t="str">
            <v>NE</v>
          </cell>
          <cell r="G385" t="str">
            <v>R-RD</v>
          </cell>
        </row>
        <row r="386">
          <cell r="A386" t="str">
            <v>R130422</v>
          </cell>
          <cell r="B386" t="str">
            <v>KKB-Z 160x40/255x100 - Krabice koncová boční</v>
          </cell>
          <cell r="C386" t="str">
            <v>ks</v>
          </cell>
          <cell r="D386" t="str">
            <v>R1-Rozvod 160x40</v>
          </cell>
          <cell r="E386">
            <v>595</v>
          </cell>
          <cell r="F386" t="str">
            <v>NE</v>
          </cell>
          <cell r="G386" t="str">
            <v>R-RD</v>
          </cell>
        </row>
        <row r="387">
          <cell r="A387" t="str">
            <v>R131010</v>
          </cell>
          <cell r="B387" t="str">
            <v>KSB ø125/255x105 - Krabice koncová stropní boční</v>
          </cell>
          <cell r="C387" t="str">
            <v>ks</v>
          </cell>
          <cell r="D387" t="str">
            <v>R1-Tvarovky ATREA</v>
          </cell>
          <cell r="E387">
            <v>800</v>
          </cell>
          <cell r="F387" t="str">
            <v>NE</v>
          </cell>
          <cell r="G387" t="str">
            <v>R-RD</v>
          </cell>
        </row>
        <row r="388">
          <cell r="A388" t="str">
            <v>R131020</v>
          </cell>
          <cell r="B388" t="str">
            <v>KSB ø160/255x105 - Krabice koncová stropní boční</v>
          </cell>
          <cell r="C388" t="str">
            <v>ks</v>
          </cell>
          <cell r="D388" t="str">
            <v>R1-Tvarovky ATREA</v>
          </cell>
          <cell r="E388">
            <v>895</v>
          </cell>
          <cell r="F388" t="str">
            <v>NE</v>
          </cell>
          <cell r="G388" t="str">
            <v>R-RD</v>
          </cell>
        </row>
        <row r="389">
          <cell r="A389" t="str">
            <v>R131021</v>
          </cell>
          <cell r="B389" t="str">
            <v xml:space="preserve">KSC ø100/255x105 - Krabice koncová stropní čelní
</v>
          </cell>
          <cell r="C389" t="str">
            <v>ks</v>
          </cell>
          <cell r="D389" t="str">
            <v>R1-Tvarovky ATREA</v>
          </cell>
          <cell r="E389">
            <v>800</v>
          </cell>
          <cell r="F389" t="str">
            <v>ANO</v>
          </cell>
          <cell r="G389" t="str">
            <v>R-RD</v>
          </cell>
        </row>
        <row r="390">
          <cell r="A390" t="str">
            <v>R131031</v>
          </cell>
          <cell r="B390" t="str">
            <v>KSC ø125/255x105 - Krabice koncová stropní čelní</v>
          </cell>
          <cell r="C390" t="str">
            <v>ks</v>
          </cell>
          <cell r="D390" t="str">
            <v>R1-Tvarovky ATREA</v>
          </cell>
          <cell r="E390">
            <v>800</v>
          </cell>
          <cell r="F390" t="str">
            <v>NE</v>
          </cell>
          <cell r="G390" t="str">
            <v>R-RD</v>
          </cell>
        </row>
        <row r="391">
          <cell r="A391" t="str">
            <v>R131041</v>
          </cell>
          <cell r="B391" t="str">
            <v>KSC ø160/255x105 - Krabice koncová stropní čelní</v>
          </cell>
          <cell r="C391" t="str">
            <v>ks</v>
          </cell>
          <cell r="D391" t="str">
            <v>R1-Tvarovky ATREA</v>
          </cell>
          <cell r="E391">
            <v>930</v>
          </cell>
          <cell r="F391" t="str">
            <v>NE</v>
          </cell>
          <cell r="G391" t="str">
            <v>R-RD</v>
          </cell>
        </row>
        <row r="392">
          <cell r="A392" t="str">
            <v>R131050</v>
          </cell>
          <cell r="B392" t="str">
            <v>PSB ø160/255x105/ø125 - Krabice průchozí stropní boční</v>
          </cell>
          <cell r="C392" t="str">
            <v>ks</v>
          </cell>
          <cell r="D392" t="str">
            <v>R1-Tvarovky ATREA</v>
          </cell>
          <cell r="E392">
            <v>815</v>
          </cell>
          <cell r="F392" t="str">
            <v>NE</v>
          </cell>
          <cell r="G392" t="str">
            <v>R-RD</v>
          </cell>
        </row>
        <row r="393">
          <cell r="A393" t="str">
            <v>R131051</v>
          </cell>
          <cell r="B393" t="str">
            <v>KSC 160x40 - Krabice koncová stropní čelní pro mřížku 255x100mm</v>
          </cell>
          <cell r="C393" t="str">
            <v>ks</v>
          </cell>
          <cell r="D393" t="str">
            <v>R1-Rozvod 160x40</v>
          </cell>
          <cell r="E393">
            <v>930</v>
          </cell>
          <cell r="F393" t="str">
            <v>NE</v>
          </cell>
          <cell r="G393" t="str">
            <v>R-RD</v>
          </cell>
        </row>
        <row r="394">
          <cell r="A394" t="str">
            <v>R131060</v>
          </cell>
          <cell r="B394" t="str">
            <v>KSD ø125/255x105 - Krabice koncová stropní(stěnová) dolní</v>
          </cell>
          <cell r="C394" t="str">
            <v>ks</v>
          </cell>
          <cell r="D394" t="str">
            <v>R1-Tvarovky ATREA</v>
          </cell>
          <cell r="E394">
            <v>750</v>
          </cell>
          <cell r="F394" t="str">
            <v>NE</v>
          </cell>
          <cell r="G394" t="str">
            <v>R-RD</v>
          </cell>
        </row>
        <row r="395">
          <cell r="A395" t="str">
            <v>R131061</v>
          </cell>
          <cell r="B395" t="str">
            <v>KSC 200x50 - Krabice koncová stropní čelní pro mřížku 255x100mm</v>
          </cell>
          <cell r="C395" t="str">
            <v>ks</v>
          </cell>
          <cell r="D395" t="str">
            <v>R1-Rozvod 200x50</v>
          </cell>
          <cell r="E395">
            <v>895</v>
          </cell>
          <cell r="F395" t="str">
            <v>NE</v>
          </cell>
          <cell r="G395" t="str">
            <v>R-RD</v>
          </cell>
        </row>
        <row r="396">
          <cell r="A396" t="str">
            <v>R132410</v>
          </cell>
          <cell r="B396" t="str">
            <v>DPK 450x340 - distance rozdělovací komory</v>
          </cell>
          <cell r="C396" t="str">
            <v>ks</v>
          </cell>
          <cell r="D396" t="str">
            <v>R1-Rozvod 160x40</v>
          </cell>
          <cell r="E396">
            <v>350</v>
          </cell>
          <cell r="F396" t="str">
            <v>NE</v>
          </cell>
          <cell r="G396" t="str">
            <v>R-RD</v>
          </cell>
        </row>
        <row r="397">
          <cell r="A397" t="str">
            <v>R132420</v>
          </cell>
          <cell r="B397" t="str">
            <v>DPK 350x290 - distance rozdělovací komory</v>
          </cell>
          <cell r="C397" t="str">
            <v>ks</v>
          </cell>
          <cell r="D397" t="str">
            <v>R1-Rozvod 160x40</v>
          </cell>
          <cell r="E397">
            <v>350</v>
          </cell>
          <cell r="F397" t="str">
            <v>NE</v>
          </cell>
          <cell r="G397" t="str">
            <v>R-RD</v>
          </cell>
        </row>
        <row r="398">
          <cell r="A398" t="str">
            <v>R132620</v>
          </cell>
          <cell r="B398" t="str">
            <v>DPP pr. 170 - Distance průchodu potrubí pr. 170</v>
          </cell>
          <cell r="C398" t="str">
            <v>ks</v>
          </cell>
          <cell r="D398" t="str">
            <v>R31-závěsný a těs. Mat.</v>
          </cell>
          <cell r="E398">
            <v>68</v>
          </cell>
          <cell r="F398" t="str">
            <v>ANO</v>
          </cell>
          <cell r="G398" t="str">
            <v>R-RD</v>
          </cell>
        </row>
        <row r="399">
          <cell r="A399" t="str">
            <v>R132710</v>
          </cell>
          <cell r="B399" t="str">
            <v>DPK 570X430 - distance rozdělovací komory</v>
          </cell>
          <cell r="C399" t="str">
            <v>ks</v>
          </cell>
          <cell r="D399" t="str">
            <v>R1-Rozvod 200x50</v>
          </cell>
          <cell r="E399">
            <v>350</v>
          </cell>
          <cell r="F399" t="str">
            <v>NE</v>
          </cell>
          <cell r="G399" t="str">
            <v>R-RD</v>
          </cell>
        </row>
        <row r="400">
          <cell r="A400" t="str">
            <v>R132720</v>
          </cell>
          <cell r="B400" t="str">
            <v>DPK 370X430 - distance rozdělovací komory</v>
          </cell>
          <cell r="C400" t="str">
            <v>ks</v>
          </cell>
          <cell r="D400" t="str">
            <v>R1-Rozvod 200x50</v>
          </cell>
          <cell r="E400">
            <v>350</v>
          </cell>
          <cell r="F400" t="str">
            <v>NE</v>
          </cell>
          <cell r="G400" t="str">
            <v>R-RD</v>
          </cell>
        </row>
        <row r="401">
          <cell r="A401" t="str">
            <v>R132730</v>
          </cell>
          <cell r="B401" t="str">
            <v>DPK 790X430 - distance rozdělovací komory</v>
          </cell>
          <cell r="C401" t="str">
            <v>ks</v>
          </cell>
          <cell r="D401" t="str">
            <v>R1-Rozvod 200x50</v>
          </cell>
          <cell r="E401">
            <v>350</v>
          </cell>
          <cell r="F401" t="str">
            <v>NE</v>
          </cell>
          <cell r="G401" t="str">
            <v>R-RD</v>
          </cell>
        </row>
        <row r="402">
          <cell r="A402" t="str">
            <v>R141012</v>
          </cell>
          <cell r="B402" t="str">
            <v xml:space="preserve">S-VPF 350x350/ø160 - sání-výfuk přechod fasádní </v>
          </cell>
          <cell r="C402" t="str">
            <v>ks</v>
          </cell>
          <cell r="D402" t="str">
            <v>R1-Tvarovky ATREA</v>
          </cell>
          <cell r="E402">
            <v>1570</v>
          </cell>
          <cell r="F402" t="str">
            <v>NE</v>
          </cell>
          <cell r="G402" t="str">
            <v>R-RD</v>
          </cell>
        </row>
        <row r="403">
          <cell r="A403" t="str">
            <v>R141022</v>
          </cell>
          <cell r="B403" t="str">
            <v>S-VPF 350x350/ø200 - sání-výfuk přechod fasádní</v>
          </cell>
          <cell r="C403" t="str">
            <v>ks</v>
          </cell>
          <cell r="D403" t="str">
            <v>R1-Tvarovky ATREA</v>
          </cell>
          <cell r="E403">
            <v>1570</v>
          </cell>
          <cell r="F403" t="str">
            <v>NE</v>
          </cell>
          <cell r="G403" t="str">
            <v>R-RD</v>
          </cell>
        </row>
        <row r="404">
          <cell r="A404" t="str">
            <v>R141031</v>
          </cell>
          <cell r="B404" t="str">
            <v>SPF-S 300x300/ø160 - sání přechod fasádní s klapkou a servopohonem CM24GL</v>
          </cell>
          <cell r="C404" t="str">
            <v>ks</v>
          </cell>
          <cell r="D404" t="str">
            <v>R1-Tvarovky ATREA</v>
          </cell>
          <cell r="E404">
            <v>4790</v>
          </cell>
          <cell r="F404" t="str">
            <v>NE</v>
          </cell>
          <cell r="G404" t="str">
            <v>R-RD</v>
          </cell>
        </row>
        <row r="405">
          <cell r="A405" t="str">
            <v>R141033</v>
          </cell>
          <cell r="B405" t="str">
            <v>SPF-S 350x350/ø160 - sání přechod fasádní s klapkou a servopohonem CM24GL</v>
          </cell>
          <cell r="C405" t="str">
            <v>ks</v>
          </cell>
          <cell r="D405" t="str">
            <v>R1-Tvarovky ATREA</v>
          </cell>
          <cell r="E405">
            <v>4990</v>
          </cell>
          <cell r="F405" t="str">
            <v>NE</v>
          </cell>
          <cell r="G405" t="str">
            <v>R-RD</v>
          </cell>
        </row>
        <row r="406">
          <cell r="A406" t="str">
            <v>R141043</v>
          </cell>
          <cell r="B406" t="str">
            <v>SPF-S 350x350/ø200 - sání přechod fasádní s klapkou a servopohonem CM24GL</v>
          </cell>
          <cell r="C406" t="str">
            <v>ks</v>
          </cell>
          <cell r="D406" t="str">
            <v>R1-Tvarovky ATREA</v>
          </cell>
          <cell r="E406">
            <v>4990</v>
          </cell>
          <cell r="F406" t="str">
            <v>NE</v>
          </cell>
          <cell r="G406" t="str">
            <v>R-RD</v>
          </cell>
        </row>
        <row r="407">
          <cell r="A407" t="str">
            <v>R142012</v>
          </cell>
          <cell r="B407" t="str">
            <v xml:space="preserve">S-VPF 350x350/ø250 - sání-výfuk přechod fasádní </v>
          </cell>
          <cell r="C407" t="str">
            <v>ks</v>
          </cell>
          <cell r="D407" t="str">
            <v>R1-Tvarovky ATREA</v>
          </cell>
          <cell r="E407">
            <v>1570</v>
          </cell>
          <cell r="F407" t="str">
            <v>NE</v>
          </cell>
          <cell r="G407" t="str">
            <v>R-RD</v>
          </cell>
        </row>
        <row r="408">
          <cell r="A408" t="str">
            <v>R142033</v>
          </cell>
          <cell r="B408" t="str">
            <v>SPF-S 350x350/ø250 - sání přechod fasádní s klapkou a servopohonem CM24GL</v>
          </cell>
          <cell r="C408" t="str">
            <v>ks</v>
          </cell>
          <cell r="D408" t="str">
            <v>R1-Tvarovky ATREA</v>
          </cell>
          <cell r="E408">
            <v>4990</v>
          </cell>
          <cell r="F408" t="str">
            <v>NE</v>
          </cell>
          <cell r="G408" t="str">
            <v>R-RD</v>
          </cell>
        </row>
        <row r="409">
          <cell r="A409" t="str">
            <v>R142412</v>
          </cell>
          <cell r="B409" t="str">
            <v>S-VPF 300x300/ø125 - sání-výfuk přechod fasádní</v>
          </cell>
          <cell r="C409" t="str">
            <v>ks</v>
          </cell>
          <cell r="D409" t="str">
            <v>R1-Tvarovky ATREA</v>
          </cell>
          <cell r="E409">
            <v>1440</v>
          </cell>
          <cell r="F409" t="str">
            <v>NE</v>
          </cell>
          <cell r="G409" t="str">
            <v>R-RD</v>
          </cell>
        </row>
        <row r="410">
          <cell r="A410" t="str">
            <v>R142422</v>
          </cell>
          <cell r="B410" t="str">
            <v>S-VPF 300x300/ø160 - sání-výfuk přechod fasádní</v>
          </cell>
          <cell r="C410" t="str">
            <v>ks</v>
          </cell>
          <cell r="D410" t="str">
            <v>R1-Tvarovky ATREA</v>
          </cell>
          <cell r="E410">
            <v>1540</v>
          </cell>
          <cell r="F410" t="str">
            <v>NE</v>
          </cell>
          <cell r="G410" t="str">
            <v>R-RD</v>
          </cell>
        </row>
        <row r="411">
          <cell r="A411" t="str">
            <v>R143160</v>
          </cell>
          <cell r="B411" t="str">
            <v>PMI 280x405/ø160 - Přechod mřížka interierová</v>
          </cell>
          <cell r="C411" t="str">
            <v>ks</v>
          </cell>
          <cell r="D411" t="str">
            <v>R1-Tvarovky ATREA</v>
          </cell>
          <cell r="E411">
            <v>1000</v>
          </cell>
          <cell r="F411" t="str">
            <v>NE</v>
          </cell>
          <cell r="G411" t="str">
            <v>R-RD</v>
          </cell>
        </row>
        <row r="412">
          <cell r="A412" t="str">
            <v>R143200</v>
          </cell>
          <cell r="B412" t="str">
            <v>PMI 280x405/ø200 - Přechod mřížka interierová</v>
          </cell>
          <cell r="C412" t="str">
            <v>ks</v>
          </cell>
          <cell r="D412" t="str">
            <v>R1-Tvarovky ATREA</v>
          </cell>
          <cell r="E412">
            <v>1000</v>
          </cell>
          <cell r="F412" t="str">
            <v>NE</v>
          </cell>
          <cell r="G412" t="str">
            <v>R-RD</v>
          </cell>
        </row>
        <row r="413">
          <cell r="A413" t="str">
            <v>R143250</v>
          </cell>
          <cell r="B413" t="str">
            <v>PMI 280x405/ø250 - Přechod mřížka interierová</v>
          </cell>
          <cell r="C413" t="str">
            <v>ks</v>
          </cell>
          <cell r="D413" t="str">
            <v>R1-Tvarovky ATREA</v>
          </cell>
          <cell r="E413">
            <v>1000</v>
          </cell>
          <cell r="F413" t="str">
            <v>NE</v>
          </cell>
          <cell r="G413" t="str">
            <v>R-RD</v>
          </cell>
        </row>
        <row r="414">
          <cell r="A414" t="str">
            <v>R143516</v>
          </cell>
          <cell r="B414" t="str">
            <v>KMI 280x405/ø160 - Krabice mřížka interierová - elipsa</v>
          </cell>
          <cell r="C414" t="str">
            <v>ks</v>
          </cell>
          <cell r="D414" t="str">
            <v>R1-Tvarovky ATREA</v>
          </cell>
          <cell r="E414">
            <v>1000</v>
          </cell>
          <cell r="F414" t="str">
            <v>NE</v>
          </cell>
          <cell r="G414" t="str">
            <v>R-RD</v>
          </cell>
        </row>
        <row r="415">
          <cell r="A415" t="str">
            <v>R143517</v>
          </cell>
          <cell r="B415" t="str">
            <v>KMI 280x405/ø160 - Krabice mřížka interierová</v>
          </cell>
          <cell r="C415" t="str">
            <v>ks</v>
          </cell>
          <cell r="D415" t="str">
            <v>R1-Tvarovky ATREA</v>
          </cell>
          <cell r="E415">
            <v>1000</v>
          </cell>
          <cell r="F415" t="str">
            <v>NE</v>
          </cell>
          <cell r="G415" t="str">
            <v>R-RD</v>
          </cell>
        </row>
        <row r="416">
          <cell r="A416" t="str">
            <v>R143520</v>
          </cell>
          <cell r="B416" t="str">
            <v>KMI 280x405/ø200 - Krabice mřížka interierová - elipsa</v>
          </cell>
          <cell r="C416" t="str">
            <v>ks</v>
          </cell>
          <cell r="D416" t="str">
            <v>R1-Tvarovky ATREA</v>
          </cell>
          <cell r="E416">
            <v>1000</v>
          </cell>
          <cell r="F416" t="str">
            <v>NE</v>
          </cell>
          <cell r="G416" t="str">
            <v>R-RD</v>
          </cell>
        </row>
        <row r="417">
          <cell r="A417" t="str">
            <v>R143525</v>
          </cell>
          <cell r="B417" t="str">
            <v>KMI 280x405/ø250 - Krabice mřížka interierová - elipsa</v>
          </cell>
          <cell r="C417" t="str">
            <v>ks</v>
          </cell>
          <cell r="D417" t="str">
            <v>R1-Tvarovky ATREA</v>
          </cell>
          <cell r="E417">
            <v>1000</v>
          </cell>
          <cell r="F417" t="str">
            <v>NE</v>
          </cell>
          <cell r="G417" t="str">
            <v>R-RD</v>
          </cell>
        </row>
        <row r="418">
          <cell r="A418" t="str">
            <v>R144161</v>
          </cell>
          <cell r="B418" t="str">
            <v>CPK 375x375/ø160- Cirkulační přechod komora RKD</v>
          </cell>
          <cell r="C418" t="str">
            <v>ks</v>
          </cell>
          <cell r="D418" t="str">
            <v>R1-Rozvod 200x50</v>
          </cell>
          <cell r="E418">
            <v>1480</v>
          </cell>
          <cell r="F418" t="str">
            <v>NE</v>
          </cell>
          <cell r="G418" t="str">
            <v>R-RD</v>
          </cell>
        </row>
        <row r="419">
          <cell r="A419" t="str">
            <v>R144162</v>
          </cell>
          <cell r="B419" t="str">
            <v>CPK 370x260/ø160- Cirkulační přechod komora RKD</v>
          </cell>
          <cell r="C419" t="str">
            <v>ks</v>
          </cell>
          <cell r="D419" t="str">
            <v>R1-Rozvod 200x50</v>
          </cell>
          <cell r="E419">
            <v>990</v>
          </cell>
          <cell r="F419" t="str">
            <v>NE</v>
          </cell>
          <cell r="G419" t="str">
            <v>R-RD</v>
          </cell>
        </row>
        <row r="420">
          <cell r="A420" t="str">
            <v>R144163</v>
          </cell>
          <cell r="B420" t="str">
            <v>CPK BN 375x375/ø160 - Cirkulační přechod komora RKD - boční napojení</v>
          </cell>
          <cell r="C420" t="str">
            <v>ks</v>
          </cell>
          <cell r="D420" t="str">
            <v>R1-Rozvod 200x50</v>
          </cell>
          <cell r="E420">
            <v>2610</v>
          </cell>
          <cell r="F420" t="str">
            <v>NE</v>
          </cell>
          <cell r="G420" t="str">
            <v>R-RD</v>
          </cell>
        </row>
        <row r="421">
          <cell r="A421" t="str">
            <v>R144201</v>
          </cell>
          <cell r="B421" t="str">
            <v>CPK 375x375/ø200- Cirkulační přechod komora RKD</v>
          </cell>
          <cell r="C421" t="str">
            <v>ks</v>
          </cell>
          <cell r="D421" t="str">
            <v>R1-Rozvod 200x50</v>
          </cell>
          <cell r="E421">
            <v>1480</v>
          </cell>
          <cell r="F421" t="str">
            <v>NE</v>
          </cell>
          <cell r="G421" t="str">
            <v>R-RD</v>
          </cell>
        </row>
        <row r="422">
          <cell r="A422" t="str">
            <v>R144202</v>
          </cell>
          <cell r="B422" t="str">
            <v>CPK 370x260/ø200- Cirkulační přechod komora RKD</v>
          </cell>
          <cell r="C422" t="str">
            <v>ks</v>
          </cell>
          <cell r="D422" t="str">
            <v>R1-Rozvod 200x50</v>
          </cell>
          <cell r="E422">
            <v>990</v>
          </cell>
          <cell r="F422" t="str">
            <v>NE</v>
          </cell>
          <cell r="G422" t="str">
            <v>R-RD</v>
          </cell>
        </row>
        <row r="423">
          <cell r="A423" t="str">
            <v>R144203</v>
          </cell>
          <cell r="B423" t="str">
            <v>CPK BN 375x375/ø200 - Cirkulační přechod komora RKD - boční napojení</v>
          </cell>
          <cell r="C423" t="str">
            <v>ks</v>
          </cell>
          <cell r="D423" t="str">
            <v>R1-Rozvod 200x50</v>
          </cell>
          <cell r="E423">
            <v>2610</v>
          </cell>
          <cell r="F423" t="str">
            <v>NE</v>
          </cell>
          <cell r="G423" t="str">
            <v>R-RD</v>
          </cell>
        </row>
        <row r="424">
          <cell r="A424" t="str">
            <v>R144251</v>
          </cell>
          <cell r="B424" t="str">
            <v>CPK 375x375/ø250- Cirkulační přechod komora RKD</v>
          </cell>
          <cell r="C424" t="str">
            <v>ks</v>
          </cell>
          <cell r="D424" t="str">
            <v>R1-Rozvod 200x50</v>
          </cell>
          <cell r="E424">
            <v>1480</v>
          </cell>
          <cell r="F424" t="str">
            <v>NE</v>
          </cell>
          <cell r="G424" t="str">
            <v>R-RD</v>
          </cell>
        </row>
        <row r="425">
          <cell r="A425" t="str">
            <v>R144252</v>
          </cell>
          <cell r="B425" t="str">
            <v>CPK 370x260/ø250- Cirkulační přechod komora RKD</v>
          </cell>
          <cell r="C425" t="str">
            <v>ks</v>
          </cell>
          <cell r="D425" t="str">
            <v>R1-Rozvod 200x50</v>
          </cell>
          <cell r="E425">
            <v>990</v>
          </cell>
          <cell r="F425" t="str">
            <v>NE</v>
          </cell>
          <cell r="G425" t="str">
            <v>R-RD</v>
          </cell>
        </row>
        <row r="426">
          <cell r="A426" t="str">
            <v>R144253</v>
          </cell>
          <cell r="B426" t="str">
            <v>CPK BN 375x375/ø250 - Cirkulační přechod komora RKD - boční napojení</v>
          </cell>
          <cell r="C426" t="str">
            <v>ks</v>
          </cell>
          <cell r="D426" t="str">
            <v>R1-Rozvod 200x50</v>
          </cell>
          <cell r="E426">
            <v>2610</v>
          </cell>
          <cell r="F426" t="str">
            <v>NE</v>
          </cell>
          <cell r="G426" t="str">
            <v>R-RD</v>
          </cell>
        </row>
        <row r="427">
          <cell r="A427" t="str">
            <v>R144420</v>
          </cell>
          <cell r="B427" t="str">
            <v>CPK 285x285/ø125- Cirkulační přechod komora RKD</v>
          </cell>
          <cell r="C427" t="str">
            <v>ks</v>
          </cell>
          <cell r="D427" t="str">
            <v>R1-Rozvod 160x40</v>
          </cell>
          <cell r="E427">
            <v>825</v>
          </cell>
          <cell r="F427" t="str">
            <v>NE</v>
          </cell>
          <cell r="G427" t="str">
            <v>R-RD</v>
          </cell>
        </row>
        <row r="428">
          <cell r="A428" t="str">
            <v>R144423</v>
          </cell>
          <cell r="B428" t="str">
            <v>CPK BN 285x285/125 - cirkulační přechod komora - boční napojení</v>
          </cell>
          <cell r="C428" t="str">
            <v>ks</v>
          </cell>
          <cell r="D428" t="str">
            <v>R1-Rozvod 160x40</v>
          </cell>
          <cell r="E428">
            <v>2610</v>
          </cell>
          <cell r="F428" t="str">
            <v>NE</v>
          </cell>
          <cell r="G428" t="str">
            <v>R-RD</v>
          </cell>
        </row>
        <row r="429">
          <cell r="A429" t="str">
            <v>R144460</v>
          </cell>
          <cell r="B429" t="str">
            <v>CPK 285x285/ø160- Cirkulační přechod komora RKD</v>
          </cell>
          <cell r="C429" t="str">
            <v>ks</v>
          </cell>
          <cell r="D429" t="str">
            <v>R1-Rozvod 160x40</v>
          </cell>
          <cell r="E429">
            <v>825</v>
          </cell>
          <cell r="F429" t="str">
            <v>NE</v>
          </cell>
          <cell r="G429" t="str">
            <v>R-RD</v>
          </cell>
        </row>
        <row r="430">
          <cell r="A430" t="str">
            <v>R144463</v>
          </cell>
          <cell r="B430" t="str">
            <v>CPK BN 285x285/160 - cirkulační přechod komora - boční napojení</v>
          </cell>
          <cell r="C430" t="str">
            <v>ks</v>
          </cell>
          <cell r="D430" t="str">
            <v>R1-Rozvod 160x40</v>
          </cell>
          <cell r="E430">
            <v>2610</v>
          </cell>
          <cell r="F430" t="str">
            <v>NE</v>
          </cell>
          <cell r="G430" t="str">
            <v>R-RD</v>
          </cell>
        </row>
        <row r="431">
          <cell r="A431" t="str">
            <v>R145100</v>
          </cell>
          <cell r="B431" t="str">
            <v>NG ø100 - nákružek sádrokartonový</v>
          </cell>
          <cell r="C431" t="str">
            <v>ks</v>
          </cell>
          <cell r="D431" t="str">
            <v>R1-Tvarovky ATREA</v>
          </cell>
          <cell r="E431">
            <v>300</v>
          </cell>
          <cell r="F431" t="str">
            <v>ANO</v>
          </cell>
          <cell r="G431" t="str">
            <v>R-RD</v>
          </cell>
        </row>
        <row r="432">
          <cell r="A432" t="str">
            <v>R145101</v>
          </cell>
          <cell r="B432" t="str">
            <v>NG-E ø100 - Nákružek sádrokartonový elipsa</v>
          </cell>
          <cell r="C432" t="str">
            <v>ks</v>
          </cell>
          <cell r="D432" t="str">
            <v>R1-Tvarovky ATREA</v>
          </cell>
          <cell r="E432">
            <v>315</v>
          </cell>
          <cell r="F432" t="str">
            <v>NE</v>
          </cell>
          <cell r="G432" t="str">
            <v>R-RD</v>
          </cell>
        </row>
        <row r="433">
          <cell r="A433" t="str">
            <v>R145125</v>
          </cell>
          <cell r="B433" t="str">
            <v>NG ø125 - Nákružek sádrokartonový</v>
          </cell>
          <cell r="C433" t="str">
            <v>ks</v>
          </cell>
          <cell r="D433" t="str">
            <v>R1-Tvarovky ATREA</v>
          </cell>
          <cell r="E433">
            <v>315</v>
          </cell>
          <cell r="F433" t="str">
            <v>NE</v>
          </cell>
          <cell r="G433" t="str">
            <v>R-RD</v>
          </cell>
        </row>
        <row r="434">
          <cell r="A434" t="str">
            <v>R145126</v>
          </cell>
          <cell r="B434" t="str">
            <v>NG-E ø125 - Nákružek sádrokartonový elipsa</v>
          </cell>
          <cell r="C434" t="str">
            <v>ks</v>
          </cell>
          <cell r="D434" t="str">
            <v>R1-Tvarovky ATREA</v>
          </cell>
          <cell r="E434">
            <v>330</v>
          </cell>
          <cell r="F434" t="str">
            <v>NE</v>
          </cell>
          <cell r="G434" t="str">
            <v>R-RD</v>
          </cell>
        </row>
        <row r="435">
          <cell r="A435" t="str">
            <v>R145160</v>
          </cell>
          <cell r="B435" t="str">
            <v>NG ø160 - Nákružek sádrokartonový</v>
          </cell>
          <cell r="C435" t="str">
            <v>ks</v>
          </cell>
          <cell r="D435" t="str">
            <v>R1-Tvarovky ATREA</v>
          </cell>
          <cell r="E435">
            <v>330</v>
          </cell>
          <cell r="F435" t="str">
            <v>NE</v>
          </cell>
          <cell r="G435" t="str">
            <v>R-RD</v>
          </cell>
        </row>
        <row r="436">
          <cell r="A436" t="str">
            <v>R145161</v>
          </cell>
          <cell r="B436" t="str">
            <v>NG-E ø160 - Nákružek sádrokartonový elipsa</v>
          </cell>
          <cell r="C436" t="str">
            <v>ks</v>
          </cell>
          <cell r="D436" t="str">
            <v>R1-Tvarovky ATREA</v>
          </cell>
          <cell r="E436">
            <v>340</v>
          </cell>
          <cell r="F436" t="str">
            <v>NE</v>
          </cell>
          <cell r="G436" t="str">
            <v>R-RD</v>
          </cell>
        </row>
        <row r="437">
          <cell r="A437" t="str">
            <v>R145200</v>
          </cell>
          <cell r="B437" t="str">
            <v>NG ø200 - Nákružek sádrokartonový</v>
          </cell>
          <cell r="C437" t="str">
            <v>ks</v>
          </cell>
          <cell r="D437" t="str">
            <v>R1-Tvarovky ATREA</v>
          </cell>
          <cell r="E437">
            <v>340</v>
          </cell>
          <cell r="F437" t="str">
            <v>NE</v>
          </cell>
          <cell r="G437" t="str">
            <v>R-RD</v>
          </cell>
        </row>
        <row r="438">
          <cell r="A438" t="str">
            <v>R145201</v>
          </cell>
          <cell r="B438" t="str">
            <v>NG-E ø200 - Nákružek sádrokartonový elipsa</v>
          </cell>
          <cell r="C438" t="str">
            <v>ks</v>
          </cell>
          <cell r="D438" t="str">
            <v>R1-Tvarovky ATREA</v>
          </cell>
          <cell r="E438">
            <v>350</v>
          </cell>
          <cell r="F438" t="str">
            <v>NE</v>
          </cell>
          <cell r="G438" t="str">
            <v>R-RD</v>
          </cell>
        </row>
        <row r="439">
          <cell r="A439" t="str">
            <v>R145250</v>
          </cell>
          <cell r="B439" t="str">
            <v>NG ø250 - Nákružek sádrokartonový</v>
          </cell>
          <cell r="C439" t="str">
            <v>ks</v>
          </cell>
          <cell r="D439" t="str">
            <v>R1-Tvarovky ATREA</v>
          </cell>
          <cell r="E439">
            <v>350</v>
          </cell>
          <cell r="F439" t="str">
            <v>NE</v>
          </cell>
          <cell r="G439" t="str">
            <v>R-RD</v>
          </cell>
        </row>
        <row r="440">
          <cell r="A440" t="str">
            <v>R145251</v>
          </cell>
          <cell r="B440" t="str">
            <v>NG-E ø250 - Nákružek sádrokartonový elipsa</v>
          </cell>
          <cell r="C440" t="str">
            <v>ks</v>
          </cell>
          <cell r="D440" t="str">
            <v>R1-Tvarovky ATREA</v>
          </cell>
          <cell r="E440">
            <v>375</v>
          </cell>
          <cell r="F440" t="str">
            <v>NE</v>
          </cell>
          <cell r="G440" t="str">
            <v>R-RD</v>
          </cell>
        </row>
        <row r="441">
          <cell r="A441" t="str">
            <v>R146016</v>
          </cell>
          <cell r="B441" t="str">
            <v>PKJ 628x476/160 pravý - Přechod komora k RKJ</v>
          </cell>
          <cell r="C441" t="str">
            <v>ks</v>
          </cell>
          <cell r="D441" t="str">
            <v>R1-Rozvod 200x50</v>
          </cell>
          <cell r="E441">
            <v>3450</v>
          </cell>
          <cell r="F441" t="str">
            <v>NE</v>
          </cell>
          <cell r="G441" t="str">
            <v>R-RD</v>
          </cell>
        </row>
        <row r="442">
          <cell r="A442" t="str">
            <v>R146017</v>
          </cell>
          <cell r="B442" t="str">
            <v>PKJ 628x476/160 levý- Přechod komora k RKJ</v>
          </cell>
          <cell r="C442" t="str">
            <v>ks</v>
          </cell>
          <cell r="D442" t="str">
            <v>R1-Rozvod 200x50</v>
          </cell>
          <cell r="E442">
            <v>3450</v>
          </cell>
          <cell r="F442" t="str">
            <v>NE</v>
          </cell>
          <cell r="G442" t="str">
            <v>R-RD</v>
          </cell>
        </row>
        <row r="443">
          <cell r="A443" t="str">
            <v>R146020</v>
          </cell>
          <cell r="B443" t="str">
            <v>PKJ 628x476/200 pravý - Přechod komora k RKJ</v>
          </cell>
          <cell r="C443" t="str">
            <v>ks</v>
          </cell>
          <cell r="D443" t="str">
            <v>R1-Rozvod 200x50</v>
          </cell>
          <cell r="E443">
            <v>3450</v>
          </cell>
          <cell r="F443" t="str">
            <v>NE</v>
          </cell>
          <cell r="G443" t="str">
            <v>R-RD</v>
          </cell>
        </row>
        <row r="444">
          <cell r="A444" t="str">
            <v>R146021</v>
          </cell>
          <cell r="B444" t="str">
            <v>PKJ 628x476/200 levý - Přechod komora k RKJ</v>
          </cell>
          <cell r="C444" t="str">
            <v>ks</v>
          </cell>
          <cell r="D444" t="str">
            <v>R1-Rozvod 200x50</v>
          </cell>
          <cell r="E444">
            <v>3450</v>
          </cell>
          <cell r="F444" t="str">
            <v>NE</v>
          </cell>
          <cell r="G444" t="str">
            <v>R-RD</v>
          </cell>
        </row>
        <row r="445">
          <cell r="A445" t="str">
            <v>R146025</v>
          </cell>
          <cell r="B445" t="str">
            <v>PKJ 628x476/250 pravý - Přechod komora k RKJ</v>
          </cell>
          <cell r="C445" t="str">
            <v>ks</v>
          </cell>
          <cell r="D445" t="str">
            <v>R1-Rozvod 200x50</v>
          </cell>
          <cell r="E445">
            <v>3450</v>
          </cell>
          <cell r="F445" t="str">
            <v>NE</v>
          </cell>
          <cell r="G445" t="str">
            <v>R-RD</v>
          </cell>
        </row>
        <row r="446">
          <cell r="A446" t="str">
            <v>R146026</v>
          </cell>
          <cell r="B446" t="str">
            <v>PKJ 628x476/250 levý - Přechod komora k RKJ</v>
          </cell>
          <cell r="C446" t="str">
            <v>ks</v>
          </cell>
          <cell r="D446" t="str">
            <v>R1-Rozvod 200x50</v>
          </cell>
          <cell r="E446">
            <v>3450</v>
          </cell>
          <cell r="F446" t="str">
            <v>NE</v>
          </cell>
          <cell r="G446" t="str">
            <v>R-RD</v>
          </cell>
        </row>
        <row r="447">
          <cell r="A447" t="str">
            <v>R146046</v>
          </cell>
          <cell r="B447" t="str">
            <v>PKJ 500x400/160 - Přechod komora RKJ</v>
          </cell>
          <cell r="C447" t="str">
            <v>ks</v>
          </cell>
          <cell r="D447" t="str">
            <v>R1-Rozvod 160x40</v>
          </cell>
          <cell r="E447">
            <v>3220</v>
          </cell>
          <cell r="F447" t="str">
            <v>NE</v>
          </cell>
          <cell r="G447" t="str">
            <v>R-RD</v>
          </cell>
        </row>
        <row r="448">
          <cell r="A448" t="str">
            <v>R146426</v>
          </cell>
          <cell r="B448" t="str">
            <v>PKJ 340x400/125 - Přechod komora k RKJ</v>
          </cell>
          <cell r="C448" t="str">
            <v>ks</v>
          </cell>
          <cell r="D448" t="str">
            <v>R1-Rozvod 160x40</v>
          </cell>
          <cell r="E448">
            <v>3220</v>
          </cell>
          <cell r="F448" t="str">
            <v>NE</v>
          </cell>
          <cell r="G448" t="str">
            <v>R-RD</v>
          </cell>
        </row>
        <row r="449">
          <cell r="A449" t="str">
            <v>R146446</v>
          </cell>
          <cell r="B449" t="str">
            <v>PKJ 340x400/160 - Přechod komora k RKJ</v>
          </cell>
          <cell r="C449" t="str">
            <v>ks</v>
          </cell>
          <cell r="D449" t="str">
            <v>R1-Rozvod 160x40</v>
          </cell>
          <cell r="E449">
            <v>3220</v>
          </cell>
          <cell r="F449" t="str">
            <v>NE</v>
          </cell>
          <cell r="G449" t="str">
            <v>R-RD</v>
          </cell>
        </row>
        <row r="450">
          <cell r="A450" t="str">
            <v>R146516</v>
          </cell>
          <cell r="B450" t="str">
            <v>PKJ 420x476/160 - Přechod komora k RKJ</v>
          </cell>
          <cell r="C450" t="str">
            <v>ks</v>
          </cell>
          <cell r="D450" t="str">
            <v>R1-Rozvod 200x50</v>
          </cell>
          <cell r="E450">
            <v>3220</v>
          </cell>
          <cell r="F450" t="str">
            <v>NE</v>
          </cell>
          <cell r="G450" t="str">
            <v>R-RD</v>
          </cell>
        </row>
        <row r="451">
          <cell r="A451" t="str">
            <v>R146520</v>
          </cell>
          <cell r="B451" t="str">
            <v>PKJ 420x476/200 - Přechod komora k RKJ</v>
          </cell>
          <cell r="C451" t="str">
            <v>ks</v>
          </cell>
          <cell r="D451" t="str">
            <v>R1-Rozvod 200x50</v>
          </cell>
          <cell r="E451">
            <v>3220</v>
          </cell>
          <cell r="F451" t="str">
            <v>NE</v>
          </cell>
          <cell r="G451" t="str">
            <v>R-RD</v>
          </cell>
        </row>
        <row r="452">
          <cell r="A452" t="str">
            <v>R146525</v>
          </cell>
          <cell r="B452" t="str">
            <v>PKJ 420x476/250 - Přechod komora k RKJ</v>
          </cell>
          <cell r="C452" t="str">
            <v>ks</v>
          </cell>
          <cell r="D452" t="str">
            <v>R1-Rozvod 200x50</v>
          </cell>
          <cell r="E452">
            <v>3220</v>
          </cell>
          <cell r="F452" t="str">
            <v>NE</v>
          </cell>
          <cell r="G452" t="str">
            <v>R-RD</v>
          </cell>
        </row>
        <row r="453">
          <cell r="A453" t="str">
            <v>R147112</v>
          </cell>
          <cell r="B453" t="str">
            <v>NOK 125 - nástavec odtoku kondenzátu ø 125mm</v>
          </cell>
          <cell r="C453" t="str">
            <v>ks</v>
          </cell>
          <cell r="D453" t="str">
            <v>R1-Tvarovky ATREA</v>
          </cell>
          <cell r="E453">
            <v>1110</v>
          </cell>
          <cell r="F453" t="str">
            <v>NE</v>
          </cell>
          <cell r="G453" t="str">
            <v>R-RD</v>
          </cell>
        </row>
        <row r="454">
          <cell r="A454" t="str">
            <v>R147116</v>
          </cell>
          <cell r="B454" t="str">
            <v>NOK 160 - nástavec odtoku kondenzátu ø 160mm</v>
          </cell>
          <cell r="C454" t="str">
            <v>ks</v>
          </cell>
          <cell r="D454" t="str">
            <v>R1-Tvarovky ATREA</v>
          </cell>
          <cell r="E454">
            <v>1110</v>
          </cell>
          <cell r="F454" t="str">
            <v>NE</v>
          </cell>
          <cell r="G454" t="str">
            <v>R-RD</v>
          </cell>
        </row>
        <row r="455">
          <cell r="A455" t="str">
            <v>R150012</v>
          </cell>
          <cell r="B455" t="str">
            <v>TKR 250/250/250 P LM24 - T kus pro ZVT</v>
          </cell>
          <cell r="C455" t="str">
            <v>ks</v>
          </cell>
          <cell r="D455" t="str">
            <v>R1-Tvarovky ATREA</v>
          </cell>
          <cell r="E455">
            <v>5270</v>
          </cell>
          <cell r="F455" t="str">
            <v>NE</v>
          </cell>
          <cell r="G455" t="str">
            <v>R-RD</v>
          </cell>
        </row>
        <row r="456">
          <cell r="A456" t="str">
            <v>R150013</v>
          </cell>
          <cell r="B456" t="str">
            <v>TKS 250/250/250 P LM24 - T kus pro ZVT-S</v>
          </cell>
          <cell r="C456" t="str">
            <v>ks</v>
          </cell>
          <cell r="D456" t="str">
            <v>R1-Tvarovky ATREA</v>
          </cell>
          <cell r="E456">
            <v>7480</v>
          </cell>
          <cell r="F456" t="str">
            <v>NE</v>
          </cell>
          <cell r="G456" t="str">
            <v>R-RD</v>
          </cell>
        </row>
        <row r="457">
          <cell r="A457" t="str">
            <v>R150017</v>
          </cell>
          <cell r="B457" t="str">
            <v>TKS 200/200/200 P LM24 - T kus pro ZVT-S</v>
          </cell>
          <cell r="C457" t="str">
            <v>ks</v>
          </cell>
          <cell r="D457" t="str">
            <v>R1-Tvarovky ATREA</v>
          </cell>
          <cell r="E457">
            <v>7320</v>
          </cell>
          <cell r="F457" t="str">
            <v>NE</v>
          </cell>
          <cell r="G457" t="str">
            <v>R-RD</v>
          </cell>
        </row>
        <row r="458">
          <cell r="A458" t="str">
            <v>R150018</v>
          </cell>
          <cell r="B458" t="str">
            <v>TKR 200/200/200 P LM24 - T kus pro ZVT</v>
          </cell>
          <cell r="C458" t="str">
            <v>ks</v>
          </cell>
          <cell r="D458" t="str">
            <v>R1-Tvarovky ATREA</v>
          </cell>
          <cell r="E458">
            <v>5210</v>
          </cell>
          <cell r="F458" t="str">
            <v>NE</v>
          </cell>
          <cell r="G458" t="str">
            <v>R-RD</v>
          </cell>
        </row>
        <row r="459">
          <cell r="A459" t="str">
            <v>R150019</v>
          </cell>
          <cell r="B459" t="str">
            <v>TKR 160/160/160 P LM24 - T kus pro ZVT</v>
          </cell>
          <cell r="C459" t="str">
            <v>ks</v>
          </cell>
          <cell r="D459" t="str">
            <v>R1-Tvarovky ATREA</v>
          </cell>
          <cell r="E459">
            <v>5130</v>
          </cell>
          <cell r="F459" t="str">
            <v>NE</v>
          </cell>
          <cell r="G459" t="str">
            <v>R-RD</v>
          </cell>
        </row>
        <row r="460">
          <cell r="A460" t="str">
            <v>R150022</v>
          </cell>
          <cell r="B460" t="str">
            <v>TKR 250/250/250 L LM24 - T kus pro ZVT</v>
          </cell>
          <cell r="C460" t="str">
            <v>ks</v>
          </cell>
          <cell r="D460" t="str">
            <v>R1-Tvarovky ATREA</v>
          </cell>
          <cell r="E460">
            <v>5250</v>
          </cell>
          <cell r="F460" t="str">
            <v>NE</v>
          </cell>
          <cell r="G460" t="str">
            <v>R-RD</v>
          </cell>
        </row>
        <row r="461">
          <cell r="A461" t="str">
            <v>R150023</v>
          </cell>
          <cell r="B461" t="str">
            <v>TKS 250/250/250 L LM24 - T kus pro ZVT-S</v>
          </cell>
          <cell r="C461" t="str">
            <v>ks</v>
          </cell>
          <cell r="D461" t="str">
            <v>R1-Tvarovky ATREA</v>
          </cell>
          <cell r="E461">
            <v>7480</v>
          </cell>
          <cell r="F461" t="str">
            <v>NE</v>
          </cell>
          <cell r="G461" t="str">
            <v>R-RD</v>
          </cell>
        </row>
        <row r="462">
          <cell r="A462" t="str">
            <v>R150027</v>
          </cell>
          <cell r="B462" t="str">
            <v>TKS 200/200/200 L LM24 - T kus pro ZVT-S</v>
          </cell>
          <cell r="C462" t="str">
            <v>ks</v>
          </cell>
          <cell r="D462" t="str">
            <v>R1-Tvarovky ATREA</v>
          </cell>
          <cell r="E462">
            <v>7320</v>
          </cell>
          <cell r="F462" t="str">
            <v>NE</v>
          </cell>
          <cell r="G462" t="str">
            <v>R-RD</v>
          </cell>
        </row>
        <row r="463">
          <cell r="A463" t="str">
            <v>R150028</v>
          </cell>
          <cell r="B463" t="str">
            <v>TKR 200/200/200 L LM24 - T kus pro ZVT</v>
          </cell>
          <cell r="C463" t="str">
            <v>ks</v>
          </cell>
          <cell r="D463" t="str">
            <v>R1-Tvarovky ATREA</v>
          </cell>
          <cell r="E463">
            <v>5210</v>
          </cell>
          <cell r="F463" t="str">
            <v>NE</v>
          </cell>
          <cell r="G463" t="str">
            <v>R-RD</v>
          </cell>
        </row>
        <row r="464">
          <cell r="A464" t="str">
            <v>R150029</v>
          </cell>
          <cell r="B464" t="str">
            <v>TKR 160/160/160 L LM24 - T kus pro ZVT</v>
          </cell>
          <cell r="C464" t="str">
            <v>ks</v>
          </cell>
          <cell r="D464" t="str">
            <v>R1-Tvarovky ATREA</v>
          </cell>
          <cell r="E464">
            <v>5130</v>
          </cell>
          <cell r="F464" t="str">
            <v>NE</v>
          </cell>
          <cell r="G464" t="str">
            <v>R-RD</v>
          </cell>
        </row>
        <row r="465">
          <cell r="A465" t="str">
            <v>R150032</v>
          </cell>
          <cell r="B465" t="str">
            <v>TKR 250/250/250 Protilehla LM24 - T kus pro ZVT</v>
          </cell>
          <cell r="C465" t="str">
            <v>ks</v>
          </cell>
          <cell r="D465" t="str">
            <v>R1-Tvarovky ATREA</v>
          </cell>
          <cell r="E465">
            <v>5250</v>
          </cell>
          <cell r="F465" t="str">
            <v>NE</v>
          </cell>
          <cell r="G465" t="str">
            <v>R-RD</v>
          </cell>
        </row>
        <row r="466">
          <cell r="A466" t="str">
            <v>R150033</v>
          </cell>
          <cell r="B466" t="str">
            <v>TKS 250/250/250 Protilehla LM24 - T kus pro ZVT-S</v>
          </cell>
          <cell r="C466" t="str">
            <v>ks</v>
          </cell>
          <cell r="D466" t="str">
            <v>R1-Tvarovky ATREA</v>
          </cell>
          <cell r="E466">
            <v>7480</v>
          </cell>
          <cell r="F466" t="str">
            <v>NE</v>
          </cell>
          <cell r="G466" t="str">
            <v>R-RD</v>
          </cell>
        </row>
        <row r="467">
          <cell r="A467" t="str">
            <v>R150037</v>
          </cell>
          <cell r="B467" t="str">
            <v>TKS 200/200/200 Protilehla LM24 - T kus pro ZVT-S</v>
          </cell>
          <cell r="C467" t="str">
            <v>ks</v>
          </cell>
          <cell r="D467" t="str">
            <v>R1-Tvarovky ATREA</v>
          </cell>
          <cell r="E467">
            <v>7320</v>
          </cell>
          <cell r="F467" t="str">
            <v>NE</v>
          </cell>
          <cell r="G467" t="str">
            <v>R-RD</v>
          </cell>
        </row>
        <row r="468">
          <cell r="A468" t="str">
            <v>R150038</v>
          </cell>
          <cell r="B468" t="str">
            <v>TKR 200/200/200 Protilehla LM24 - T kus pro ZVT</v>
          </cell>
          <cell r="C468" t="str">
            <v>ks</v>
          </cell>
          <cell r="D468" t="str">
            <v>R1-Tvarovky ATREA</v>
          </cell>
          <cell r="E468">
            <v>5210</v>
          </cell>
          <cell r="F468" t="str">
            <v>NE</v>
          </cell>
          <cell r="G468" t="str">
            <v>R-RD</v>
          </cell>
        </row>
        <row r="469">
          <cell r="A469" t="str">
            <v>R150039</v>
          </cell>
          <cell r="B469" t="str">
            <v>TKR 160/160/160 Protilehla LM24 - T kus pro ZVT</v>
          </cell>
          <cell r="C469" t="str">
            <v>ks</v>
          </cell>
          <cell r="D469" t="str">
            <v>R1-Tvarovky ATREA</v>
          </cell>
          <cell r="E469">
            <v>5130</v>
          </cell>
          <cell r="F469" t="str">
            <v>NE</v>
          </cell>
          <cell r="G469" t="str">
            <v>R-RD</v>
          </cell>
        </row>
        <row r="470">
          <cell r="A470" t="str">
            <v>R150040</v>
          </cell>
          <cell r="B470" t="str">
            <v>Zónová tvarovka s jedním servopohonem a klapkou (Při objednání nutná specifikace)</v>
          </cell>
          <cell r="C470" t="str">
            <v>ks</v>
          </cell>
          <cell r="D470" t="str">
            <v>R1-Tvarovky ATREA</v>
          </cell>
          <cell r="E470" t="str">
            <v>X</v>
          </cell>
          <cell r="F470" t="str">
            <v>NE</v>
          </cell>
          <cell r="G470" t="str">
            <v>bez</v>
          </cell>
        </row>
        <row r="471">
          <cell r="A471" t="str">
            <v>R150041</v>
          </cell>
          <cell r="B471" t="str">
            <v>Zónová tvarovka se dvěma servopohony a klapkami (Při objednání nutná specifikace)</v>
          </cell>
          <cell r="C471" t="str">
            <v>ks</v>
          </cell>
          <cell r="D471" t="str">
            <v>R1-Tvarovky ATREA</v>
          </cell>
          <cell r="E471" t="str">
            <v>X</v>
          </cell>
          <cell r="F471" t="str">
            <v>NE</v>
          </cell>
          <cell r="G471" t="str">
            <v>bez</v>
          </cell>
        </row>
        <row r="472">
          <cell r="A472" t="str">
            <v>R150090</v>
          </cell>
          <cell r="B472" t="str">
            <v>Filtrační komora stropní FKS _2x100</v>
          </cell>
          <cell r="C472" t="str">
            <v>ks</v>
          </cell>
          <cell r="D472" t="str">
            <v>R15 -filtrační boxy</v>
          </cell>
          <cell r="E472">
            <v>5720</v>
          </cell>
          <cell r="F472" t="str">
            <v>ANO</v>
          </cell>
          <cell r="G472" t="str">
            <v>R-RD</v>
          </cell>
        </row>
        <row r="473">
          <cell r="A473" t="str">
            <v>R150125</v>
          </cell>
          <cell r="B473" t="str">
            <v>Filtrační komora stropní FKS _125</v>
          </cell>
          <cell r="C473" t="str">
            <v>ks</v>
          </cell>
          <cell r="D473" t="str">
            <v>R15 -filtrační boxy</v>
          </cell>
          <cell r="E473">
            <v>5720</v>
          </cell>
          <cell r="F473" t="str">
            <v>NE</v>
          </cell>
          <cell r="G473" t="str">
            <v>R-RD</v>
          </cell>
        </row>
        <row r="474">
          <cell r="A474" t="str">
            <v>R150160</v>
          </cell>
          <cell r="B474" t="str">
            <v>Filtrační komora stropní FKS _160</v>
          </cell>
          <cell r="C474" t="str">
            <v>ks</v>
          </cell>
          <cell r="D474" t="str">
            <v>R15 -filtrační boxy</v>
          </cell>
          <cell r="E474">
            <v>6030</v>
          </cell>
          <cell r="F474" t="str">
            <v>NE</v>
          </cell>
          <cell r="G474" t="str">
            <v>R-RD</v>
          </cell>
        </row>
        <row r="475">
          <cell r="A475" t="str">
            <v>R151006</v>
          </cell>
          <cell r="B475" t="str">
            <v xml:space="preserve">Klapka škrtící KEL 160 LM24 servopohon </v>
          </cell>
          <cell r="C475" t="str">
            <v>ks</v>
          </cell>
          <cell r="D475" t="str">
            <v>R1-Tvarovky ATREA</v>
          </cell>
          <cell r="E475">
            <v>3970</v>
          </cell>
          <cell r="F475" t="str">
            <v>NE</v>
          </cell>
          <cell r="G475" t="str">
            <v>R-RD</v>
          </cell>
        </row>
        <row r="476">
          <cell r="A476" t="str">
            <v>R151011</v>
          </cell>
          <cell r="B476" t="str">
            <v xml:space="preserve">Klapka škrtící KEL 200 LM24 servopohon </v>
          </cell>
          <cell r="C476" t="str">
            <v>ks</v>
          </cell>
          <cell r="D476" t="str">
            <v>R1-Tvarovky ATREA</v>
          </cell>
          <cell r="E476">
            <v>4120</v>
          </cell>
          <cell r="F476" t="str">
            <v>NE</v>
          </cell>
          <cell r="G476" t="str">
            <v>R-RD</v>
          </cell>
        </row>
        <row r="477">
          <cell r="A477" t="str">
            <v>R151021</v>
          </cell>
          <cell r="B477" t="str">
            <v>Klapka škrtící KEL 250 LM24 servopohon</v>
          </cell>
          <cell r="C477" t="str">
            <v>ks</v>
          </cell>
          <cell r="D477" t="str">
            <v>R1-Tvarovky ATREA</v>
          </cell>
          <cell r="E477">
            <v>4270</v>
          </cell>
          <cell r="F477" t="str">
            <v>NE</v>
          </cell>
          <cell r="G477" t="str">
            <v>R-RD</v>
          </cell>
        </row>
        <row r="478">
          <cell r="A478" t="str">
            <v>R151023</v>
          </cell>
          <cell r="B478" t="str">
            <v>Klapka škrtící KEL 315 LM24 servopohon</v>
          </cell>
          <cell r="C478" t="str">
            <v>ks</v>
          </cell>
          <cell r="D478" t="str">
            <v>R1-Tvarovky ATREA</v>
          </cell>
          <cell r="E478">
            <v>4400</v>
          </cell>
          <cell r="F478" t="str">
            <v>NE</v>
          </cell>
          <cell r="G478" t="str">
            <v>R-RD</v>
          </cell>
        </row>
        <row r="479">
          <cell r="A479" t="str">
            <v>R151026</v>
          </cell>
          <cell r="B479" t="str">
            <v xml:space="preserve">Klapka škrtící KEL 160 LF24 servopohon </v>
          </cell>
          <cell r="C479" t="str">
            <v>ks</v>
          </cell>
          <cell r="D479" t="str">
            <v>R1-Tvarovky ATREA</v>
          </cell>
          <cell r="E479">
            <v>5580</v>
          </cell>
          <cell r="F479" t="str">
            <v>NE</v>
          </cell>
          <cell r="G479" t="str">
            <v>R-RD</v>
          </cell>
        </row>
        <row r="480">
          <cell r="A480" t="str">
            <v>R151031</v>
          </cell>
          <cell r="B480" t="str">
            <v xml:space="preserve">Klapka škrtící KEL 200 LF24 servopohon </v>
          </cell>
          <cell r="C480" t="str">
            <v>ks</v>
          </cell>
          <cell r="D480" t="str">
            <v>R1-Tvarovky ATREA</v>
          </cell>
          <cell r="E480">
            <v>5720</v>
          </cell>
          <cell r="F480" t="str">
            <v>NE</v>
          </cell>
          <cell r="G480" t="str">
            <v>R-RD</v>
          </cell>
        </row>
        <row r="481">
          <cell r="A481" t="str">
            <v>R151036</v>
          </cell>
          <cell r="B481" t="str">
            <v>Klapka škrtící KEL 250 LF24 servopohon</v>
          </cell>
          <cell r="C481" t="str">
            <v>ks</v>
          </cell>
          <cell r="D481" t="str">
            <v>R1-Tvarovky ATREA</v>
          </cell>
          <cell r="E481">
            <v>5850</v>
          </cell>
          <cell r="F481" t="str">
            <v>NE</v>
          </cell>
          <cell r="G481" t="str">
            <v>R-RD</v>
          </cell>
        </row>
        <row r="482">
          <cell r="A482" t="str">
            <v>R151037</v>
          </cell>
          <cell r="B482" t="str">
            <v>Klapka škrtící KEL 315 LF24 servopohon</v>
          </cell>
          <cell r="C482" t="str">
            <v>ks</v>
          </cell>
          <cell r="D482" t="str">
            <v>R1-Tvarovky ATREA</v>
          </cell>
          <cell r="E482">
            <v>6140</v>
          </cell>
          <cell r="F482" t="str">
            <v>NE</v>
          </cell>
          <cell r="G482" t="str">
            <v>R-RD</v>
          </cell>
        </row>
        <row r="483">
          <cell r="A483" t="str">
            <v>R151406</v>
          </cell>
          <cell r="B483" t="str">
            <v>Klapka škrtící KEL 125 LM24 servopohon</v>
          </cell>
          <cell r="C483" t="str">
            <v>ks</v>
          </cell>
          <cell r="D483" t="str">
            <v>R1-Tvarovky ATREA</v>
          </cell>
          <cell r="E483">
            <v>3910</v>
          </cell>
          <cell r="F483" t="str">
            <v>NE</v>
          </cell>
          <cell r="G483" t="str">
            <v>R-RD</v>
          </cell>
        </row>
        <row r="484">
          <cell r="A484" t="str">
            <v>R152160</v>
          </cell>
          <cell r="B484" t="str">
            <v>TKN 160 - Tkus náběhový</v>
          </cell>
          <cell r="C484" t="str">
            <v>ks</v>
          </cell>
          <cell r="D484" t="str">
            <v>R1-Tvarovky ATREA</v>
          </cell>
          <cell r="E484">
            <v>2570</v>
          </cell>
          <cell r="F484" t="str">
            <v>NE</v>
          </cell>
          <cell r="G484" t="str">
            <v>R-RD</v>
          </cell>
        </row>
        <row r="485">
          <cell r="A485" t="str">
            <v>R152200</v>
          </cell>
          <cell r="B485" t="str">
            <v>TKN 200 - Tkus náběhový</v>
          </cell>
          <cell r="C485" t="str">
            <v>ks</v>
          </cell>
          <cell r="D485" t="str">
            <v>R1-Tvarovky ATREA</v>
          </cell>
          <cell r="E485">
            <v>2650</v>
          </cell>
          <cell r="F485" t="str">
            <v>NE</v>
          </cell>
          <cell r="G485" t="str">
            <v>R-RD</v>
          </cell>
        </row>
        <row r="486">
          <cell r="A486" t="str">
            <v>R152250</v>
          </cell>
          <cell r="B486" t="str">
            <v>TKN 250 - Tkus náběhový</v>
          </cell>
          <cell r="C486" t="str">
            <v>ks</v>
          </cell>
          <cell r="D486" t="str">
            <v>R1-Tvarovky ATREA</v>
          </cell>
          <cell r="E486">
            <v>2780</v>
          </cell>
          <cell r="F486" t="str">
            <v>NE</v>
          </cell>
          <cell r="G486" t="str">
            <v>R-RD</v>
          </cell>
        </row>
        <row r="487">
          <cell r="A487" t="str">
            <v>R153001</v>
          </cell>
          <cell r="B487" t="str">
            <v>SVA 100 - spojka vnitřní ø100mm</v>
          </cell>
          <cell r="C487" t="str">
            <v>ks</v>
          </cell>
          <cell r="D487" t="str">
            <v>R22-Kruhové tvarovky - běžné</v>
          </cell>
          <cell r="E487">
            <v>145</v>
          </cell>
          <cell r="F487" t="str">
            <v>ANO</v>
          </cell>
          <cell r="G487" t="str">
            <v>R-RD</v>
          </cell>
        </row>
        <row r="488">
          <cell r="A488" t="str">
            <v>R153002</v>
          </cell>
          <cell r="B488" t="str">
            <v>SVA 125 - spojka vnitřní ø125mm</v>
          </cell>
          <cell r="C488" t="str">
            <v>ks</v>
          </cell>
          <cell r="D488" t="str">
            <v>R22-Kruhové tvarovky - běžné</v>
          </cell>
          <cell r="E488">
            <v>145</v>
          </cell>
          <cell r="F488" t="str">
            <v>NE</v>
          </cell>
          <cell r="G488" t="str">
            <v>R-RD</v>
          </cell>
        </row>
        <row r="489">
          <cell r="A489" t="str">
            <v>R153003</v>
          </cell>
          <cell r="B489" t="str">
            <v>SVA 160 - spojka vnitřní ø160mm</v>
          </cell>
          <cell r="C489" t="str">
            <v>ks</v>
          </cell>
          <cell r="D489" t="str">
            <v>R22-Kruhové tvarovky - běžné</v>
          </cell>
          <cell r="E489">
            <v>160</v>
          </cell>
          <cell r="F489" t="str">
            <v>NE</v>
          </cell>
          <cell r="G489" t="str">
            <v>R-RD</v>
          </cell>
        </row>
        <row r="490">
          <cell r="A490" t="str">
            <v>R153004</v>
          </cell>
          <cell r="B490" t="str">
            <v>SVA 200 - spojka vnitřní ø200mm</v>
          </cell>
          <cell r="C490" t="str">
            <v>ks</v>
          </cell>
          <cell r="D490" t="str">
            <v>R22-Kruhové tvarovky - běžné</v>
          </cell>
          <cell r="E490">
            <v>180</v>
          </cell>
          <cell r="F490" t="str">
            <v>NE</v>
          </cell>
          <cell r="G490" t="str">
            <v>R-RD</v>
          </cell>
        </row>
        <row r="491">
          <cell r="A491" t="str">
            <v>R153005</v>
          </cell>
          <cell r="B491" t="str">
            <v>SVA 250 - spojka vnitřní ø250mm</v>
          </cell>
          <cell r="C491" t="str">
            <v>ks</v>
          </cell>
          <cell r="D491" t="str">
            <v>R22-Kruhové tvarovky - běžné</v>
          </cell>
          <cell r="E491">
            <v>215</v>
          </cell>
          <cell r="F491" t="str">
            <v>NE</v>
          </cell>
          <cell r="G491" t="str">
            <v>R-RD</v>
          </cell>
        </row>
        <row r="492">
          <cell r="A492" t="str">
            <v>R153006</v>
          </cell>
          <cell r="B492" t="str">
            <v>SVA 315 - spojka vnitřní ø315mm</v>
          </cell>
          <cell r="C492" t="str">
            <v>ks</v>
          </cell>
          <cell r="D492" t="str">
            <v>R22-Kruhové tvarovky - běžné</v>
          </cell>
          <cell r="E492">
            <v>230</v>
          </cell>
          <cell r="F492" t="str">
            <v>NE</v>
          </cell>
          <cell r="G492" t="str">
            <v>R-RD</v>
          </cell>
        </row>
        <row r="493">
          <cell r="A493" t="str">
            <v>R160010</v>
          </cell>
          <cell r="B493" t="str">
            <v>PMK 4"-10" 250x97 mosaz- Podlahová mřížka kovová</v>
          </cell>
          <cell r="C493" t="str">
            <v>ks</v>
          </cell>
          <cell r="D493" t="str">
            <v>R23-mřížky,stříšky a výfukové prvky</v>
          </cell>
          <cell r="E493">
            <v>895</v>
          </cell>
          <cell r="F493" t="str">
            <v>NE</v>
          </cell>
          <cell r="G493" t="str">
            <v>R-RD</v>
          </cell>
        </row>
        <row r="494">
          <cell r="A494" t="str">
            <v>R160105</v>
          </cell>
          <cell r="B494" t="str">
            <v>PMD 250x97 - buk - lak ( světlý dekor )</v>
          </cell>
          <cell r="C494" t="str">
            <v>ks</v>
          </cell>
          <cell r="D494" t="str">
            <v>R23-mřížky,stříšky a výfukové prvky</v>
          </cell>
          <cell r="E494">
            <v>1840</v>
          </cell>
          <cell r="F494" t="str">
            <v>NE</v>
          </cell>
          <cell r="G494" t="str">
            <v>R-RD</v>
          </cell>
        </row>
        <row r="495">
          <cell r="A495" t="str">
            <v>R160110</v>
          </cell>
          <cell r="B495" t="str">
            <v>PMD 250x97 - buk - lak ( tmavý dekor )</v>
          </cell>
          <cell r="C495" t="str">
            <v>ks</v>
          </cell>
          <cell r="D495" t="str">
            <v>R23-mřížky,stříšky a výfukové prvky</v>
          </cell>
          <cell r="E495">
            <v>1840</v>
          </cell>
          <cell r="F495" t="str">
            <v>NE</v>
          </cell>
          <cell r="G495" t="str">
            <v>R-RD</v>
          </cell>
        </row>
        <row r="496">
          <cell r="A496" t="str">
            <v>R160111</v>
          </cell>
          <cell r="B496" t="str">
            <v>PMK 4"-10" 250x97 šedá - Podlahová mřížka kovová</v>
          </cell>
          <cell r="C496" t="str">
            <v>ks</v>
          </cell>
          <cell r="D496" t="str">
            <v>R23-mřížky,stříšky a výfukové prvky</v>
          </cell>
          <cell r="E496">
            <v>1390</v>
          </cell>
          <cell r="F496" t="str">
            <v>NE</v>
          </cell>
          <cell r="G496" t="str">
            <v>R-RD</v>
          </cell>
        </row>
        <row r="497">
          <cell r="A497" t="str">
            <v>R160120</v>
          </cell>
          <cell r="B497" t="str">
            <v>PMD 250x97 - buk - bez povrchové úpravy</v>
          </cell>
          <cell r="C497" t="str">
            <v>ks</v>
          </cell>
          <cell r="D497" t="str">
            <v>R23-mřížky,stříšky a výfukové prvky</v>
          </cell>
          <cell r="E497">
            <v>1630</v>
          </cell>
          <cell r="F497" t="str">
            <v>NE</v>
          </cell>
          <cell r="G497" t="str">
            <v>R-RD</v>
          </cell>
        </row>
        <row r="498">
          <cell r="A498" t="str">
            <v>R160211</v>
          </cell>
          <cell r="B498" t="str">
            <v>PMK 4"-10" 250x97 cín- Podlahová mřížka kovová</v>
          </cell>
          <cell r="C498" t="str">
            <v>ks</v>
          </cell>
          <cell r="D498" t="str">
            <v>R23-mřížky,stříšky a výfukové prvky</v>
          </cell>
          <cell r="E498">
            <v>1110</v>
          </cell>
          <cell r="F498" t="str">
            <v>NE</v>
          </cell>
          <cell r="G498" t="str">
            <v>R-RD</v>
          </cell>
        </row>
        <row r="499">
          <cell r="A499" t="str">
            <v>R161010</v>
          </cell>
          <cell r="B499" t="str">
            <v>SMD 280x405 S bor- Stěnová mřížka dřevěná  borovice - lak</v>
          </cell>
          <cell r="C499" t="str">
            <v>ks</v>
          </cell>
          <cell r="D499" t="str">
            <v>R23-mřížky,stříšky a výfukové prvky</v>
          </cell>
          <cell r="E499">
            <v>1430</v>
          </cell>
          <cell r="F499" t="str">
            <v>NE</v>
          </cell>
          <cell r="G499" t="str">
            <v>R-RD</v>
          </cell>
        </row>
        <row r="500">
          <cell r="A500" t="str">
            <v>R161015</v>
          </cell>
          <cell r="B500" t="str">
            <v>SMD 280x405 V bor- Stěnová mřížka dřevěná  borovice - lak</v>
          </cell>
          <cell r="C500" t="str">
            <v>ks</v>
          </cell>
          <cell r="D500" t="str">
            <v>R23-mřížky,stříšky a výfukové prvky</v>
          </cell>
          <cell r="E500">
            <v>1430</v>
          </cell>
          <cell r="F500" t="str">
            <v>NE</v>
          </cell>
          <cell r="G500" t="str">
            <v>R-RD</v>
          </cell>
        </row>
        <row r="501">
          <cell r="A501" t="str">
            <v>R161020</v>
          </cell>
          <cell r="B501" t="str">
            <v>SMD 280x405 S buk- Stěnová mřížka dřevěná buk - lak</v>
          </cell>
          <cell r="C501" t="str">
            <v>ks</v>
          </cell>
          <cell r="D501" t="str">
            <v>R23-mřížky,stříšky a výfukové prvky</v>
          </cell>
          <cell r="E501">
            <v>1520</v>
          </cell>
          <cell r="F501" t="str">
            <v>NE</v>
          </cell>
          <cell r="G501" t="str">
            <v>R-RD</v>
          </cell>
        </row>
        <row r="502">
          <cell r="A502" t="str">
            <v>R161025</v>
          </cell>
          <cell r="B502" t="str">
            <v>SMD 280x405 V buk- Stěnová mřížka dřevěná buk - lak</v>
          </cell>
          <cell r="C502" t="str">
            <v>ks</v>
          </cell>
          <cell r="D502" t="str">
            <v>R23-mřížky,stříšky a výfukové prvky</v>
          </cell>
          <cell r="E502">
            <v>1520</v>
          </cell>
          <cell r="F502" t="str">
            <v>NE</v>
          </cell>
          <cell r="G502" t="str">
            <v>R-RD</v>
          </cell>
        </row>
        <row r="503">
          <cell r="A503" t="str">
            <v>R161040</v>
          </cell>
          <cell r="B503" t="str">
            <v>SMD 280x405 S buk bez úpravy- Stěnová mřížka dřevěná buk bez povrchové úpravy</v>
          </cell>
          <cell r="C503" t="str">
            <v>ks</v>
          </cell>
          <cell r="D503" t="str">
            <v>R23-mřížky,stříšky a výfukové prvky</v>
          </cell>
          <cell r="E503">
            <v>1380</v>
          </cell>
          <cell r="F503" t="str">
            <v>NE</v>
          </cell>
          <cell r="G503" t="str">
            <v>R-RD</v>
          </cell>
        </row>
        <row r="504">
          <cell r="A504" t="str">
            <v>R161045</v>
          </cell>
          <cell r="B504" t="str">
            <v>SMD 280x405 V buk bez úpravy- Stěnová mřížka dřevěná buk bez povrchové úpravy</v>
          </cell>
          <cell r="C504" t="str">
            <v>ks</v>
          </cell>
          <cell r="D504" t="str">
            <v>R23-mřížky,stříšky a výfukové prvky</v>
          </cell>
          <cell r="E504">
            <v>1380</v>
          </cell>
          <cell r="F504" t="str">
            <v>NE</v>
          </cell>
          <cell r="G504" t="str">
            <v>R-RD</v>
          </cell>
        </row>
        <row r="505">
          <cell r="A505" t="str">
            <v>R161110</v>
          </cell>
          <cell r="B505" t="str">
            <v>SMU 275x400 S - stěnová mřížka AL, svislá</v>
          </cell>
          <cell r="C505" t="str">
            <v>ks</v>
          </cell>
          <cell r="D505" t="str">
            <v>R23-mřížky,stříšky a výfukové prvky</v>
          </cell>
          <cell r="E505">
            <v>1630</v>
          </cell>
          <cell r="F505" t="str">
            <v>NE</v>
          </cell>
          <cell r="G505" t="str">
            <v>R-RD</v>
          </cell>
        </row>
        <row r="506">
          <cell r="A506" t="str">
            <v>R161115</v>
          </cell>
          <cell r="B506" t="str">
            <v>SMU 275x400 V - stěnová mřížka AL, vodorovná</v>
          </cell>
          <cell r="C506" t="str">
            <v>ks</v>
          </cell>
          <cell r="D506" t="str">
            <v>R23-mřížky,stříšky a výfukové prvky</v>
          </cell>
          <cell r="E506">
            <v>1630</v>
          </cell>
          <cell r="F506" t="str">
            <v>NE</v>
          </cell>
          <cell r="G506" t="str">
            <v>R-RD</v>
          </cell>
        </row>
        <row r="507">
          <cell r="A507" t="str">
            <v>R162015</v>
          </cell>
          <cell r="B507" t="str">
            <v>PZ 343x343 Al - protidešťová žaluzie elox hliník</v>
          </cell>
          <cell r="C507" t="str">
            <v>ks</v>
          </cell>
          <cell r="D507" t="str">
            <v>R1-Tvarovky ATREA</v>
          </cell>
          <cell r="E507">
            <v>2570</v>
          </cell>
          <cell r="F507" t="str">
            <v>NE</v>
          </cell>
          <cell r="G507" t="str">
            <v>R-RD</v>
          </cell>
        </row>
        <row r="508">
          <cell r="A508" t="str">
            <v>R162016</v>
          </cell>
          <cell r="B508" t="str">
            <v xml:space="preserve">PZ 595x455 Al V - protidešťová žaluzie pro SPF ZVT-C </v>
          </cell>
          <cell r="C508" t="str">
            <v>ks</v>
          </cell>
          <cell r="D508" t="str">
            <v>R1-Tvarovky ATREA</v>
          </cell>
          <cell r="E508">
            <v>4360</v>
          </cell>
          <cell r="F508" t="str">
            <v>NE</v>
          </cell>
          <cell r="G508" t="str">
            <v>R-RD</v>
          </cell>
        </row>
        <row r="509">
          <cell r="A509" t="str">
            <v>R162017</v>
          </cell>
          <cell r="B509" t="str">
            <v xml:space="preserve">PZ 455x595 Al S - protidešťová žaluzie pro SPF ZVT-C </v>
          </cell>
          <cell r="C509" t="str">
            <v>ks</v>
          </cell>
          <cell r="D509" t="str">
            <v>R1-Tvarovky ATREA</v>
          </cell>
          <cell r="E509">
            <v>4370</v>
          </cell>
          <cell r="F509" t="str">
            <v>NE</v>
          </cell>
          <cell r="G509" t="str">
            <v>R-RD</v>
          </cell>
        </row>
        <row r="510">
          <cell r="A510" t="str">
            <v>R162025</v>
          </cell>
          <cell r="B510" t="str">
            <v>PZ 343x343 Al - protidešťová žaluzie hliník - bílý komax 0100</v>
          </cell>
          <cell r="C510" t="str">
            <v>ks</v>
          </cell>
          <cell r="D510" t="str">
            <v>R1-Tvarovky ATREA</v>
          </cell>
          <cell r="E510">
            <v>3310</v>
          </cell>
          <cell r="F510" t="str">
            <v>NE</v>
          </cell>
          <cell r="G510" t="str">
            <v>R-RD</v>
          </cell>
        </row>
        <row r="511">
          <cell r="A511" t="str">
            <v>R162026</v>
          </cell>
          <cell r="B511" t="str">
            <v>PZ 595x455 Al V - protidešťová žaluzie pro SPF ZVT-C - bílá</v>
          </cell>
          <cell r="C511" t="str">
            <v>ks</v>
          </cell>
          <cell r="D511" t="str">
            <v>R1-Tvarovky ATREA</v>
          </cell>
          <cell r="E511">
            <v>5660</v>
          </cell>
          <cell r="F511" t="str">
            <v>NE</v>
          </cell>
          <cell r="G511" t="str">
            <v>R-RD</v>
          </cell>
        </row>
        <row r="512">
          <cell r="A512" t="str">
            <v>R162027</v>
          </cell>
          <cell r="B512" t="str">
            <v>PZ 455x595 Al S - protidešťová žaluzie pro SPF ZVT-C - bílá</v>
          </cell>
          <cell r="C512" t="str">
            <v>ks</v>
          </cell>
          <cell r="D512" t="str">
            <v>R1-Tvarovky ATREA</v>
          </cell>
          <cell r="E512">
            <v>5660</v>
          </cell>
          <cell r="F512" t="str">
            <v>NE</v>
          </cell>
          <cell r="G512" t="str">
            <v>R-RD</v>
          </cell>
        </row>
        <row r="513">
          <cell r="A513" t="str">
            <v>R162035</v>
          </cell>
          <cell r="B513" t="str">
            <v>PZ 343x343 Al - protidešťová žaluzie hliník- hnědý komax 8016</v>
          </cell>
          <cell r="C513" t="str">
            <v>ks</v>
          </cell>
          <cell r="D513" t="str">
            <v>R1-Tvarovky ATREA</v>
          </cell>
          <cell r="E513">
            <v>3310</v>
          </cell>
          <cell r="F513" t="str">
            <v>NE</v>
          </cell>
          <cell r="G513" t="str">
            <v>R-RD</v>
          </cell>
        </row>
        <row r="514">
          <cell r="A514" t="str">
            <v>R162036</v>
          </cell>
          <cell r="B514" t="str">
            <v>PZ 595x455 Al V - protidešťová žaluzie pro SPF ZVT-C - hnědá</v>
          </cell>
          <cell r="C514" t="str">
            <v>ks</v>
          </cell>
          <cell r="D514" t="str">
            <v>R1-Tvarovky ATREA</v>
          </cell>
          <cell r="E514">
            <v>5660</v>
          </cell>
          <cell r="F514" t="str">
            <v>NE</v>
          </cell>
          <cell r="G514" t="str">
            <v>R-RD</v>
          </cell>
        </row>
        <row r="515">
          <cell r="A515" t="str">
            <v>R162037</v>
          </cell>
          <cell r="B515" t="str">
            <v>PZ 455x595 Al S - protidešťová žaluzie pro SPF ZVT-C - hnědá</v>
          </cell>
          <cell r="C515" t="str">
            <v>ks</v>
          </cell>
          <cell r="D515" t="str">
            <v>R1-Tvarovky ATREA</v>
          </cell>
          <cell r="E515">
            <v>5660</v>
          </cell>
          <cell r="F515" t="str">
            <v>NE</v>
          </cell>
          <cell r="G515" t="str">
            <v>R-RD</v>
          </cell>
        </row>
        <row r="516">
          <cell r="A516" t="str">
            <v>R162415</v>
          </cell>
          <cell r="B516" t="str">
            <v>PZ 300x300 Al - protidešťová žaluzie - Al elox</v>
          </cell>
          <cell r="C516" t="str">
            <v>ks</v>
          </cell>
          <cell r="D516" t="str">
            <v>R1-Tvarovky ATREA</v>
          </cell>
          <cell r="E516">
            <v>2210</v>
          </cell>
          <cell r="F516" t="str">
            <v>NE</v>
          </cell>
          <cell r="G516" t="str">
            <v>R-RD</v>
          </cell>
        </row>
        <row r="517">
          <cell r="A517" t="str">
            <v>R162425</v>
          </cell>
          <cell r="B517" t="str">
            <v>PZ 300x300 Al - protidešťová žaluzie - bílá</v>
          </cell>
          <cell r="C517" t="str">
            <v>ks</v>
          </cell>
          <cell r="D517" t="str">
            <v>R1-Tvarovky ATREA</v>
          </cell>
          <cell r="E517">
            <v>2880</v>
          </cell>
          <cell r="F517" t="str">
            <v>NE</v>
          </cell>
          <cell r="G517" t="str">
            <v>R-RD</v>
          </cell>
        </row>
        <row r="518">
          <cell r="A518" t="str">
            <v>R162435</v>
          </cell>
          <cell r="B518" t="str">
            <v>PZ 300x300 Al - protidešťová žaluzie - hnědá</v>
          </cell>
          <cell r="C518" t="str">
            <v>ks</v>
          </cell>
          <cell r="D518" t="str">
            <v>R1-Tvarovky ATREA</v>
          </cell>
          <cell r="E518">
            <v>2880</v>
          </cell>
          <cell r="F518" t="str">
            <v>NE</v>
          </cell>
          <cell r="G518" t="str">
            <v>R-RD</v>
          </cell>
        </row>
        <row r="519">
          <cell r="A519" t="str">
            <v>R163405</v>
          </cell>
          <cell r="B519" t="str">
            <v>DA 100 - dýza pro přívod vzduchu</v>
          </cell>
          <cell r="C519" t="str">
            <v>ks</v>
          </cell>
          <cell r="D519" t="str">
            <v>R23-mřížky,stříšky a výfukové prvky</v>
          </cell>
          <cell r="E519">
            <v>825</v>
          </cell>
          <cell r="F519" t="str">
            <v>ANO</v>
          </cell>
          <cell r="G519" t="str">
            <v>R-RD</v>
          </cell>
        </row>
        <row r="520">
          <cell r="A520" t="str">
            <v>R163406</v>
          </cell>
          <cell r="B520" t="str">
            <v>DA 100 45° - dýza pro přívod vzduchu</v>
          </cell>
          <cell r="C520" t="str">
            <v>ks</v>
          </cell>
          <cell r="D520" t="str">
            <v>R23-mřížky,stříšky a výfukové prvky</v>
          </cell>
          <cell r="E520">
            <v>870</v>
          </cell>
          <cell r="F520" t="str">
            <v>NE</v>
          </cell>
          <cell r="G520" t="str">
            <v>R-RD</v>
          </cell>
        </row>
        <row r="521">
          <cell r="A521" t="str">
            <v>R163407</v>
          </cell>
          <cell r="B521" t="str">
            <v>DARS 100 - dýza ATREA regulační, směrová</v>
          </cell>
          <cell r="C521" t="str">
            <v>ks</v>
          </cell>
          <cell r="D521" t="str">
            <v>R23-mřížky,stříšky a výfukové prvky</v>
          </cell>
          <cell r="E521">
            <v>1460</v>
          </cell>
          <cell r="F521" t="str">
            <v>ANO</v>
          </cell>
          <cell r="G521" t="str">
            <v>R-RD</v>
          </cell>
        </row>
        <row r="522">
          <cell r="A522" t="str">
            <v>R163408</v>
          </cell>
          <cell r="B522" t="str">
            <v>DARS 125 - dýza ATREA regulační, směrová</v>
          </cell>
          <cell r="C522" t="str">
            <v>ks</v>
          </cell>
          <cell r="D522" t="str">
            <v>R23-mřížky,stříšky a výfukové prvky</v>
          </cell>
          <cell r="E522">
            <v>1860</v>
          </cell>
          <cell r="F522"/>
          <cell r="G522" t="str">
            <v>R-RD</v>
          </cell>
        </row>
        <row r="523">
          <cell r="A523" t="str">
            <v>R163425</v>
          </cell>
          <cell r="B523" t="str">
            <v>DA 125 - dýza pro přívod vzduchu</v>
          </cell>
          <cell r="C523" t="str">
            <v>ks</v>
          </cell>
          <cell r="D523" t="str">
            <v>R23-mřížky,stříšky a výfukové prvky</v>
          </cell>
          <cell r="E523">
            <v>825</v>
          </cell>
          <cell r="F523" t="str">
            <v>NE</v>
          </cell>
          <cell r="G523" t="str">
            <v>R-RD</v>
          </cell>
        </row>
        <row r="524">
          <cell r="A524" t="str">
            <v>R163426</v>
          </cell>
          <cell r="B524" t="str">
            <v>DA 125 45°- dýza pro přívod vzduchu</v>
          </cell>
          <cell r="C524" t="str">
            <v>ks</v>
          </cell>
          <cell r="D524" t="str">
            <v>R23-mřížky,stříšky a výfukové prvky</v>
          </cell>
          <cell r="E524">
            <v>870</v>
          </cell>
          <cell r="F524" t="str">
            <v>NE</v>
          </cell>
          <cell r="G524" t="str">
            <v>R-RD</v>
          </cell>
        </row>
        <row r="525">
          <cell r="A525" t="str">
            <v>R163507</v>
          </cell>
          <cell r="B525" t="str">
            <v>Montážní rámeček dýzy DARS 100</v>
          </cell>
          <cell r="C525" t="str">
            <v>ks</v>
          </cell>
          <cell r="D525" t="str">
            <v>R1-Tvarovky ATREA</v>
          </cell>
          <cell r="E525">
            <v>135</v>
          </cell>
          <cell r="F525" t="str">
            <v>NE</v>
          </cell>
          <cell r="G525" t="str">
            <v>R-RD</v>
          </cell>
        </row>
        <row r="526">
          <cell r="A526" t="str">
            <v>R210010</v>
          </cell>
          <cell r="B526" t="str">
            <v>Plastové potrubí ATREA GP 90/75</v>
          </cell>
          <cell r="C526" t="str">
            <v>m</v>
          </cell>
          <cell r="D526" t="str">
            <v>R212-potrubí GP</v>
          </cell>
          <cell r="E526">
            <v>135</v>
          </cell>
          <cell r="F526" t="str">
            <v>ANO</v>
          </cell>
          <cell r="G526" t="str">
            <v>R-RD</v>
          </cell>
        </row>
        <row r="527">
          <cell r="A527" t="str">
            <v>R211025</v>
          </cell>
          <cell r="B527" t="str">
            <v>ohebné hadice se zvuk. izolací Sonopipe Ø 102</v>
          </cell>
          <cell r="C527" t="str">
            <v>m</v>
          </cell>
          <cell r="D527" t="str">
            <v>R211-potrubí SONO,ALU,Thermo,Trouby</v>
          </cell>
          <cell r="E527">
            <v>110</v>
          </cell>
          <cell r="F527" t="str">
            <v>ANO</v>
          </cell>
          <cell r="G527" t="str">
            <v>R-RD</v>
          </cell>
        </row>
        <row r="528">
          <cell r="A528" t="str">
            <v>R211026</v>
          </cell>
          <cell r="B528" t="str">
            <v>ohebné hadice se zvuk. izolací Sonopipe Ø 127</v>
          </cell>
          <cell r="C528" t="str">
            <v>m</v>
          </cell>
          <cell r="D528" t="str">
            <v>R211-potrubí SONO,ALU,Thermo,Trouby</v>
          </cell>
          <cell r="E528">
            <v>125</v>
          </cell>
          <cell r="F528" t="str">
            <v>NE</v>
          </cell>
          <cell r="G528" t="str">
            <v>R-RD</v>
          </cell>
        </row>
        <row r="529">
          <cell r="A529" t="str">
            <v>R211028</v>
          </cell>
          <cell r="B529" t="str">
            <v>ohebné hadice se zvuk. izolací Sonopipe Ø 160</v>
          </cell>
          <cell r="C529" t="str">
            <v>m</v>
          </cell>
          <cell r="D529" t="str">
            <v>R211-potrubí SONO,ALU,Thermo,Trouby</v>
          </cell>
          <cell r="E529">
            <v>135</v>
          </cell>
          <cell r="F529" t="str">
            <v>NE</v>
          </cell>
          <cell r="G529" t="str">
            <v>R-RD</v>
          </cell>
        </row>
        <row r="530">
          <cell r="A530" t="str">
            <v>R211030</v>
          </cell>
          <cell r="B530" t="str">
            <v>ohebné hadice se zvuk. izolací Sonopipe Ø 203</v>
          </cell>
          <cell r="C530" t="str">
            <v>m</v>
          </cell>
          <cell r="D530" t="str">
            <v>R211-potrubí SONO,ALU,Thermo,Trouby</v>
          </cell>
          <cell r="E530">
            <v>145</v>
          </cell>
          <cell r="F530" t="str">
            <v>NE</v>
          </cell>
          <cell r="G530" t="str">
            <v>R-RD</v>
          </cell>
        </row>
        <row r="531">
          <cell r="A531" t="str">
            <v>R211032</v>
          </cell>
          <cell r="B531" t="str">
            <v>ohebné hadice se zvuk. izolací Sonopipe Ø 254</v>
          </cell>
          <cell r="C531" t="str">
            <v>m</v>
          </cell>
          <cell r="D531" t="str">
            <v>R211-potrubí SONO,ALU,Thermo,Trouby</v>
          </cell>
          <cell r="E531">
            <v>195</v>
          </cell>
          <cell r="F531" t="str">
            <v>NE</v>
          </cell>
          <cell r="G531" t="str">
            <v>R-RD</v>
          </cell>
        </row>
        <row r="532">
          <cell r="A532" t="str">
            <v>R211034</v>
          </cell>
          <cell r="B532" t="str">
            <v>ohebné hadice se zvuk. izolací Sonopipe Ø 315</v>
          </cell>
          <cell r="C532" t="str">
            <v>m</v>
          </cell>
          <cell r="D532" t="str">
            <v>R211-potrubí SONO,ALU,Thermo,Trouby</v>
          </cell>
          <cell r="E532">
            <v>215</v>
          </cell>
          <cell r="F532" t="str">
            <v>NE</v>
          </cell>
          <cell r="G532" t="str">
            <v>R-RD</v>
          </cell>
        </row>
        <row r="533">
          <cell r="A533" t="str">
            <v>R211052</v>
          </cell>
          <cell r="B533" t="str">
            <v>hadice s tep. a zvuk. izolací Sonopipe Ø127 (tl. iz. 50mm)</v>
          </cell>
          <cell r="C533" t="str">
            <v>m</v>
          </cell>
          <cell r="D533" t="str">
            <v>R211-potrubí SONO,ALU,Thermo,Trouby</v>
          </cell>
          <cell r="E533">
            <v>445</v>
          </cell>
          <cell r="F533" t="str">
            <v>ANO</v>
          </cell>
          <cell r="G533" t="str">
            <v>R-RD</v>
          </cell>
        </row>
        <row r="534">
          <cell r="A534" t="str">
            <v>R211054</v>
          </cell>
          <cell r="B534" t="str">
            <v>hadice s tep. a zvuk. izolací Sonopipe Ø160 (tl. iz. 50mm)</v>
          </cell>
          <cell r="C534" t="str">
            <v>m</v>
          </cell>
          <cell r="D534" t="str">
            <v>R211-potrubí SONO,ALU,Thermo,Trouby</v>
          </cell>
          <cell r="E534">
            <v>500</v>
          </cell>
          <cell r="F534" t="str">
            <v>NE</v>
          </cell>
          <cell r="G534" t="str">
            <v>R-RD</v>
          </cell>
        </row>
        <row r="535">
          <cell r="A535" t="str">
            <v>R211056</v>
          </cell>
          <cell r="B535" t="str">
            <v>hadice s tep. a zvuk. izolací Sonopipe Ø203 (tl. iz. 50mm)</v>
          </cell>
          <cell r="C535" t="str">
            <v>m</v>
          </cell>
          <cell r="D535" t="str">
            <v>R211-potrubí SONO,ALU,Thermo,Trouby</v>
          </cell>
          <cell r="E535">
            <v>555</v>
          </cell>
          <cell r="F535" t="str">
            <v>NE</v>
          </cell>
          <cell r="G535" t="str">
            <v>R-RD</v>
          </cell>
        </row>
        <row r="536">
          <cell r="A536" t="str">
            <v>R211058</v>
          </cell>
          <cell r="B536" t="str">
            <v>hadice s tep. a zvuk. izolací Sonopipe Ø254 (tl. iz. 50mm)</v>
          </cell>
          <cell r="C536" t="str">
            <v>m</v>
          </cell>
          <cell r="D536" t="str">
            <v>R211-potrubí SONO,ALU,Thermo,Trouby</v>
          </cell>
          <cell r="E536">
            <v>665</v>
          </cell>
          <cell r="F536" t="str">
            <v>NE</v>
          </cell>
          <cell r="G536" t="str">
            <v>R-RD</v>
          </cell>
        </row>
        <row r="537">
          <cell r="A537" t="str">
            <v>R212022</v>
          </cell>
          <cell r="B537" t="str">
            <v>ohebné hadice Alupipe Ø 102</v>
          </cell>
          <cell r="C537" t="str">
            <v>m</v>
          </cell>
          <cell r="D537" t="str">
            <v>R211-potrubí SONO,ALU,Thermo,Trouby</v>
          </cell>
          <cell r="E537">
            <v>41</v>
          </cell>
          <cell r="F537" t="str">
            <v>ANO</v>
          </cell>
          <cell r="G537" t="str">
            <v>R-RD</v>
          </cell>
        </row>
        <row r="538">
          <cell r="A538" t="str">
            <v>R212023</v>
          </cell>
          <cell r="B538" t="str">
            <v>ohebné hadice Alupipe Ø 127</v>
          </cell>
          <cell r="C538" t="str">
            <v>m</v>
          </cell>
          <cell r="D538" t="str">
            <v>R211-potrubí SONO,ALU,Thermo,Trouby</v>
          </cell>
          <cell r="E538">
            <v>41</v>
          </cell>
          <cell r="F538" t="str">
            <v>NE</v>
          </cell>
          <cell r="G538" t="str">
            <v>R-RD</v>
          </cell>
        </row>
        <row r="539">
          <cell r="A539" t="str">
            <v>R212025</v>
          </cell>
          <cell r="B539" t="str">
            <v>ohebné hadice Alupipe Ø 160</v>
          </cell>
          <cell r="C539" t="str">
            <v>m</v>
          </cell>
          <cell r="D539" t="str">
            <v>R211-potrubí SONO,ALU,Thermo,Trouby</v>
          </cell>
          <cell r="E539">
            <v>54</v>
          </cell>
          <cell r="F539" t="str">
            <v>NE</v>
          </cell>
          <cell r="G539" t="str">
            <v>R-RD</v>
          </cell>
        </row>
        <row r="540">
          <cell r="A540" t="str">
            <v>R212027</v>
          </cell>
          <cell r="B540" t="str">
            <v>ohebné hadice Alupipe Ø 203</v>
          </cell>
          <cell r="C540" t="str">
            <v>m</v>
          </cell>
          <cell r="D540" t="str">
            <v>R211-potrubí SONO,ALU,Thermo,Trouby</v>
          </cell>
          <cell r="E540">
            <v>68</v>
          </cell>
          <cell r="F540" t="str">
            <v>NE</v>
          </cell>
          <cell r="G540" t="str">
            <v>R-RD</v>
          </cell>
        </row>
        <row r="541">
          <cell r="A541" t="str">
            <v>R212029</v>
          </cell>
          <cell r="B541" t="str">
            <v>ohebné hadice Alupipe Ø 254</v>
          </cell>
          <cell r="C541" t="str">
            <v>m</v>
          </cell>
          <cell r="D541" t="str">
            <v>R211-potrubí SONO,ALU,Thermo,Trouby</v>
          </cell>
          <cell r="E541">
            <v>81</v>
          </cell>
          <cell r="F541" t="str">
            <v>NE</v>
          </cell>
          <cell r="G541" t="str">
            <v>R-RD</v>
          </cell>
        </row>
        <row r="542">
          <cell r="A542" t="str">
            <v>R212031</v>
          </cell>
          <cell r="B542" t="str">
            <v>ohebné hadice Alupipe Ø 315</v>
          </cell>
          <cell r="C542" t="str">
            <v>m</v>
          </cell>
          <cell r="D542" t="str">
            <v>R211-potrubí SONO,ALU,Thermo,Trouby</v>
          </cell>
          <cell r="E542">
            <v>95</v>
          </cell>
          <cell r="F542" t="str">
            <v>NE</v>
          </cell>
          <cell r="G542" t="str">
            <v>R-RD</v>
          </cell>
        </row>
        <row r="543">
          <cell r="A543" t="str">
            <v>R214022</v>
          </cell>
          <cell r="B543" t="str">
            <v>ohebné hadice Mastersan SA10-THERM Ø 102</v>
          </cell>
          <cell r="C543" t="str">
            <v>m</v>
          </cell>
          <cell r="D543" t="str">
            <v>R211-potrubí SONO,ALU,Thermo,Trouby</v>
          </cell>
          <cell r="E543">
            <v>270</v>
          </cell>
          <cell r="F543" t="str">
            <v>ANO</v>
          </cell>
          <cell r="G543" t="str">
            <v>R-RD</v>
          </cell>
        </row>
        <row r="544">
          <cell r="A544" t="str">
            <v>R214023</v>
          </cell>
          <cell r="B544" t="str">
            <v>ohebné hadice Mastersan SA10-THERM Ø 127</v>
          </cell>
          <cell r="C544" t="str">
            <v>m</v>
          </cell>
          <cell r="D544" t="str">
            <v>R211-potrubí SONO,ALU,Thermo,Trouby</v>
          </cell>
          <cell r="E544">
            <v>300</v>
          </cell>
          <cell r="F544" t="str">
            <v>NE</v>
          </cell>
          <cell r="G544" t="str">
            <v>R-RD</v>
          </cell>
        </row>
        <row r="545">
          <cell r="A545" t="str">
            <v>R214025</v>
          </cell>
          <cell r="B545" t="str">
            <v>ohebné hadice Mastersan SA10-THERM Ø 160</v>
          </cell>
          <cell r="C545" t="str">
            <v>m</v>
          </cell>
          <cell r="D545" t="str">
            <v>R211-potrubí SONO,ALU,Thermo,Trouby</v>
          </cell>
          <cell r="E545">
            <v>350</v>
          </cell>
          <cell r="F545" t="str">
            <v>NE</v>
          </cell>
          <cell r="G545" t="str">
            <v>R-RD</v>
          </cell>
        </row>
        <row r="546">
          <cell r="A546" t="str">
            <v>R214027</v>
          </cell>
          <cell r="B546" t="str">
            <v>ohebné hadice Mastersan SA10-THERM Ø 203</v>
          </cell>
          <cell r="C546" t="str">
            <v>m</v>
          </cell>
          <cell r="D546" t="str">
            <v>R211-potrubí SONO,ALU,Thermo,Trouby</v>
          </cell>
          <cell r="E546">
            <v>435</v>
          </cell>
          <cell r="F546" t="str">
            <v>NE</v>
          </cell>
          <cell r="G546" t="str">
            <v>R-RD</v>
          </cell>
        </row>
        <row r="547">
          <cell r="A547" t="str">
            <v>R214029</v>
          </cell>
          <cell r="B547" t="str">
            <v>ohebné hadice Mastersan SA10-THERM Ø 254</v>
          </cell>
          <cell r="C547" t="str">
            <v>m</v>
          </cell>
          <cell r="D547" t="str">
            <v>R211-potrubí SONO,ALU,Thermo,Trouby</v>
          </cell>
          <cell r="E547">
            <v>570</v>
          </cell>
          <cell r="F547" t="str">
            <v>NE</v>
          </cell>
          <cell r="G547" t="str">
            <v>R-RD</v>
          </cell>
        </row>
        <row r="548">
          <cell r="A548" t="str">
            <v>R214052</v>
          </cell>
          <cell r="B548" t="str">
            <v>ohebné hadice Mastersan SA10-THERM50 Ø 102 (tl. iz. 50mm)</v>
          </cell>
          <cell r="C548" t="str">
            <v>m</v>
          </cell>
          <cell r="D548" t="str">
            <v>R211-potrubí SONO,ALU,Thermo,Trouby</v>
          </cell>
          <cell r="E548">
            <v>475</v>
          </cell>
          <cell r="F548" t="str">
            <v>ANO</v>
          </cell>
          <cell r="G548" t="str">
            <v>R-RD</v>
          </cell>
        </row>
        <row r="549">
          <cell r="A549" t="str">
            <v>R214054</v>
          </cell>
          <cell r="B549" t="str">
            <v>ohebné hadice Mastersan SA10-THERM50 Ø 127 (tl. iz. 50mm)</v>
          </cell>
          <cell r="C549" t="str">
            <v>m</v>
          </cell>
          <cell r="D549" t="str">
            <v>R211-potrubí SONO,ALU,Thermo,Trouby</v>
          </cell>
          <cell r="E549">
            <v>555</v>
          </cell>
          <cell r="F549" t="str">
            <v>NE</v>
          </cell>
          <cell r="G549" t="str">
            <v>R-RD</v>
          </cell>
        </row>
        <row r="550">
          <cell r="A550" t="str">
            <v>R214056</v>
          </cell>
          <cell r="B550" t="str">
            <v>ohebné hadice Mastersan SA10-THERM50 Ø 160 (tl. iz. 50mm)</v>
          </cell>
          <cell r="C550" t="str">
            <v>m</v>
          </cell>
          <cell r="D550" t="str">
            <v>R211-potrubí SONO,ALU,Thermo,Trouby</v>
          </cell>
          <cell r="E550">
            <v>635</v>
          </cell>
          <cell r="F550" t="str">
            <v>NE</v>
          </cell>
          <cell r="G550" t="str">
            <v>R-RD</v>
          </cell>
        </row>
        <row r="551">
          <cell r="A551" t="str">
            <v>R214058</v>
          </cell>
          <cell r="B551" t="str">
            <v>ohebné hadice Mastersan SA10-THERM50 Ø 203 (tl. iz. 50mm)</v>
          </cell>
          <cell r="C551" t="str">
            <v>m</v>
          </cell>
          <cell r="D551" t="str">
            <v>R211-potrubí SONO,ALU,Thermo,Trouby</v>
          </cell>
          <cell r="E551">
            <v>700</v>
          </cell>
          <cell r="F551" t="str">
            <v>NE</v>
          </cell>
          <cell r="G551" t="str">
            <v>R-RD</v>
          </cell>
        </row>
        <row r="552">
          <cell r="A552" t="str">
            <v>R214060</v>
          </cell>
          <cell r="B552" t="str">
            <v>ohebné hadice Mastersan SA10-THERM50 Ø 254 (tl. iz. 50mm)</v>
          </cell>
          <cell r="C552" t="str">
            <v>m</v>
          </cell>
          <cell r="D552" t="str">
            <v>R211-potrubí SONO,ALU,Thermo,Trouby</v>
          </cell>
          <cell r="E552">
            <v>870</v>
          </cell>
          <cell r="F552" t="str">
            <v>NE</v>
          </cell>
          <cell r="G552" t="str">
            <v>R-RD</v>
          </cell>
        </row>
        <row r="553">
          <cell r="A553" t="str">
            <v>R216022</v>
          </cell>
          <cell r="B553" t="str">
            <v>ohebné hadice s tepl. izolací Thermopipe Ø 102</v>
          </cell>
          <cell r="C553" t="str">
            <v>m</v>
          </cell>
          <cell r="D553" t="str">
            <v>R211-potrubí SONO,ALU,Thermo,Trouby</v>
          </cell>
          <cell r="E553">
            <v>145</v>
          </cell>
          <cell r="F553" t="str">
            <v>ANO</v>
          </cell>
          <cell r="G553" t="str">
            <v>R-RD</v>
          </cell>
        </row>
        <row r="554">
          <cell r="A554" t="str">
            <v>R216023</v>
          </cell>
          <cell r="B554" t="str">
            <v>ohebné hadice s tepl. izolací Thermopipe Ø 127</v>
          </cell>
          <cell r="C554" t="str">
            <v>m</v>
          </cell>
          <cell r="D554" t="str">
            <v>R211-potrubí SONO,ALU,Thermo,Trouby</v>
          </cell>
          <cell r="E554">
            <v>160</v>
          </cell>
          <cell r="F554" t="str">
            <v>NE</v>
          </cell>
          <cell r="G554" t="str">
            <v>R-RD</v>
          </cell>
        </row>
        <row r="555">
          <cell r="A555" t="str">
            <v>R216025</v>
          </cell>
          <cell r="B555" t="str">
            <v>ohebné hadice s tepl. izolací Thermopipe Ø 160</v>
          </cell>
          <cell r="C555" t="str">
            <v>m</v>
          </cell>
          <cell r="D555" t="str">
            <v>R211-potrubí SONO,ALU,Thermo,Trouby</v>
          </cell>
          <cell r="E555">
            <v>180</v>
          </cell>
          <cell r="F555" t="str">
            <v>NE</v>
          </cell>
          <cell r="G555" t="str">
            <v>R-RD</v>
          </cell>
        </row>
        <row r="556">
          <cell r="A556" t="str">
            <v>R216027</v>
          </cell>
          <cell r="B556" t="str">
            <v>ohebné hadice s tepl. izolací Thermopipe Ø 203</v>
          </cell>
          <cell r="C556" t="str">
            <v>m</v>
          </cell>
          <cell r="D556" t="str">
            <v>R211-potrubí SONO,ALU,Thermo,Trouby</v>
          </cell>
          <cell r="E556">
            <v>215</v>
          </cell>
          <cell r="F556" t="str">
            <v>NE</v>
          </cell>
          <cell r="G556" t="str">
            <v>R-RD</v>
          </cell>
        </row>
        <row r="557">
          <cell r="A557" t="str">
            <v>R216029</v>
          </cell>
          <cell r="B557" t="str">
            <v>ohebné hadice s tepl. izolací Thermopipe Ø 254</v>
          </cell>
          <cell r="C557" t="str">
            <v>m</v>
          </cell>
          <cell r="D557" t="str">
            <v>R211-potrubí SONO,ALU,Thermo,Trouby</v>
          </cell>
          <cell r="E557">
            <v>260</v>
          </cell>
          <cell r="F557" t="str">
            <v>NE</v>
          </cell>
          <cell r="G557" t="str">
            <v>R-RD</v>
          </cell>
        </row>
        <row r="558">
          <cell r="A558" t="str">
            <v>R216031</v>
          </cell>
          <cell r="B558" t="str">
            <v>ohebné hadice s tepl. izolací Thermopipe Ø 315</v>
          </cell>
          <cell r="C558" t="str">
            <v>m</v>
          </cell>
          <cell r="D558" t="str">
            <v>R211-potrubí SONO,ALU,Thermo,Trouby</v>
          </cell>
          <cell r="E558">
            <v>315</v>
          </cell>
          <cell r="F558" t="str">
            <v>NE</v>
          </cell>
          <cell r="G558" t="str">
            <v>R-RD</v>
          </cell>
        </row>
        <row r="559">
          <cell r="A559" t="str">
            <v>R216052</v>
          </cell>
          <cell r="B559" t="str">
            <v>hadice s tep. izolací Thermopipe Ø127 (tl. iz. 50mm)</v>
          </cell>
          <cell r="C559" t="str">
            <v>m</v>
          </cell>
          <cell r="D559" t="str">
            <v>R211-potrubí SONO,ALU,Thermo,Trouby</v>
          </cell>
          <cell r="E559">
            <v>445</v>
          </cell>
          <cell r="F559" t="str">
            <v>NE</v>
          </cell>
          <cell r="G559" t="str">
            <v>R-RD</v>
          </cell>
        </row>
        <row r="560">
          <cell r="A560" t="str">
            <v>R216054</v>
          </cell>
          <cell r="B560" t="str">
            <v>hadice s tep. izolací Thermopipe Ø160 (tl. iz. 50mm)</v>
          </cell>
          <cell r="C560" t="str">
            <v>m</v>
          </cell>
          <cell r="D560" t="str">
            <v>R211-potrubí SONO,ALU,Thermo,Trouby</v>
          </cell>
          <cell r="E560">
            <v>500</v>
          </cell>
          <cell r="F560" t="str">
            <v>NE</v>
          </cell>
          <cell r="G560" t="str">
            <v>R-RD</v>
          </cell>
        </row>
        <row r="561">
          <cell r="A561" t="str">
            <v>R217112</v>
          </cell>
          <cell r="B561" t="str">
            <v>ATREA-125-1000-ST, kruhový tlumič hluku neomyvatelný</v>
          </cell>
          <cell r="C561" t="str">
            <v>ks</v>
          </cell>
          <cell r="D561" t="str">
            <v xml:space="preserve">R21-tlumiče hluku </v>
          </cell>
          <cell r="E561">
            <v>2190</v>
          </cell>
          <cell r="F561" t="str">
            <v>NE</v>
          </cell>
          <cell r="G561" t="str">
            <v>R-RD</v>
          </cell>
        </row>
        <row r="562">
          <cell r="A562" t="str">
            <v>R217116</v>
          </cell>
          <cell r="B562" t="str">
            <v>ATREA-160-1000-ST, kruhový tlumič hluku neomyvatelný</v>
          </cell>
          <cell r="C562" t="str">
            <v>ks</v>
          </cell>
          <cell r="D562" t="str">
            <v xml:space="preserve">R21-tlumiče hluku </v>
          </cell>
          <cell r="E562">
            <v>2490</v>
          </cell>
          <cell r="F562" t="str">
            <v>NE</v>
          </cell>
          <cell r="G562" t="str">
            <v>R-RD</v>
          </cell>
        </row>
        <row r="563">
          <cell r="A563" t="str">
            <v>R217120</v>
          </cell>
          <cell r="B563" t="str">
            <v>ATREA-200-1000-ST, kruhový tlumič hluku neomyvatelný</v>
          </cell>
          <cell r="C563" t="str">
            <v>ks</v>
          </cell>
          <cell r="D563" t="str">
            <v xml:space="preserve">R21-tlumiče hluku </v>
          </cell>
          <cell r="E563">
            <v>2850</v>
          </cell>
          <cell r="F563" t="str">
            <v>NE</v>
          </cell>
          <cell r="G563" t="str">
            <v>R-RD</v>
          </cell>
        </row>
        <row r="564">
          <cell r="A564" t="str">
            <v>R217125</v>
          </cell>
          <cell r="B564" t="str">
            <v>ATREA-250-1000-ST, kruhový tlumič hluku neomyvatelný</v>
          </cell>
          <cell r="C564" t="str">
            <v>ks</v>
          </cell>
          <cell r="D564" t="str">
            <v xml:space="preserve">R21-tlumiče hluku </v>
          </cell>
          <cell r="E564">
            <v>3300</v>
          </cell>
          <cell r="F564" t="str">
            <v>NE</v>
          </cell>
          <cell r="G564" t="str">
            <v>R-RD</v>
          </cell>
        </row>
        <row r="565">
          <cell r="A565" t="str">
            <v>R217131</v>
          </cell>
          <cell r="B565" t="str">
            <v>ATREA-315-1000-ST, kruhový tlumič hluku neomyvatelný</v>
          </cell>
          <cell r="C565" t="str">
            <v>ks</v>
          </cell>
          <cell r="D565" t="str">
            <v xml:space="preserve">R21-tlumiče hluku </v>
          </cell>
          <cell r="E565">
            <v>3890</v>
          </cell>
          <cell r="F565" t="str">
            <v>NE</v>
          </cell>
          <cell r="G565" t="str">
            <v>R-RD</v>
          </cell>
        </row>
        <row r="566">
          <cell r="A566" t="str">
            <v>R217612</v>
          </cell>
          <cell r="B566" t="str">
            <v>ATREA-125-600-ST, kruhový tlumič hluku neomyvatelný</v>
          </cell>
          <cell r="C566" t="str">
            <v>ks</v>
          </cell>
          <cell r="D566" t="str">
            <v xml:space="preserve">R21-tlumiče hluku </v>
          </cell>
          <cell r="E566">
            <v>1750</v>
          </cell>
          <cell r="F566" t="str">
            <v>NE</v>
          </cell>
          <cell r="G566" t="str">
            <v>R-RD</v>
          </cell>
        </row>
        <row r="567">
          <cell r="A567" t="str">
            <v>R217616</v>
          </cell>
          <cell r="B567" t="str">
            <v>ATREA-160-600-ST, kruhový tlumič hluku neomyvatelný</v>
          </cell>
          <cell r="C567" t="str">
            <v>ks</v>
          </cell>
          <cell r="D567" t="str">
            <v xml:space="preserve">R21-tlumiče hluku </v>
          </cell>
          <cell r="E567">
            <v>2010</v>
          </cell>
          <cell r="F567" t="str">
            <v>NE</v>
          </cell>
          <cell r="G567" t="str">
            <v>R-RD</v>
          </cell>
        </row>
        <row r="568">
          <cell r="A568" t="str">
            <v>R217620</v>
          </cell>
          <cell r="B568" t="str">
            <v>ATREA-200-600-ST, kruhový tlumič hluku neomyvatelný</v>
          </cell>
          <cell r="C568" t="str">
            <v>ks</v>
          </cell>
          <cell r="D568" t="str">
            <v xml:space="preserve">R21-tlumiče hluku </v>
          </cell>
          <cell r="E568">
            <v>2270</v>
          </cell>
          <cell r="F568" t="str">
            <v>NE</v>
          </cell>
          <cell r="G568" t="str">
            <v>R-RD</v>
          </cell>
        </row>
        <row r="569">
          <cell r="A569" t="str">
            <v>R217625</v>
          </cell>
          <cell r="B569" t="str">
            <v>ATREA-250-600-ST, kruhový tlumič hluku neomyvatelný</v>
          </cell>
          <cell r="C569" t="str">
            <v>ks</v>
          </cell>
          <cell r="D569" t="str">
            <v xml:space="preserve">R21-tlumiče hluku </v>
          </cell>
          <cell r="E569">
            <v>2540</v>
          </cell>
          <cell r="F569" t="str">
            <v>NE</v>
          </cell>
          <cell r="G569" t="str">
            <v>R-RD</v>
          </cell>
        </row>
        <row r="570">
          <cell r="A570" t="str">
            <v>R217631</v>
          </cell>
          <cell r="B570" t="str">
            <v>ATREA-315-600-ST, kruhový tlumič hluku neomyvatelný</v>
          </cell>
          <cell r="C570" t="str">
            <v>ks</v>
          </cell>
          <cell r="D570" t="str">
            <v xml:space="preserve">R21-tlumiče hluku </v>
          </cell>
          <cell r="E570">
            <v>2960</v>
          </cell>
          <cell r="F570" t="str">
            <v>NE</v>
          </cell>
          <cell r="G570" t="str">
            <v>R-RD</v>
          </cell>
        </row>
        <row r="571">
          <cell r="A571" t="str">
            <v>R218100</v>
          </cell>
          <cell r="B571" t="str">
            <v xml:space="preserve">Trouba hladká Ø 100 ( l=1 bm) </v>
          </cell>
          <cell r="C571" t="str">
            <v>m</v>
          </cell>
          <cell r="D571" t="str">
            <v>R211-potrubí SONO,ALU,Thermo,Trouby</v>
          </cell>
          <cell r="E571">
            <v>270</v>
          </cell>
          <cell r="F571" t="str">
            <v>ANO</v>
          </cell>
          <cell r="G571" t="str">
            <v>R-RD</v>
          </cell>
        </row>
        <row r="572">
          <cell r="A572" t="str">
            <v>R218125</v>
          </cell>
          <cell r="B572" t="str">
            <v xml:space="preserve">Trouba hladká Ø 125 ( l=1 bm) </v>
          </cell>
          <cell r="C572" t="str">
            <v>m</v>
          </cell>
          <cell r="D572" t="str">
            <v>R211-potrubí SONO,ALU,Thermo,Trouby</v>
          </cell>
          <cell r="E572">
            <v>315</v>
          </cell>
          <cell r="F572" t="str">
            <v>NE</v>
          </cell>
          <cell r="G572" t="str">
            <v>R-RD</v>
          </cell>
        </row>
        <row r="573">
          <cell r="A573" t="str">
            <v>R218160</v>
          </cell>
          <cell r="B573" t="str">
            <v xml:space="preserve">Trouba hladká Ø 160 ( l=1 bm) </v>
          </cell>
          <cell r="C573" t="str">
            <v>m</v>
          </cell>
          <cell r="D573" t="str">
            <v>R211-potrubí SONO,ALU,Thermo,Trouby</v>
          </cell>
          <cell r="E573">
            <v>260</v>
          </cell>
          <cell r="F573" t="str">
            <v>NE</v>
          </cell>
          <cell r="G573" t="str">
            <v>R-RD</v>
          </cell>
        </row>
        <row r="574">
          <cell r="A574" t="str">
            <v>R218161</v>
          </cell>
          <cell r="B574" t="str">
            <v>Trouba DN 160 - nerez</v>
          </cell>
          <cell r="C574" t="str">
            <v>m</v>
          </cell>
          <cell r="D574" t="str">
            <v>R22-Kruhové tvarovky - nerez</v>
          </cell>
          <cell r="E574">
            <v>2210</v>
          </cell>
          <cell r="F574" t="str">
            <v>NE</v>
          </cell>
          <cell r="G574" t="str">
            <v>R-RD</v>
          </cell>
        </row>
        <row r="575">
          <cell r="A575" t="str">
            <v>R218162</v>
          </cell>
          <cell r="B575" t="str">
            <v>Trouba DN 160 - 2 řady děr (26) - nerez</v>
          </cell>
          <cell r="C575" t="str">
            <v>m</v>
          </cell>
          <cell r="D575" t="str">
            <v>R22-Kruhové tvarovky - nerez</v>
          </cell>
          <cell r="E575">
            <v>2650</v>
          </cell>
          <cell r="F575" t="str">
            <v>NE</v>
          </cell>
          <cell r="G575" t="str">
            <v>R-RD</v>
          </cell>
        </row>
        <row r="576">
          <cell r="A576" t="str">
            <v>R218163</v>
          </cell>
          <cell r="B576" t="str">
            <v>Trouba DN 160 - 1 řada děr (13) - nerez</v>
          </cell>
          <cell r="C576" t="str">
            <v>m</v>
          </cell>
          <cell r="D576" t="str">
            <v>R22-Kruhové tvarovky - nerez</v>
          </cell>
          <cell r="E576">
            <v>2650</v>
          </cell>
          <cell r="F576" t="str">
            <v>NE</v>
          </cell>
          <cell r="G576" t="str">
            <v>R-RD</v>
          </cell>
        </row>
        <row r="577">
          <cell r="A577" t="str">
            <v>R218200</v>
          </cell>
          <cell r="B577" t="str">
            <v xml:space="preserve">Trouba hladká Ø 200 ( l=1 bm) </v>
          </cell>
          <cell r="C577" t="str">
            <v>m</v>
          </cell>
          <cell r="D577" t="str">
            <v>R211-potrubí SONO,ALU,Thermo,Trouby</v>
          </cell>
          <cell r="E577">
            <v>340</v>
          </cell>
          <cell r="F577" t="str">
            <v>NE</v>
          </cell>
          <cell r="G577" t="str">
            <v>R-RD</v>
          </cell>
        </row>
        <row r="578">
          <cell r="A578" t="str">
            <v>R218201</v>
          </cell>
          <cell r="B578" t="str">
            <v>Trouba DN 200 - nerez</v>
          </cell>
          <cell r="C578" t="str">
            <v>m</v>
          </cell>
          <cell r="D578" t="str">
            <v>R22-Kruhové tvarovky - nerez</v>
          </cell>
          <cell r="E578">
            <v>2290</v>
          </cell>
          <cell r="F578" t="str">
            <v>NE</v>
          </cell>
          <cell r="G578" t="str">
            <v>R-RD</v>
          </cell>
        </row>
        <row r="579">
          <cell r="A579" t="str">
            <v>R218202</v>
          </cell>
          <cell r="B579" t="str">
            <v>Trouba DN 200 - 2 řady děr (26) - nerez</v>
          </cell>
          <cell r="C579" t="str">
            <v>m</v>
          </cell>
          <cell r="D579" t="str">
            <v>R22-Kruhové tvarovky - nerez</v>
          </cell>
          <cell r="E579">
            <v>2720</v>
          </cell>
          <cell r="F579" t="str">
            <v>NE</v>
          </cell>
          <cell r="G579" t="str">
            <v>R-RD</v>
          </cell>
        </row>
        <row r="580">
          <cell r="A580" t="str">
            <v>R218203</v>
          </cell>
          <cell r="B580" t="str">
            <v>Trouba DN 200 - 1 řada děr (13) - nerez</v>
          </cell>
          <cell r="C580" t="str">
            <v>m</v>
          </cell>
          <cell r="D580" t="str">
            <v>R22-Kruhové tvarovky - nerez</v>
          </cell>
          <cell r="E580">
            <v>2720</v>
          </cell>
          <cell r="F580" t="str">
            <v>NE</v>
          </cell>
          <cell r="G580" t="str">
            <v>R-RD</v>
          </cell>
        </row>
        <row r="581">
          <cell r="A581" t="str">
            <v>R218250</v>
          </cell>
          <cell r="B581" t="str">
            <v xml:space="preserve">Trouba hladká Ø 250 ( l=1 bm) </v>
          </cell>
          <cell r="C581" t="str">
            <v>m</v>
          </cell>
          <cell r="D581" t="str">
            <v>R211-potrubí SONO,ALU,Thermo,Trouby</v>
          </cell>
          <cell r="E581">
            <v>475</v>
          </cell>
          <cell r="F581" t="str">
            <v>NE</v>
          </cell>
          <cell r="G581" t="str">
            <v>R-RD</v>
          </cell>
        </row>
        <row r="582">
          <cell r="A582" t="str">
            <v>R218251</v>
          </cell>
          <cell r="B582" t="str">
            <v>Trouba DN 250 - nerez</v>
          </cell>
          <cell r="C582" t="str">
            <v>m</v>
          </cell>
          <cell r="D582" t="str">
            <v>R22-Kruhové tvarovky - nerez</v>
          </cell>
          <cell r="E582">
            <v>2430</v>
          </cell>
          <cell r="F582" t="str">
            <v>NE</v>
          </cell>
          <cell r="G582" t="str">
            <v>R-RD</v>
          </cell>
        </row>
        <row r="583">
          <cell r="A583" t="str">
            <v>R218252</v>
          </cell>
          <cell r="B583" t="str">
            <v>Trouba DN 250 - 2 řady děr (26) - nerez</v>
          </cell>
          <cell r="C583" t="str">
            <v>m</v>
          </cell>
          <cell r="D583" t="str">
            <v>R22-Kruhové tvarovky - nerez</v>
          </cell>
          <cell r="E583">
            <v>2780</v>
          </cell>
          <cell r="F583" t="str">
            <v>NE</v>
          </cell>
          <cell r="G583" t="str">
            <v>R-RD</v>
          </cell>
        </row>
        <row r="584">
          <cell r="A584" t="str">
            <v>R218253</v>
          </cell>
          <cell r="B584" t="str">
            <v>Trouba DN 250 - 1 řada děr (13) - nerez</v>
          </cell>
          <cell r="C584" t="str">
            <v>m</v>
          </cell>
          <cell r="D584" t="str">
            <v>R22-Kruhové tvarovky - nerez</v>
          </cell>
          <cell r="E584">
            <v>2780</v>
          </cell>
          <cell r="F584" t="str">
            <v>NE</v>
          </cell>
          <cell r="G584" t="str">
            <v>R-RD</v>
          </cell>
        </row>
        <row r="585">
          <cell r="A585" t="str">
            <v>R218315</v>
          </cell>
          <cell r="B585" t="str">
            <v xml:space="preserve">Trouba hladká Ø 315 ( l=1 bm) </v>
          </cell>
          <cell r="C585" t="str">
            <v>m</v>
          </cell>
          <cell r="D585" t="str">
            <v>R211-potrubí SONO,ALU,Thermo,Trouby</v>
          </cell>
          <cell r="E585">
            <v>650</v>
          </cell>
          <cell r="F585" t="str">
            <v>NE</v>
          </cell>
          <cell r="G585" t="str">
            <v>R-RD</v>
          </cell>
        </row>
        <row r="586">
          <cell r="A586" t="str">
            <v>R218600</v>
          </cell>
          <cell r="B586" t="str">
            <v>Oblouk 90° DN 160 - nerez</v>
          </cell>
          <cell r="C586" t="str">
            <v>ks</v>
          </cell>
          <cell r="D586" t="str">
            <v>R22-Kruhové tvarovky - nerez</v>
          </cell>
          <cell r="E586">
            <v>2650</v>
          </cell>
          <cell r="F586" t="str">
            <v>NE</v>
          </cell>
          <cell r="G586" t="str">
            <v>R-RD</v>
          </cell>
        </row>
        <row r="587">
          <cell r="A587" t="str">
            <v>R218601</v>
          </cell>
          <cell r="B587" t="str">
            <v>Oblouk 90° DN 200 - nerez</v>
          </cell>
          <cell r="C587" t="str">
            <v>ks</v>
          </cell>
          <cell r="D587" t="str">
            <v>R22-Kruhové tvarovky - nerez</v>
          </cell>
          <cell r="E587">
            <v>2650</v>
          </cell>
          <cell r="F587" t="str">
            <v>NE</v>
          </cell>
          <cell r="G587" t="str">
            <v>R-RD</v>
          </cell>
        </row>
        <row r="588">
          <cell r="A588" t="str">
            <v>R218602</v>
          </cell>
          <cell r="B588" t="str">
            <v>Oblouk 90° DN 250 - nerez</v>
          </cell>
          <cell r="C588" t="str">
            <v>ks</v>
          </cell>
          <cell r="D588" t="str">
            <v>R22-Kruhové tvarovky - nerez</v>
          </cell>
          <cell r="E588">
            <v>2650</v>
          </cell>
          <cell r="F588" t="str">
            <v>NE</v>
          </cell>
          <cell r="G588" t="str">
            <v>R-RD</v>
          </cell>
        </row>
        <row r="589">
          <cell r="A589" t="str">
            <v>R218603</v>
          </cell>
          <cell r="B589" t="str">
            <v>Oblouk 45° DN 160 - nerez</v>
          </cell>
          <cell r="C589" t="str">
            <v>ks</v>
          </cell>
          <cell r="D589" t="str">
            <v>R22-Kruhové tvarovky - nerez</v>
          </cell>
          <cell r="E589">
            <v>1390</v>
          </cell>
          <cell r="F589" t="str">
            <v>NE</v>
          </cell>
          <cell r="G589" t="str">
            <v>R-RD</v>
          </cell>
        </row>
        <row r="590">
          <cell r="A590" t="str">
            <v>R218604</v>
          </cell>
          <cell r="B590" t="str">
            <v>Oblouk 45° DN 200 - nerez</v>
          </cell>
          <cell r="C590" t="str">
            <v>ks</v>
          </cell>
          <cell r="D590" t="str">
            <v>R22-Kruhové tvarovky - nerez</v>
          </cell>
          <cell r="E590">
            <v>1390</v>
          </cell>
          <cell r="F590" t="str">
            <v>NE</v>
          </cell>
          <cell r="G590" t="str">
            <v>R-RD</v>
          </cell>
        </row>
        <row r="591">
          <cell r="A591" t="str">
            <v>R218605</v>
          </cell>
          <cell r="B591" t="str">
            <v>Oblouk 45° DN 250 - nerez</v>
          </cell>
          <cell r="C591" t="str">
            <v>ks</v>
          </cell>
          <cell r="D591" t="str">
            <v>R22-Kruhové tvarovky - nerez</v>
          </cell>
          <cell r="E591">
            <v>1390</v>
          </cell>
          <cell r="F591" t="str">
            <v>NE</v>
          </cell>
          <cell r="G591" t="str">
            <v>R-RD</v>
          </cell>
        </row>
        <row r="592">
          <cell r="A592" t="str">
            <v>R219100</v>
          </cell>
          <cell r="B592" t="str">
            <v>Trouba SPIRO Ø 100 ( l=3 bm)</v>
          </cell>
          <cell r="C592" t="str">
            <v>m</v>
          </cell>
          <cell r="D592" t="str">
            <v>R211-potrubí SONO,ALU,Thermo,Trouby</v>
          </cell>
          <cell r="E592">
            <v>135</v>
          </cell>
          <cell r="F592" t="str">
            <v>ANO</v>
          </cell>
          <cell r="G592" t="str">
            <v>R-RD</v>
          </cell>
        </row>
        <row r="593">
          <cell r="A593" t="str">
            <v>R219112</v>
          </cell>
          <cell r="B593" t="str">
            <v>ATREA-125-1000-H, kruhový tlumič hluku omyvatelný</v>
          </cell>
          <cell r="C593" t="str">
            <v>ks</v>
          </cell>
          <cell r="D593" t="str">
            <v xml:space="preserve">R21-tlumiče hluku </v>
          </cell>
          <cell r="E593">
            <v>2350</v>
          </cell>
          <cell r="F593" t="str">
            <v>NE</v>
          </cell>
          <cell r="G593" t="str">
            <v>R-RD</v>
          </cell>
        </row>
        <row r="594">
          <cell r="A594" t="str">
            <v>R219116</v>
          </cell>
          <cell r="B594" t="str">
            <v>ATREA-160-1000-H, kruhový tlumič hluku omyvatelný</v>
          </cell>
          <cell r="C594" t="str">
            <v>ks</v>
          </cell>
          <cell r="D594" t="str">
            <v xml:space="preserve">R21-tlumiče hluku </v>
          </cell>
          <cell r="E594">
            <v>2720</v>
          </cell>
          <cell r="F594" t="str">
            <v>NE</v>
          </cell>
          <cell r="G594" t="str">
            <v>R-RD</v>
          </cell>
        </row>
        <row r="595">
          <cell r="A595" t="str">
            <v>R219120</v>
          </cell>
          <cell r="B595" t="str">
            <v>ATREA-200-1000-H, kruhový tlumič hluku omyvatelný</v>
          </cell>
          <cell r="C595" t="str">
            <v>ks</v>
          </cell>
          <cell r="D595" t="str">
            <v xml:space="preserve">R21-tlumiče hluku </v>
          </cell>
          <cell r="E595">
            <v>3140</v>
          </cell>
          <cell r="F595" t="str">
            <v>NE</v>
          </cell>
          <cell r="G595" t="str">
            <v>R-RD</v>
          </cell>
        </row>
        <row r="596">
          <cell r="A596" t="str">
            <v>R219125</v>
          </cell>
          <cell r="B596" t="str">
            <v>Trouba SPIRO Ø 125 ( l=3 bm)</v>
          </cell>
          <cell r="C596" t="str">
            <v>m</v>
          </cell>
          <cell r="D596" t="str">
            <v>R211-potrubí SONO,ALU,Thermo,Trouby</v>
          </cell>
          <cell r="E596">
            <v>160</v>
          </cell>
          <cell r="F596" t="str">
            <v>NE</v>
          </cell>
          <cell r="G596" t="str">
            <v>R-RD</v>
          </cell>
        </row>
        <row r="597">
          <cell r="A597" t="str">
            <v>R219126</v>
          </cell>
          <cell r="B597" t="str">
            <v>ATREA-250-1000-H, kruhový tlumič hluku omyvatelný</v>
          </cell>
          <cell r="C597" t="str">
            <v>ks</v>
          </cell>
          <cell r="D597" t="str">
            <v xml:space="preserve">R21-tlumiče hluku </v>
          </cell>
          <cell r="E597">
            <v>3690</v>
          </cell>
          <cell r="F597" t="str">
            <v>NE</v>
          </cell>
          <cell r="G597" t="str">
            <v>R-RD</v>
          </cell>
        </row>
        <row r="598">
          <cell r="A598" t="str">
            <v>R219131</v>
          </cell>
          <cell r="B598" t="str">
            <v>ATREA-315-1000-H, kruhový tlumič hluku omyvatelný</v>
          </cell>
          <cell r="C598" t="str">
            <v>ks</v>
          </cell>
          <cell r="D598" t="str">
            <v xml:space="preserve">R21-tlumiče hluku </v>
          </cell>
          <cell r="E598">
            <v>4390</v>
          </cell>
          <cell r="F598" t="str">
            <v>NE</v>
          </cell>
          <cell r="G598" t="str">
            <v>R-RD</v>
          </cell>
        </row>
        <row r="599">
          <cell r="A599" t="str">
            <v>R219160</v>
          </cell>
          <cell r="B599" t="str">
            <v>Trouba SPIRO Ø 160 ( l=3 bm)</v>
          </cell>
          <cell r="C599" t="str">
            <v>m</v>
          </cell>
          <cell r="D599" t="str">
            <v>R211-potrubí SONO,ALU,Thermo,Trouby</v>
          </cell>
          <cell r="E599">
            <v>205</v>
          </cell>
          <cell r="F599" t="str">
            <v>NE</v>
          </cell>
          <cell r="G599" t="str">
            <v>R-RD</v>
          </cell>
        </row>
        <row r="600">
          <cell r="A600" t="str">
            <v>R219200</v>
          </cell>
          <cell r="B600" t="str">
            <v>Trouba SPIRO Ø 200 ( l=3 bm)</v>
          </cell>
          <cell r="C600" t="str">
            <v>m</v>
          </cell>
          <cell r="D600" t="str">
            <v>R211-potrubí SONO,ALU,Thermo,Trouby</v>
          </cell>
          <cell r="E600">
            <v>270</v>
          </cell>
          <cell r="F600" t="str">
            <v>NE</v>
          </cell>
          <cell r="G600" t="str">
            <v>R-RD</v>
          </cell>
        </row>
        <row r="601">
          <cell r="A601" t="str">
            <v>R219250</v>
          </cell>
          <cell r="B601" t="str">
            <v>Trouba SPIRO Ø 250 ( l=3 bm)</v>
          </cell>
          <cell r="C601" t="str">
            <v>m</v>
          </cell>
          <cell r="D601" t="str">
            <v>R211-potrubí SONO,ALU,Thermo,Trouby</v>
          </cell>
          <cell r="E601">
            <v>330</v>
          </cell>
          <cell r="F601" t="str">
            <v>NE</v>
          </cell>
          <cell r="G601" t="str">
            <v>R-RD</v>
          </cell>
        </row>
        <row r="602">
          <cell r="A602" t="str">
            <v>R219315</v>
          </cell>
          <cell r="B602" t="str">
            <v>Trouba SPIRO Ø 315 ( l=3 bm)</v>
          </cell>
          <cell r="C602" t="str">
            <v>m</v>
          </cell>
          <cell r="D602" t="str">
            <v>R211-potrubí SONO,ALU,Thermo,Trouby</v>
          </cell>
          <cell r="E602">
            <v>420</v>
          </cell>
          <cell r="F602" t="str">
            <v>NE</v>
          </cell>
          <cell r="G602" t="str">
            <v>R-RD</v>
          </cell>
        </row>
        <row r="603">
          <cell r="A603" t="str">
            <v>R219612</v>
          </cell>
          <cell r="B603" t="str">
            <v>ATREA-125-600-H, kruhový tlumič hluku omyvatelný</v>
          </cell>
          <cell r="C603" t="str">
            <v>ks</v>
          </cell>
          <cell r="D603" t="str">
            <v xml:space="preserve">R21-tlumiče hluku </v>
          </cell>
          <cell r="E603">
            <v>1890</v>
          </cell>
          <cell r="F603" t="str">
            <v>NE</v>
          </cell>
          <cell r="G603" t="str">
            <v>R-RD</v>
          </cell>
        </row>
        <row r="604">
          <cell r="A604" t="str">
            <v>R219616</v>
          </cell>
          <cell r="B604" t="str">
            <v>ATREA-160-600-H, kruhový tlumič hluku omyvatelný</v>
          </cell>
          <cell r="C604" t="str">
            <v>ks</v>
          </cell>
          <cell r="D604" t="str">
            <v xml:space="preserve">R21-tlumiče hluku </v>
          </cell>
          <cell r="E604">
            <v>2160</v>
          </cell>
          <cell r="F604" t="str">
            <v>NE</v>
          </cell>
          <cell r="G604" t="str">
            <v>R-RD</v>
          </cell>
        </row>
        <row r="605">
          <cell r="A605" t="str">
            <v>R219620</v>
          </cell>
          <cell r="B605" t="str">
            <v>ATREA-200-600-H, kruhový tlumič hluku omyvatelný</v>
          </cell>
          <cell r="C605" t="str">
            <v>ks</v>
          </cell>
          <cell r="D605" t="str">
            <v xml:space="preserve">R21-tlumiče hluku </v>
          </cell>
          <cell r="E605">
            <v>2450</v>
          </cell>
          <cell r="F605" t="str">
            <v>NE</v>
          </cell>
          <cell r="G605" t="str">
            <v>R-RD</v>
          </cell>
        </row>
        <row r="606">
          <cell r="A606" t="str">
            <v>R219625</v>
          </cell>
          <cell r="B606" t="str">
            <v>ATREA-250-600-H, kruhový tlumič hluku omyvatelný</v>
          </cell>
          <cell r="C606" t="str">
            <v>ks</v>
          </cell>
          <cell r="D606" t="str">
            <v xml:space="preserve">R21-tlumiče hluku </v>
          </cell>
          <cell r="E606">
            <v>2780</v>
          </cell>
          <cell r="F606" t="str">
            <v>NE</v>
          </cell>
          <cell r="G606" t="str">
            <v>R-RD</v>
          </cell>
        </row>
        <row r="607">
          <cell r="A607" t="str">
            <v>R219631</v>
          </cell>
          <cell r="B607" t="str">
            <v>ATREA-315-600-H, kruhový tlumič hluku omyvatelný</v>
          </cell>
          <cell r="C607" t="str">
            <v>ks</v>
          </cell>
          <cell r="D607" t="str">
            <v xml:space="preserve">R21-tlumiče hluku </v>
          </cell>
          <cell r="E607">
            <v>3240</v>
          </cell>
          <cell r="F607" t="str">
            <v>NE</v>
          </cell>
          <cell r="G607" t="str">
            <v>R-RD</v>
          </cell>
        </row>
        <row r="608">
          <cell r="A608" t="str">
            <v>R220002</v>
          </cell>
          <cell r="B608" t="str">
            <v>OS koleno Ø 100/90</v>
          </cell>
          <cell r="C608" t="str">
            <v>ks</v>
          </cell>
          <cell r="D608" t="str">
            <v>R22-Kruhové tvarovky - běžné</v>
          </cell>
          <cell r="E608">
            <v>160</v>
          </cell>
          <cell r="F608" t="str">
            <v>ANO</v>
          </cell>
          <cell r="G608" t="str">
            <v>R-RD</v>
          </cell>
        </row>
        <row r="609">
          <cell r="A609" t="str">
            <v>R220003</v>
          </cell>
          <cell r="B609" t="str">
            <v>OS koleno Ø 125/90</v>
          </cell>
          <cell r="C609" t="str">
            <v>ks</v>
          </cell>
          <cell r="D609" t="str">
            <v>R22-Kruhové tvarovky - běžné</v>
          </cell>
          <cell r="E609">
            <v>205</v>
          </cell>
          <cell r="F609" t="str">
            <v>NE</v>
          </cell>
          <cell r="G609" t="str">
            <v>R-RD</v>
          </cell>
        </row>
        <row r="610">
          <cell r="A610" t="str">
            <v>R220005</v>
          </cell>
          <cell r="B610" t="str">
            <v>OS koleno Ø 160/90</v>
          </cell>
          <cell r="C610" t="str">
            <v>ks</v>
          </cell>
          <cell r="D610" t="str">
            <v>R22-Kruhové tvarovky - běžné</v>
          </cell>
          <cell r="E610">
            <v>300</v>
          </cell>
          <cell r="F610" t="str">
            <v>NE</v>
          </cell>
          <cell r="G610" t="str">
            <v>R-RD</v>
          </cell>
        </row>
        <row r="611">
          <cell r="A611" t="str">
            <v>R220007</v>
          </cell>
          <cell r="B611" t="str">
            <v>OS koleno Ø 200/90</v>
          </cell>
          <cell r="C611" t="str">
            <v>ks</v>
          </cell>
          <cell r="D611" t="str">
            <v>R22-Kruhové tvarovky - běžné</v>
          </cell>
          <cell r="E611">
            <v>435</v>
          </cell>
          <cell r="F611" t="str">
            <v>NE</v>
          </cell>
          <cell r="G611" t="str">
            <v>R-RD</v>
          </cell>
        </row>
        <row r="612">
          <cell r="A612" t="str">
            <v>R220009</v>
          </cell>
          <cell r="B612" t="str">
            <v>OS koleno Ø 250/90</v>
          </cell>
          <cell r="C612" t="str">
            <v>ks</v>
          </cell>
          <cell r="D612" t="str">
            <v>R22-Kruhové tvarovky - běžné</v>
          </cell>
          <cell r="E612">
            <v>500</v>
          </cell>
          <cell r="F612" t="str">
            <v>NE</v>
          </cell>
          <cell r="G612" t="str">
            <v>R-RD</v>
          </cell>
        </row>
        <row r="613">
          <cell r="A613" t="str">
            <v>R220010</v>
          </cell>
          <cell r="B613" t="str">
            <v>OS koleno Ø 315/90</v>
          </cell>
          <cell r="C613" t="str">
            <v>ks</v>
          </cell>
          <cell r="D613" t="str">
            <v>R22-Kruhové tvarovky - běžné</v>
          </cell>
          <cell r="E613">
            <v>610</v>
          </cell>
          <cell r="F613" t="str">
            <v>NE</v>
          </cell>
          <cell r="G613" t="str">
            <v>R-RD</v>
          </cell>
        </row>
        <row r="614">
          <cell r="A614" t="str">
            <v>R220012</v>
          </cell>
          <cell r="B614" t="str">
            <v>OS-T koleno Ø 100/90-těsné</v>
          </cell>
          <cell r="C614" t="str">
            <v>ks</v>
          </cell>
          <cell r="D614" t="str">
            <v>R22-Kruhové tvarovky - těsné</v>
          </cell>
          <cell r="E614">
            <v>230</v>
          </cell>
          <cell r="F614" t="str">
            <v>ANO</v>
          </cell>
          <cell r="G614" t="str">
            <v>R-RD</v>
          </cell>
        </row>
        <row r="615">
          <cell r="A615" t="str">
            <v>R220013</v>
          </cell>
          <cell r="B615" t="str">
            <v>OS-T koleno Ø 125/90-těsné</v>
          </cell>
          <cell r="C615" t="str">
            <v>ks</v>
          </cell>
          <cell r="D615" t="str">
            <v>R22-Kruhové tvarovky - těsné</v>
          </cell>
          <cell r="E615">
            <v>270</v>
          </cell>
          <cell r="F615" t="str">
            <v>NE</v>
          </cell>
          <cell r="G615" t="str">
            <v>R-RD</v>
          </cell>
        </row>
        <row r="616">
          <cell r="A616" t="str">
            <v>R220015</v>
          </cell>
          <cell r="B616" t="str">
            <v>OS-T koleno Ø 160/90-těsné</v>
          </cell>
          <cell r="C616" t="str">
            <v>ks</v>
          </cell>
          <cell r="D616" t="str">
            <v>R22-Kruhové tvarovky - těsné</v>
          </cell>
          <cell r="E616">
            <v>375</v>
          </cell>
          <cell r="F616" t="str">
            <v>NE</v>
          </cell>
          <cell r="G616" t="str">
            <v>R-RD</v>
          </cell>
        </row>
        <row r="617">
          <cell r="A617" t="str">
            <v>R220017</v>
          </cell>
          <cell r="B617" t="str">
            <v>OS-T koleno Ø 200/90-těsné</v>
          </cell>
          <cell r="C617" t="str">
            <v>ks</v>
          </cell>
          <cell r="D617" t="str">
            <v>R22-Kruhové tvarovky - těsné</v>
          </cell>
          <cell r="E617">
            <v>515</v>
          </cell>
          <cell r="F617" t="str">
            <v>NE</v>
          </cell>
          <cell r="G617" t="str">
            <v>R-RD</v>
          </cell>
        </row>
        <row r="618">
          <cell r="A618" t="str">
            <v>R220019</v>
          </cell>
          <cell r="B618" t="str">
            <v>OS-T koleno Ø 250/90-těsné</v>
          </cell>
          <cell r="C618" t="str">
            <v>ks</v>
          </cell>
          <cell r="D618" t="str">
            <v>R22-Kruhové tvarovky - těsné</v>
          </cell>
          <cell r="E618">
            <v>555</v>
          </cell>
          <cell r="F618" t="str">
            <v>NE</v>
          </cell>
          <cell r="G618" t="str">
            <v>R-RD</v>
          </cell>
        </row>
        <row r="619">
          <cell r="A619" t="str">
            <v>R220020</v>
          </cell>
          <cell r="B619" t="str">
            <v>OS-T koleno Ø 315/90-těsné</v>
          </cell>
          <cell r="C619" t="str">
            <v>ks</v>
          </cell>
          <cell r="D619" t="str">
            <v>R22-Kruhové tvarovky - těsné</v>
          </cell>
          <cell r="E619">
            <v>690</v>
          </cell>
          <cell r="F619" t="str">
            <v>NE</v>
          </cell>
          <cell r="G619" t="str">
            <v>R-RD</v>
          </cell>
        </row>
        <row r="620">
          <cell r="A620" t="str">
            <v>R220102</v>
          </cell>
          <cell r="B620" t="str">
            <v>OS koleno Ø 100/45</v>
          </cell>
          <cell r="C620" t="str">
            <v>ks</v>
          </cell>
          <cell r="D620" t="str">
            <v>R22-Kruhové tvarovky - běžné</v>
          </cell>
          <cell r="E620">
            <v>145</v>
          </cell>
          <cell r="F620" t="str">
            <v>ANO</v>
          </cell>
          <cell r="G620" t="str">
            <v>R-RD</v>
          </cell>
        </row>
        <row r="621">
          <cell r="A621" t="str">
            <v>R220103</v>
          </cell>
          <cell r="B621" t="str">
            <v>OS koleno Ø 125/45</v>
          </cell>
          <cell r="C621" t="str">
            <v>ks</v>
          </cell>
          <cell r="D621" t="str">
            <v>R22-Kruhové tvarovky - běžné</v>
          </cell>
          <cell r="E621">
            <v>160</v>
          </cell>
          <cell r="F621" t="str">
            <v>NE</v>
          </cell>
          <cell r="G621" t="str">
            <v>R-RD</v>
          </cell>
        </row>
        <row r="622">
          <cell r="A622" t="str">
            <v>R220105</v>
          </cell>
          <cell r="B622" t="str">
            <v>OS koleno Ø 160/45</v>
          </cell>
          <cell r="C622" t="str">
            <v>ks</v>
          </cell>
          <cell r="D622" t="str">
            <v>R22-Kruhové tvarovky - běžné</v>
          </cell>
          <cell r="E622">
            <v>230</v>
          </cell>
          <cell r="F622" t="str">
            <v>NE</v>
          </cell>
          <cell r="G622" t="str">
            <v>R-RD</v>
          </cell>
        </row>
        <row r="623">
          <cell r="A623" t="str">
            <v>R220107</v>
          </cell>
          <cell r="B623" t="str">
            <v>OS koleno Ø 200/45</v>
          </cell>
          <cell r="C623" t="str">
            <v>ks</v>
          </cell>
          <cell r="D623" t="str">
            <v>R22-Kruhové tvarovky - běžné</v>
          </cell>
          <cell r="E623">
            <v>300</v>
          </cell>
          <cell r="F623" t="str">
            <v>NE</v>
          </cell>
          <cell r="G623" t="str">
            <v>R-RD</v>
          </cell>
        </row>
        <row r="624">
          <cell r="A624" t="str">
            <v>R220109</v>
          </cell>
          <cell r="B624" t="str">
            <v>OS koleno Ø 250/45</v>
          </cell>
          <cell r="C624" t="str">
            <v>ks</v>
          </cell>
          <cell r="D624" t="str">
            <v>R22-Kruhové tvarovky - běžné</v>
          </cell>
          <cell r="E624">
            <v>420</v>
          </cell>
          <cell r="F624" t="str">
            <v>NE</v>
          </cell>
          <cell r="G624" t="str">
            <v>R-RD</v>
          </cell>
        </row>
        <row r="625">
          <cell r="A625" t="str">
            <v>R220110</v>
          </cell>
          <cell r="B625" t="str">
            <v>OS koleno Ø 315/45</v>
          </cell>
          <cell r="C625" t="str">
            <v>ks</v>
          </cell>
          <cell r="D625" t="str">
            <v>R22-Kruhové tvarovky - běžné</v>
          </cell>
          <cell r="E625">
            <v>475</v>
          </cell>
          <cell r="F625" t="str">
            <v>NE</v>
          </cell>
          <cell r="G625" t="str">
            <v>R-RD</v>
          </cell>
        </row>
        <row r="626">
          <cell r="A626" t="str">
            <v>R220112</v>
          </cell>
          <cell r="B626" t="str">
            <v>OS-T koleno Ø 100/45-těsné</v>
          </cell>
          <cell r="C626" t="str">
            <v>ks</v>
          </cell>
          <cell r="D626" t="str">
            <v>R22-Kruhové tvarovky - těsné</v>
          </cell>
          <cell r="E626">
            <v>205</v>
          </cell>
          <cell r="F626" t="str">
            <v>ANO</v>
          </cell>
          <cell r="G626" t="str">
            <v>R-RD</v>
          </cell>
        </row>
        <row r="627">
          <cell r="A627" t="str">
            <v>R220113</v>
          </cell>
          <cell r="B627" t="str">
            <v>OS-T koleno Ø 125/45-těsné</v>
          </cell>
          <cell r="C627" t="str">
            <v>ks</v>
          </cell>
          <cell r="D627" t="str">
            <v>R22-Kruhové tvarovky - těsné</v>
          </cell>
          <cell r="E627">
            <v>230</v>
          </cell>
          <cell r="F627" t="str">
            <v>NE</v>
          </cell>
          <cell r="G627" t="str">
            <v>R-RD</v>
          </cell>
        </row>
        <row r="628">
          <cell r="A628" t="str">
            <v>R220115</v>
          </cell>
          <cell r="B628" t="str">
            <v>OS-T koleno Ø 160/45-těsné</v>
          </cell>
          <cell r="C628" t="str">
            <v>ks</v>
          </cell>
          <cell r="D628" t="str">
            <v>R22-Kruhové tvarovky - těsné</v>
          </cell>
          <cell r="E628">
            <v>285</v>
          </cell>
          <cell r="F628" t="str">
            <v>NE</v>
          </cell>
          <cell r="G628" t="str">
            <v>R-RD</v>
          </cell>
        </row>
        <row r="629">
          <cell r="A629" t="str">
            <v>R220117</v>
          </cell>
          <cell r="B629" t="str">
            <v>OS-T koleno Ø 200/45-těsné</v>
          </cell>
          <cell r="C629" t="str">
            <v>ks</v>
          </cell>
          <cell r="D629" t="str">
            <v>R22-Kruhové tvarovky - těsné</v>
          </cell>
          <cell r="E629">
            <v>375</v>
          </cell>
          <cell r="F629" t="str">
            <v>NE</v>
          </cell>
          <cell r="G629" t="str">
            <v>R-RD</v>
          </cell>
        </row>
        <row r="630">
          <cell r="A630" t="str">
            <v>R220119</v>
          </cell>
          <cell r="B630" t="str">
            <v>OS-T koleno Ø 250/45-těsné</v>
          </cell>
          <cell r="C630" t="str">
            <v>ks</v>
          </cell>
          <cell r="D630" t="str">
            <v>R22-Kruhové tvarovky - těsné</v>
          </cell>
          <cell r="E630">
            <v>475</v>
          </cell>
          <cell r="F630" t="str">
            <v>NE</v>
          </cell>
          <cell r="G630" t="str">
            <v>R-RD</v>
          </cell>
        </row>
        <row r="631">
          <cell r="A631" t="str">
            <v>R220120</v>
          </cell>
          <cell r="B631" t="str">
            <v>OS-T koleno Ø 315/45-těsné</v>
          </cell>
          <cell r="C631" t="str">
            <v>ks</v>
          </cell>
          <cell r="D631" t="str">
            <v>R22-Kruhové tvarovky - těsné</v>
          </cell>
          <cell r="E631">
            <v>555</v>
          </cell>
          <cell r="F631" t="str">
            <v>NE</v>
          </cell>
          <cell r="G631" t="str">
            <v>R-RD</v>
          </cell>
        </row>
        <row r="632">
          <cell r="A632" t="str">
            <v>R221102</v>
          </cell>
          <cell r="B632" t="str">
            <v>OBJ Odbočka jednostrannná 90° 100/100</v>
          </cell>
          <cell r="C632" t="str">
            <v>ks</v>
          </cell>
          <cell r="D632" t="str">
            <v>R22-Kruhové tvarovky - běžné</v>
          </cell>
          <cell r="E632">
            <v>260</v>
          </cell>
          <cell r="F632" t="str">
            <v>ANO</v>
          </cell>
          <cell r="G632" t="str">
            <v>R-RD</v>
          </cell>
        </row>
        <row r="633">
          <cell r="A633" t="str">
            <v>R221104</v>
          </cell>
          <cell r="B633" t="str">
            <v>OBJ Odbočka jednostrannná 90° 125/100</v>
          </cell>
          <cell r="C633" t="str">
            <v>ks</v>
          </cell>
          <cell r="D633" t="str">
            <v>R22-Kruhové tvarovky - běžné</v>
          </cell>
          <cell r="E633">
            <v>270</v>
          </cell>
          <cell r="F633" t="str">
            <v>ANO</v>
          </cell>
          <cell r="G633" t="str">
            <v>R-RD</v>
          </cell>
        </row>
        <row r="634">
          <cell r="A634" t="str">
            <v>R221105</v>
          </cell>
          <cell r="B634" t="str">
            <v>OBJ Odbočka jednostrannná 90° 125/125</v>
          </cell>
          <cell r="C634" t="str">
            <v>ks</v>
          </cell>
          <cell r="D634" t="str">
            <v>R22-Kruhové tvarovky - běžné</v>
          </cell>
          <cell r="E634">
            <v>270</v>
          </cell>
          <cell r="F634" t="str">
            <v>NE</v>
          </cell>
          <cell r="G634" t="str">
            <v>R-RD</v>
          </cell>
        </row>
        <row r="635">
          <cell r="A635" t="str">
            <v>R221107</v>
          </cell>
          <cell r="B635" t="str">
            <v>OBJ Odbočka jednostrannná 90° 160/100</v>
          </cell>
          <cell r="C635" t="str">
            <v>ks</v>
          </cell>
          <cell r="D635" t="str">
            <v>R22-Kruhové tvarovky - běžné</v>
          </cell>
          <cell r="E635">
            <v>315</v>
          </cell>
          <cell r="F635" t="str">
            <v>ANO</v>
          </cell>
          <cell r="G635" t="str">
            <v>R-RD</v>
          </cell>
        </row>
        <row r="636">
          <cell r="A636" t="str">
            <v>R221108</v>
          </cell>
          <cell r="B636" t="str">
            <v>OBJ Odbočka jednostrannná 90° 160/125</v>
          </cell>
          <cell r="C636" t="str">
            <v>ks</v>
          </cell>
          <cell r="D636" t="str">
            <v>R22-Kruhové tvarovky - běžné</v>
          </cell>
          <cell r="E636">
            <v>330</v>
          </cell>
          <cell r="F636" t="str">
            <v>NE</v>
          </cell>
          <cell r="G636" t="str">
            <v>R-RD</v>
          </cell>
        </row>
        <row r="637">
          <cell r="A637" t="str">
            <v>R221109</v>
          </cell>
          <cell r="B637" t="str">
            <v>OBJ Odbočka jednostrannná 90° 160/160</v>
          </cell>
          <cell r="C637" t="str">
            <v>ks</v>
          </cell>
          <cell r="D637" t="str">
            <v>R22-Kruhové tvarovky - běžné</v>
          </cell>
          <cell r="E637">
            <v>410</v>
          </cell>
          <cell r="F637" t="str">
            <v>NE</v>
          </cell>
          <cell r="G637" t="str">
            <v>R-RD</v>
          </cell>
        </row>
        <row r="638">
          <cell r="A638" t="str">
            <v>R221111</v>
          </cell>
          <cell r="B638" t="str">
            <v>OBJ Odbočka jednostrannná 90° 200/100</v>
          </cell>
          <cell r="C638" t="str">
            <v>ks</v>
          </cell>
          <cell r="D638" t="str">
            <v>R22-Kruhové tvarovky - běžné</v>
          </cell>
          <cell r="E638">
            <v>350</v>
          </cell>
          <cell r="F638" t="str">
            <v>ANO</v>
          </cell>
          <cell r="G638" t="str">
            <v>R-RD</v>
          </cell>
        </row>
        <row r="639">
          <cell r="A639" t="str">
            <v>R221112</v>
          </cell>
          <cell r="B639" t="str">
            <v>OBJ Odbočka jednostrannná 90° 200/125</v>
          </cell>
          <cell r="C639" t="str">
            <v>ks</v>
          </cell>
          <cell r="D639" t="str">
            <v>R22-Kruhové tvarovky - běžné</v>
          </cell>
          <cell r="E639">
            <v>410</v>
          </cell>
          <cell r="F639" t="str">
            <v>NE</v>
          </cell>
          <cell r="G639" t="str">
            <v>R-RD</v>
          </cell>
        </row>
        <row r="640">
          <cell r="A640" t="str">
            <v>R221113</v>
          </cell>
          <cell r="B640" t="str">
            <v>OBJ Odbočka jednostrannná 90° 200/160</v>
          </cell>
          <cell r="C640" t="str">
            <v>ks</v>
          </cell>
          <cell r="D640" t="str">
            <v>R22-Kruhové tvarovky - běžné</v>
          </cell>
          <cell r="E640">
            <v>475</v>
          </cell>
          <cell r="F640" t="str">
            <v>NE</v>
          </cell>
          <cell r="G640" t="str">
            <v>R-RD</v>
          </cell>
        </row>
        <row r="641">
          <cell r="A641" t="str">
            <v>R221114</v>
          </cell>
          <cell r="B641" t="str">
            <v>OBJ Odbočka jednostrannná 90° 200/200</v>
          </cell>
          <cell r="C641" t="str">
            <v>ks</v>
          </cell>
          <cell r="D641" t="str">
            <v>R22-Kruhové tvarovky - běžné</v>
          </cell>
          <cell r="E641">
            <v>515</v>
          </cell>
          <cell r="F641" t="str">
            <v>NE</v>
          </cell>
          <cell r="G641" t="str">
            <v>R-RD</v>
          </cell>
        </row>
        <row r="642">
          <cell r="A642" t="str">
            <v>R221116</v>
          </cell>
          <cell r="B642" t="str">
            <v>OBJ Odbočka jednostrannná 90° 250/100</v>
          </cell>
          <cell r="C642" t="str">
            <v>ks</v>
          </cell>
          <cell r="D642" t="str">
            <v>R22-Kruhové tvarovky - běžné</v>
          </cell>
          <cell r="E642">
            <v>445</v>
          </cell>
          <cell r="F642" t="str">
            <v>ANO</v>
          </cell>
          <cell r="G642" t="str">
            <v>R-RD</v>
          </cell>
        </row>
        <row r="643">
          <cell r="A643" t="str">
            <v>R221117</v>
          </cell>
          <cell r="B643" t="str">
            <v>OBJ Odbočka jednostrannná 90° 250/125</v>
          </cell>
          <cell r="C643" t="str">
            <v>ks</v>
          </cell>
          <cell r="D643" t="str">
            <v>R22-Kruhové tvarovky - běžné</v>
          </cell>
          <cell r="E643">
            <v>475</v>
          </cell>
          <cell r="F643" t="str">
            <v>NE</v>
          </cell>
          <cell r="G643" t="str">
            <v>R-RD</v>
          </cell>
        </row>
        <row r="644">
          <cell r="A644" t="str">
            <v>R221118</v>
          </cell>
          <cell r="B644" t="str">
            <v>OBJ Odbočka jednostrannná 90° 250/160</v>
          </cell>
          <cell r="C644" t="str">
            <v>ks</v>
          </cell>
          <cell r="D644" t="str">
            <v>R22-Kruhové tvarovky - běžné</v>
          </cell>
          <cell r="E644">
            <v>515</v>
          </cell>
          <cell r="F644" t="str">
            <v>NE</v>
          </cell>
          <cell r="G644" t="str">
            <v>R-RD</v>
          </cell>
        </row>
        <row r="645">
          <cell r="A645" t="str">
            <v>R221119</v>
          </cell>
          <cell r="B645" t="str">
            <v>OBJ Odbočka jednostrannná 90° 250/200</v>
          </cell>
          <cell r="C645" t="str">
            <v>ks</v>
          </cell>
          <cell r="D645" t="str">
            <v>R22-Kruhové tvarovky - běžné</v>
          </cell>
          <cell r="E645">
            <v>555</v>
          </cell>
          <cell r="F645" t="str">
            <v>NE</v>
          </cell>
          <cell r="G645" t="str">
            <v>R-RD</v>
          </cell>
        </row>
        <row r="646">
          <cell r="A646" t="str">
            <v>R221120</v>
          </cell>
          <cell r="B646" t="str">
            <v>OBJ Odbočka jednostrannná 90° 250/250</v>
          </cell>
          <cell r="C646" t="str">
            <v>ks</v>
          </cell>
          <cell r="D646" t="str">
            <v>R22-Kruhové tvarovky - běžné</v>
          </cell>
          <cell r="E646">
            <v>635</v>
          </cell>
          <cell r="F646" t="str">
            <v>NE</v>
          </cell>
          <cell r="G646" t="str">
            <v>R-RD</v>
          </cell>
        </row>
        <row r="647">
          <cell r="A647" t="str">
            <v>R221121</v>
          </cell>
          <cell r="B647" t="str">
            <v>OBJ 90° DN 160 - 160 - nerez</v>
          </cell>
          <cell r="C647" t="str">
            <v>ks</v>
          </cell>
          <cell r="D647" t="str">
            <v>R22-Kruhové tvarovky - nerez</v>
          </cell>
          <cell r="E647">
            <v>2880</v>
          </cell>
          <cell r="F647" t="str">
            <v>NE</v>
          </cell>
          <cell r="G647" t="str">
            <v>R-RD</v>
          </cell>
        </row>
        <row r="648">
          <cell r="A648" t="str">
            <v>R221122</v>
          </cell>
          <cell r="B648" t="str">
            <v>OBJ 90° DN 200 - 160 - nerez</v>
          </cell>
          <cell r="C648" t="str">
            <v>ks</v>
          </cell>
          <cell r="D648" t="str">
            <v>R22-Kruhové tvarovky - nerez</v>
          </cell>
          <cell r="E648">
            <v>2880</v>
          </cell>
          <cell r="F648" t="str">
            <v>NE</v>
          </cell>
          <cell r="G648" t="str">
            <v>R-RD</v>
          </cell>
        </row>
        <row r="649">
          <cell r="A649" t="str">
            <v>R221123</v>
          </cell>
          <cell r="B649" t="str">
            <v>OBJ 90° DN 250 - 160 - nerez</v>
          </cell>
          <cell r="C649" t="str">
            <v>ks</v>
          </cell>
          <cell r="D649" t="str">
            <v>R22-Kruhové tvarovky - nerez</v>
          </cell>
          <cell r="E649">
            <v>2880</v>
          </cell>
          <cell r="F649" t="str">
            <v>NE</v>
          </cell>
          <cell r="G649" t="str">
            <v>R-RD</v>
          </cell>
        </row>
        <row r="650">
          <cell r="A650" t="str">
            <v>R221124</v>
          </cell>
          <cell r="B650" t="str">
            <v>OBJ 90° DN 200 - 200 - nerez</v>
          </cell>
          <cell r="C650" t="str">
            <v>ks</v>
          </cell>
          <cell r="D650" t="str">
            <v>R22-Kruhové tvarovky - nerez</v>
          </cell>
          <cell r="E650">
            <v>2940</v>
          </cell>
          <cell r="F650" t="str">
            <v>NE</v>
          </cell>
          <cell r="G650" t="str">
            <v>R-RD</v>
          </cell>
        </row>
        <row r="651">
          <cell r="A651" t="str">
            <v>R221125</v>
          </cell>
          <cell r="B651" t="str">
            <v>OBJ 90° DN 250 - 200 - nerez</v>
          </cell>
          <cell r="C651" t="str">
            <v>ks</v>
          </cell>
          <cell r="D651" t="str">
            <v>R22-Kruhové tvarovky - nerez</v>
          </cell>
          <cell r="E651">
            <v>2940</v>
          </cell>
          <cell r="F651" t="str">
            <v>NE</v>
          </cell>
          <cell r="G651" t="str">
            <v>R-RD</v>
          </cell>
        </row>
        <row r="652">
          <cell r="A652" t="str">
            <v>R221126</v>
          </cell>
          <cell r="B652" t="str">
            <v>OBJ 90° DN 250 - 250 - nerez</v>
          </cell>
          <cell r="C652" t="str">
            <v>ks</v>
          </cell>
          <cell r="D652" t="str">
            <v>R22-Kruhové tvarovky - nerez</v>
          </cell>
          <cell r="E652">
            <v>2940</v>
          </cell>
          <cell r="F652" t="str">
            <v>NE</v>
          </cell>
          <cell r="G652" t="str">
            <v>R-RD</v>
          </cell>
        </row>
        <row r="653">
          <cell r="A653" t="str">
            <v>R221127</v>
          </cell>
          <cell r="B653" t="str">
            <v>OBJ 45° DN 160 - 160 - nerez</v>
          </cell>
          <cell r="C653" t="str">
            <v>ks</v>
          </cell>
          <cell r="D653" t="str">
            <v>R22-Kruhové tvarovky - nerez</v>
          </cell>
          <cell r="E653">
            <v>2940</v>
          </cell>
          <cell r="F653" t="str">
            <v>NE</v>
          </cell>
          <cell r="G653" t="str">
            <v>R-RD</v>
          </cell>
        </row>
        <row r="654">
          <cell r="A654" t="str">
            <v>R221128</v>
          </cell>
          <cell r="B654" t="str">
            <v>OBJ 45° DN 200 - 160 - nerez</v>
          </cell>
          <cell r="C654" t="str">
            <v>ks</v>
          </cell>
          <cell r="D654" t="str">
            <v>R22-Kruhové tvarovky - nerez</v>
          </cell>
          <cell r="E654">
            <v>2940</v>
          </cell>
          <cell r="F654" t="str">
            <v>NE</v>
          </cell>
          <cell r="G654" t="str">
            <v>R-RD</v>
          </cell>
        </row>
        <row r="655">
          <cell r="A655" t="str">
            <v>R221129</v>
          </cell>
          <cell r="B655" t="str">
            <v>OBJ 45° DN 250 - 160 - nerez</v>
          </cell>
          <cell r="C655" t="str">
            <v>ks</v>
          </cell>
          <cell r="D655" t="str">
            <v>R22-Kruhové tvarovky - nerez</v>
          </cell>
          <cell r="E655">
            <v>2940</v>
          </cell>
          <cell r="F655" t="str">
            <v>NE</v>
          </cell>
          <cell r="G655" t="str">
            <v>R-RD</v>
          </cell>
        </row>
        <row r="656">
          <cell r="A656" t="str">
            <v>R221130</v>
          </cell>
          <cell r="B656" t="str">
            <v>OBJ 45° DN 200 - 200 - nerez</v>
          </cell>
          <cell r="C656" t="str">
            <v>ks</v>
          </cell>
          <cell r="D656" t="str">
            <v>R22-Kruhové tvarovky - nerez</v>
          </cell>
          <cell r="E656">
            <v>3020</v>
          </cell>
          <cell r="F656" t="str">
            <v>NE</v>
          </cell>
          <cell r="G656" t="str">
            <v>R-RD</v>
          </cell>
        </row>
        <row r="657">
          <cell r="A657" t="str">
            <v>R221131</v>
          </cell>
          <cell r="B657" t="str">
            <v>OBJ 45° DN 250 - 200 - nerez</v>
          </cell>
          <cell r="C657" t="str">
            <v>ks</v>
          </cell>
          <cell r="D657" t="str">
            <v>R22-Kruhové tvarovky - nerez</v>
          </cell>
          <cell r="E657">
            <v>3020</v>
          </cell>
          <cell r="F657" t="str">
            <v>NE</v>
          </cell>
          <cell r="G657" t="str">
            <v>R-RD</v>
          </cell>
        </row>
        <row r="658">
          <cell r="A658" t="str">
            <v>R221132</v>
          </cell>
          <cell r="B658" t="str">
            <v>OBJ-T Odbočka jednostrannná 90° 100/100-těsná</v>
          </cell>
          <cell r="C658" t="str">
            <v>ks</v>
          </cell>
          <cell r="D658" t="str">
            <v>R22-Kruhové tvarovky - těsné</v>
          </cell>
          <cell r="E658">
            <v>315</v>
          </cell>
          <cell r="F658" t="str">
            <v>ANO</v>
          </cell>
          <cell r="G658" t="str">
            <v>R-RD</v>
          </cell>
        </row>
        <row r="659">
          <cell r="A659" t="str">
            <v>R221133</v>
          </cell>
          <cell r="B659" t="str">
            <v>OBJ 45° DN 250 - 250 - nerez</v>
          </cell>
          <cell r="C659" t="str">
            <v>ks</v>
          </cell>
          <cell r="D659" t="str">
            <v>R22-Kruhové tvarovky - nerez</v>
          </cell>
          <cell r="E659">
            <v>3020</v>
          </cell>
          <cell r="F659" t="str">
            <v>NE</v>
          </cell>
          <cell r="G659" t="str">
            <v>R-RD</v>
          </cell>
        </row>
        <row r="660">
          <cell r="A660" t="str">
            <v>R221134</v>
          </cell>
          <cell r="B660" t="str">
            <v>OBJ-T Odbočka jednostrannná 90° 125/100-těsná</v>
          </cell>
          <cell r="C660" t="str">
            <v>ks</v>
          </cell>
          <cell r="D660" t="str">
            <v>R22-Kruhové tvarovky - těsné</v>
          </cell>
          <cell r="E660">
            <v>330</v>
          </cell>
          <cell r="F660" t="str">
            <v>ANO</v>
          </cell>
          <cell r="G660" t="str">
            <v>R-RD</v>
          </cell>
        </row>
        <row r="661">
          <cell r="A661" t="str">
            <v>R221135</v>
          </cell>
          <cell r="B661" t="str">
            <v>OBJ-T Odbočka jednostrannná 90° 125/125-těsná</v>
          </cell>
          <cell r="C661" t="str">
            <v>ks</v>
          </cell>
          <cell r="D661" t="str">
            <v>R22-Kruhové tvarovky - těsné</v>
          </cell>
          <cell r="E661">
            <v>330</v>
          </cell>
          <cell r="F661" t="str">
            <v>NE</v>
          </cell>
          <cell r="G661" t="str">
            <v>R-RD</v>
          </cell>
        </row>
        <row r="662">
          <cell r="A662" t="str">
            <v>R221136</v>
          </cell>
          <cell r="B662" t="str">
            <v>PRO DN 160 - 200 - nerez</v>
          </cell>
          <cell r="C662" t="str">
            <v>ks</v>
          </cell>
          <cell r="D662" t="str">
            <v>R22-Kruhové tvarovky - nerez</v>
          </cell>
          <cell r="E662">
            <v>825</v>
          </cell>
          <cell r="F662" t="str">
            <v>NE</v>
          </cell>
          <cell r="G662" t="str">
            <v>R-RD</v>
          </cell>
        </row>
        <row r="663">
          <cell r="A663" t="str">
            <v>R221137</v>
          </cell>
          <cell r="B663" t="str">
            <v>OBJ-T Odbočka jednostrannná 90° 160/100-těsná</v>
          </cell>
          <cell r="C663" t="str">
            <v>ks</v>
          </cell>
          <cell r="D663" t="str">
            <v>R22-Kruhové tvarovky - těsné</v>
          </cell>
          <cell r="E663">
            <v>410</v>
          </cell>
          <cell r="F663" t="str">
            <v>ANO</v>
          </cell>
          <cell r="G663" t="str">
            <v>R-RD</v>
          </cell>
        </row>
        <row r="664">
          <cell r="A664" t="str">
            <v>R221138</v>
          </cell>
          <cell r="B664" t="str">
            <v>OBJ-T Odbočka jednostrannná 90° 160/125-těsná</v>
          </cell>
          <cell r="C664" t="str">
            <v>ks</v>
          </cell>
          <cell r="D664" t="str">
            <v>R22-Kruhové tvarovky - těsné</v>
          </cell>
          <cell r="E664">
            <v>435</v>
          </cell>
          <cell r="F664" t="str">
            <v>NE</v>
          </cell>
          <cell r="G664" t="str">
            <v>R-RD</v>
          </cell>
        </row>
        <row r="665">
          <cell r="A665" t="str">
            <v>R221139</v>
          </cell>
          <cell r="B665" t="str">
            <v>OBJ-T Odbočka jednostrannná 90° 160/160-těsná</v>
          </cell>
          <cell r="C665" t="str">
            <v>ks</v>
          </cell>
          <cell r="D665" t="str">
            <v>R22-Kruhové tvarovky - těsné</v>
          </cell>
          <cell r="E665">
            <v>500</v>
          </cell>
          <cell r="F665" t="str">
            <v>NE</v>
          </cell>
          <cell r="G665" t="str">
            <v>R-RD</v>
          </cell>
        </row>
        <row r="666">
          <cell r="A666" t="str">
            <v>R221140</v>
          </cell>
          <cell r="B666" t="str">
            <v>PRO DN 200 - 250 - nerez</v>
          </cell>
          <cell r="C666" t="str">
            <v>ks</v>
          </cell>
          <cell r="D666" t="str">
            <v>R22-Kruhové tvarovky - nerez</v>
          </cell>
          <cell r="E666">
            <v>825</v>
          </cell>
          <cell r="F666" t="str">
            <v>NE</v>
          </cell>
          <cell r="G666" t="str">
            <v>R-RD</v>
          </cell>
        </row>
        <row r="667">
          <cell r="A667" t="str">
            <v>R221141</v>
          </cell>
          <cell r="B667" t="str">
            <v>OBJ-T Odbočka jednostrannná 90° 200/100-těsná</v>
          </cell>
          <cell r="C667" t="str">
            <v>ks</v>
          </cell>
          <cell r="D667" t="str">
            <v>R22-Kruhové tvarovky - těsné</v>
          </cell>
          <cell r="E667">
            <v>445</v>
          </cell>
          <cell r="F667" t="str">
            <v>ANO</v>
          </cell>
          <cell r="G667" t="str">
            <v>R-RD</v>
          </cell>
        </row>
        <row r="668">
          <cell r="A668" t="str">
            <v>R221142</v>
          </cell>
          <cell r="B668" t="str">
            <v>OBJ-T Odbočka jednostrannná 90° 200/125-těsná</v>
          </cell>
          <cell r="C668" t="str">
            <v>ks</v>
          </cell>
          <cell r="D668" t="str">
            <v>R22-Kruhové tvarovky - těsné</v>
          </cell>
          <cell r="E668">
            <v>485</v>
          </cell>
          <cell r="F668" t="str">
            <v>NE</v>
          </cell>
          <cell r="G668" t="str">
            <v>R-RD</v>
          </cell>
        </row>
        <row r="669">
          <cell r="A669" t="str">
            <v>R221143</v>
          </cell>
          <cell r="B669" t="str">
            <v>OBJ-T Odbočka jednostrannná 90° 200/160-těsná</v>
          </cell>
          <cell r="C669" t="str">
            <v>ks</v>
          </cell>
          <cell r="D669" t="str">
            <v>R22-Kruhové tvarovky - těsné</v>
          </cell>
          <cell r="E669">
            <v>580</v>
          </cell>
          <cell r="F669" t="str">
            <v>NE</v>
          </cell>
          <cell r="G669" t="str">
            <v>R-RD</v>
          </cell>
        </row>
        <row r="670">
          <cell r="A670" t="str">
            <v>R221144</v>
          </cell>
          <cell r="B670" t="str">
            <v>OBJ-T Odbočka jednostrannná 90° 200/200-těsná</v>
          </cell>
          <cell r="C670" t="str">
            <v>ks</v>
          </cell>
          <cell r="D670" t="str">
            <v>R22-Kruhové tvarovky - těsné</v>
          </cell>
          <cell r="E670">
            <v>610</v>
          </cell>
          <cell r="F670" t="str">
            <v>NE</v>
          </cell>
          <cell r="G670" t="str">
            <v>R-RD</v>
          </cell>
        </row>
        <row r="671">
          <cell r="A671" t="str">
            <v>R221146</v>
          </cell>
          <cell r="B671" t="str">
            <v>OBJ-T Odbočka jednostrannná 90° 250/100-těsná</v>
          </cell>
          <cell r="C671" t="str">
            <v>ks</v>
          </cell>
          <cell r="D671" t="str">
            <v>R22-Kruhové tvarovky - těsné</v>
          </cell>
          <cell r="E671">
            <v>545</v>
          </cell>
          <cell r="F671" t="str">
            <v>ANO</v>
          </cell>
          <cell r="G671" t="str">
            <v>R-RD</v>
          </cell>
        </row>
        <row r="672">
          <cell r="A672" t="str">
            <v>R221147</v>
          </cell>
          <cell r="B672" t="str">
            <v>OBJ-T Odbočka jednostrannná 90° 250/125-těsná</v>
          </cell>
          <cell r="C672" t="str">
            <v>ks</v>
          </cell>
          <cell r="D672" t="str">
            <v>R22-Kruhové tvarovky - těsné</v>
          </cell>
          <cell r="E672">
            <v>580</v>
          </cell>
          <cell r="F672" t="str">
            <v>NE</v>
          </cell>
          <cell r="G672" t="str">
            <v>R-RD</v>
          </cell>
        </row>
        <row r="673">
          <cell r="A673" t="str">
            <v>R221148</v>
          </cell>
          <cell r="B673" t="str">
            <v>OBJ-T Odbočka jednostrannná 90° 250/160-těsná</v>
          </cell>
          <cell r="C673" t="str">
            <v>ks</v>
          </cell>
          <cell r="D673" t="str">
            <v>R22-Kruhové tvarovky - těsné</v>
          </cell>
          <cell r="E673">
            <v>625</v>
          </cell>
          <cell r="F673" t="str">
            <v>NE</v>
          </cell>
          <cell r="G673" t="str">
            <v>R-RD</v>
          </cell>
        </row>
        <row r="674">
          <cell r="A674" t="str">
            <v>R221149</v>
          </cell>
          <cell r="B674" t="str">
            <v>OBJ-T Odbočka jednostrannná 90° 250/200-těsná</v>
          </cell>
          <cell r="C674" t="str">
            <v>ks</v>
          </cell>
          <cell r="D674" t="str">
            <v>R22-Kruhové tvarovky - těsné</v>
          </cell>
          <cell r="E674">
            <v>680</v>
          </cell>
          <cell r="F674" t="str">
            <v>NE</v>
          </cell>
          <cell r="G674" t="str">
            <v>R-RD</v>
          </cell>
        </row>
        <row r="675">
          <cell r="A675" t="str">
            <v>R221150</v>
          </cell>
          <cell r="B675" t="str">
            <v>OBJ-T Odbočka jednostrannná 90° 250/250-těsná</v>
          </cell>
          <cell r="C675" t="str">
            <v>ks</v>
          </cell>
          <cell r="D675" t="str">
            <v>R22-Kruhové tvarovky - těsné</v>
          </cell>
          <cell r="E675">
            <v>785</v>
          </cell>
          <cell r="F675" t="str">
            <v>NE</v>
          </cell>
          <cell r="G675" t="str">
            <v>R-RD</v>
          </cell>
        </row>
        <row r="676">
          <cell r="A676" t="str">
            <v>R221151</v>
          </cell>
          <cell r="B676" t="str">
            <v>OBJ Odbočka jednostrannná 90° 315/125</v>
          </cell>
          <cell r="C676" t="str">
            <v>ks</v>
          </cell>
          <cell r="D676" t="str">
            <v>R22-Kruhové tvarovky - běžné</v>
          </cell>
          <cell r="E676">
            <v>530</v>
          </cell>
          <cell r="F676" t="str">
            <v>NE</v>
          </cell>
          <cell r="G676" t="str">
            <v>R-RD</v>
          </cell>
        </row>
        <row r="677">
          <cell r="A677" t="str">
            <v>R221152</v>
          </cell>
          <cell r="B677" t="str">
            <v>OBJ Odbočka jednostrannná 90° 315/160</v>
          </cell>
          <cell r="C677" t="str">
            <v>ks</v>
          </cell>
          <cell r="D677" t="str">
            <v>R22-Kruhové tvarovky - běžné</v>
          </cell>
          <cell r="E677">
            <v>530</v>
          </cell>
          <cell r="F677" t="str">
            <v>NE</v>
          </cell>
          <cell r="G677" t="str">
            <v>R-RD</v>
          </cell>
        </row>
        <row r="678">
          <cell r="A678" t="str">
            <v>R221153</v>
          </cell>
          <cell r="B678" t="str">
            <v>OBJ Odbočka jednostrannná 90° 315/200</v>
          </cell>
          <cell r="C678" t="str">
            <v>ks</v>
          </cell>
          <cell r="D678" t="str">
            <v>R22-Kruhové tvarovky - běžné</v>
          </cell>
          <cell r="E678">
            <v>555</v>
          </cell>
          <cell r="F678" t="str">
            <v>NE</v>
          </cell>
          <cell r="G678" t="str">
            <v>R-RD</v>
          </cell>
        </row>
        <row r="679">
          <cell r="A679" t="str">
            <v>R221154</v>
          </cell>
          <cell r="B679" t="str">
            <v>OBJ Odbočka jednostrannná 90° 315/250</v>
          </cell>
          <cell r="C679" t="str">
            <v>ks</v>
          </cell>
          <cell r="D679" t="str">
            <v>R22-Kruhové tvarovky - běžné</v>
          </cell>
          <cell r="E679">
            <v>595</v>
          </cell>
          <cell r="F679" t="str">
            <v>NE</v>
          </cell>
          <cell r="G679" t="str">
            <v>R-RD</v>
          </cell>
        </row>
        <row r="680">
          <cell r="A680" t="str">
            <v>R221155</v>
          </cell>
          <cell r="B680" t="str">
            <v>OBJ Odbočka jednostrannná 90° 315/315</v>
          </cell>
          <cell r="C680" t="str">
            <v>ks</v>
          </cell>
          <cell r="D680" t="str">
            <v>R22-Kruhové tvarovky - běžné</v>
          </cell>
          <cell r="E680">
            <v>750</v>
          </cell>
          <cell r="F680" t="str">
            <v>NE</v>
          </cell>
          <cell r="G680" t="str">
            <v>R-RD</v>
          </cell>
        </row>
        <row r="681">
          <cell r="A681" t="str">
            <v>R221160</v>
          </cell>
          <cell r="B681" t="str">
            <v>OBJ Odbočka jednostrannná 90° 315/100</v>
          </cell>
          <cell r="C681" t="str">
            <v>ks</v>
          </cell>
          <cell r="D681" t="str">
            <v>R22-Kruhové tvarovky - běžné</v>
          </cell>
          <cell r="E681">
            <v>515</v>
          </cell>
          <cell r="F681" t="str">
            <v>ANO</v>
          </cell>
          <cell r="G681" t="str">
            <v>R-RD</v>
          </cell>
        </row>
        <row r="682">
          <cell r="A682" t="str">
            <v>R221170</v>
          </cell>
          <cell r="B682" t="str">
            <v>OBJ-T Odbočka jednostrannná 90° 315/100-těsná</v>
          </cell>
          <cell r="C682" t="str">
            <v>ks</v>
          </cell>
          <cell r="D682" t="str">
            <v>R22-Kruhové tvarovky - těsné</v>
          </cell>
          <cell r="E682">
            <v>650</v>
          </cell>
          <cell r="F682" t="str">
            <v>ANO</v>
          </cell>
          <cell r="G682" t="str">
            <v>R-RD</v>
          </cell>
        </row>
        <row r="683">
          <cell r="A683" t="str">
            <v>R221171</v>
          </cell>
          <cell r="B683" t="str">
            <v>OBJ-T Odbočka jednostrannná 90° 315/125-těsná</v>
          </cell>
          <cell r="C683" t="str">
            <v>ks</v>
          </cell>
          <cell r="D683" t="str">
            <v>R22-Kruhové tvarovky - těsné</v>
          </cell>
          <cell r="E683">
            <v>665</v>
          </cell>
          <cell r="F683" t="str">
            <v>NE</v>
          </cell>
          <cell r="G683" t="str">
            <v>R-RD</v>
          </cell>
        </row>
        <row r="684">
          <cell r="A684" t="str">
            <v>R221172</v>
          </cell>
          <cell r="B684" t="str">
            <v>OBJ-T Odbočka jednostrannná 90° 315/160-těsná</v>
          </cell>
          <cell r="C684" t="str">
            <v>ks</v>
          </cell>
          <cell r="D684" t="str">
            <v>R22-Kruhové tvarovky - těsné</v>
          </cell>
          <cell r="E684">
            <v>700</v>
          </cell>
          <cell r="F684" t="str">
            <v>NE</v>
          </cell>
          <cell r="G684" t="str">
            <v>R-RD</v>
          </cell>
        </row>
        <row r="685">
          <cell r="A685" t="str">
            <v>R221173</v>
          </cell>
          <cell r="B685" t="str">
            <v>OBJ-T Odbočka jednostrannná 90° 315/200-těsná</v>
          </cell>
          <cell r="C685" t="str">
            <v>ks</v>
          </cell>
          <cell r="D685" t="str">
            <v>R22-Kruhové tvarovky - těsné</v>
          </cell>
          <cell r="E685">
            <v>750</v>
          </cell>
          <cell r="F685" t="str">
            <v>NE</v>
          </cell>
          <cell r="G685" t="str">
            <v>R-RD</v>
          </cell>
        </row>
        <row r="686">
          <cell r="A686" t="str">
            <v>R221174</v>
          </cell>
          <cell r="B686" t="str">
            <v>OBJ-T Odbočka jednostrannná 90° 315/250-těsná</v>
          </cell>
          <cell r="C686" t="str">
            <v>ks</v>
          </cell>
          <cell r="D686" t="str">
            <v>R22-Kruhové tvarovky - těsné</v>
          </cell>
          <cell r="E686">
            <v>785</v>
          </cell>
          <cell r="F686" t="str">
            <v>NE</v>
          </cell>
          <cell r="G686" t="str">
            <v>R-RD</v>
          </cell>
        </row>
        <row r="687">
          <cell r="A687" t="str">
            <v>R221175</v>
          </cell>
          <cell r="B687" t="str">
            <v>OBJ-T Odbočka jednostrannná 90° 315/315-těsná</v>
          </cell>
          <cell r="C687" t="str">
            <v>ks</v>
          </cell>
          <cell r="D687" t="str">
            <v>R22-Kruhové tvarovky - těsné</v>
          </cell>
          <cell r="E687">
            <v>930</v>
          </cell>
          <cell r="F687" t="str">
            <v>NE</v>
          </cell>
          <cell r="G687" t="str">
            <v>R-RD</v>
          </cell>
        </row>
        <row r="688">
          <cell r="A688" t="str">
            <v>R221204</v>
          </cell>
          <cell r="B688" t="str">
            <v>OBJ Odbočka jednostrannná 90° 100/125</v>
          </cell>
          <cell r="C688" t="str">
            <v>ks</v>
          </cell>
          <cell r="D688" t="str">
            <v>R22-Kruhové tvarovky - běžné</v>
          </cell>
          <cell r="E688">
            <v>270</v>
          </cell>
          <cell r="F688" t="str">
            <v>ANO</v>
          </cell>
          <cell r="G688" t="str">
            <v>R-RD</v>
          </cell>
        </row>
        <row r="689">
          <cell r="A689" t="str">
            <v>R221207</v>
          </cell>
          <cell r="B689" t="str">
            <v>OBJ Odbočka jednostrannná 90° 100/160</v>
          </cell>
          <cell r="C689" t="str">
            <v>ks</v>
          </cell>
          <cell r="D689" t="str">
            <v>R22-Kruhové tvarovky - běžné</v>
          </cell>
          <cell r="E689">
            <v>315</v>
          </cell>
          <cell r="F689" t="str">
            <v>ANO</v>
          </cell>
          <cell r="G689" t="str">
            <v>R-RD</v>
          </cell>
        </row>
        <row r="690">
          <cell r="A690" t="str">
            <v>R221208</v>
          </cell>
          <cell r="B690" t="str">
            <v>OBJ Odbočka jednostrannná 90° 125/160</v>
          </cell>
          <cell r="C690" t="str">
            <v>ks</v>
          </cell>
          <cell r="D690" t="str">
            <v>R22-Kruhové tvarovky - běžné</v>
          </cell>
          <cell r="E690">
            <v>375</v>
          </cell>
          <cell r="F690" t="str">
            <v>NE</v>
          </cell>
          <cell r="G690" t="str">
            <v>R-RD</v>
          </cell>
        </row>
        <row r="691">
          <cell r="A691" t="str">
            <v>R221212</v>
          </cell>
          <cell r="B691" t="str">
            <v>OBJ Odbočka jednostrannná 90° 125/200</v>
          </cell>
          <cell r="C691" t="str">
            <v>ks</v>
          </cell>
          <cell r="D691" t="str">
            <v>R22-Kruhové tvarovky - běžné</v>
          </cell>
          <cell r="E691">
            <v>460</v>
          </cell>
          <cell r="F691" t="str">
            <v>NE</v>
          </cell>
          <cell r="G691" t="str">
            <v>R-RD</v>
          </cell>
        </row>
        <row r="692">
          <cell r="A692" t="str">
            <v>R221213</v>
          </cell>
          <cell r="B692" t="str">
            <v>OBJ Odbočka jednostrannná 90° 160/200</v>
          </cell>
          <cell r="C692" t="str">
            <v>ks</v>
          </cell>
          <cell r="D692" t="str">
            <v>R22-Kruhové tvarovky - běžné</v>
          </cell>
          <cell r="E692">
            <v>485</v>
          </cell>
          <cell r="F692" t="str">
            <v>NE</v>
          </cell>
          <cell r="G692" t="str">
            <v>R-RD</v>
          </cell>
        </row>
        <row r="693">
          <cell r="A693" t="str">
            <v>R221218</v>
          </cell>
          <cell r="B693" t="str">
            <v>OBJ Odbočka jednostrannná 90° 160/250</v>
          </cell>
          <cell r="C693" t="str">
            <v>ks</v>
          </cell>
          <cell r="D693" t="str">
            <v>R22-Kruhové tvarovky - běžné</v>
          </cell>
          <cell r="E693">
            <v>545</v>
          </cell>
          <cell r="F693" t="str">
            <v>NE</v>
          </cell>
          <cell r="G693" t="str">
            <v>R-RD</v>
          </cell>
        </row>
        <row r="694">
          <cell r="A694" t="str">
            <v>R221219</v>
          </cell>
          <cell r="B694" t="str">
            <v>OBJ Odbočka jednostrannná 90° 200/250</v>
          </cell>
          <cell r="C694" t="str">
            <v>ks</v>
          </cell>
          <cell r="D694" t="str">
            <v>R22-Kruhové tvarovky - běžné</v>
          </cell>
          <cell r="E694">
            <v>570</v>
          </cell>
          <cell r="F694" t="str">
            <v>NE</v>
          </cell>
          <cell r="G694" t="str">
            <v>R-RD</v>
          </cell>
        </row>
        <row r="695">
          <cell r="A695" t="str">
            <v>R221234</v>
          </cell>
          <cell r="B695" t="str">
            <v>OBJ-T Odbočka jednostrannná 90° 100/125-těsná</v>
          </cell>
          <cell r="C695" t="str">
            <v>ks</v>
          </cell>
          <cell r="D695" t="str">
            <v>R22-Kruhové tvarovky - těsné</v>
          </cell>
          <cell r="E695">
            <v>330</v>
          </cell>
          <cell r="F695" t="str">
            <v>ANO</v>
          </cell>
          <cell r="G695" t="str">
            <v>R-RD</v>
          </cell>
        </row>
        <row r="696">
          <cell r="A696" t="str">
            <v>R221237</v>
          </cell>
          <cell r="B696" t="str">
            <v>OBJ-T Odbočka jednostrannná 90° 100/160-těsná</v>
          </cell>
          <cell r="C696" t="str">
            <v>ks</v>
          </cell>
          <cell r="D696" t="str">
            <v>R22-Kruhové tvarovky - těsné</v>
          </cell>
          <cell r="E696">
            <v>375</v>
          </cell>
          <cell r="F696" t="str">
            <v>ANO</v>
          </cell>
          <cell r="G696" t="str">
            <v>R-RD</v>
          </cell>
        </row>
        <row r="697">
          <cell r="A697" t="str">
            <v>R221238</v>
          </cell>
          <cell r="B697" t="str">
            <v>OBJ-T Odbočka jednostrannná 90° 125/160-těsná</v>
          </cell>
          <cell r="C697" t="str">
            <v>ks</v>
          </cell>
          <cell r="D697" t="str">
            <v>R22-Kruhové tvarovky - těsné</v>
          </cell>
          <cell r="E697">
            <v>435</v>
          </cell>
          <cell r="F697" t="str">
            <v>NE</v>
          </cell>
          <cell r="G697" t="str">
            <v>R-RD</v>
          </cell>
        </row>
        <row r="698">
          <cell r="A698" t="str">
            <v>R221242</v>
          </cell>
          <cell r="B698" t="str">
            <v>OBJ-T Odbočka jednostrannná 90° 125/200-těsná</v>
          </cell>
          <cell r="C698" t="str">
            <v>ks</v>
          </cell>
          <cell r="D698" t="str">
            <v>R22-Kruhové tvarovky - těsné</v>
          </cell>
          <cell r="E698">
            <v>530</v>
          </cell>
          <cell r="F698" t="str">
            <v>NE</v>
          </cell>
          <cell r="G698" t="str">
            <v>R-RD</v>
          </cell>
        </row>
        <row r="699">
          <cell r="A699" t="str">
            <v>R221243</v>
          </cell>
          <cell r="B699" t="str">
            <v>OBJ-T Odbočka jednostrannná 90° 160/200-těsná</v>
          </cell>
          <cell r="C699" t="str">
            <v>ks</v>
          </cell>
          <cell r="D699" t="str">
            <v>R22-Kruhové tvarovky - těsné</v>
          </cell>
          <cell r="E699">
            <v>580</v>
          </cell>
          <cell r="F699" t="str">
            <v>NE</v>
          </cell>
          <cell r="G699" t="str">
            <v>R-RD</v>
          </cell>
        </row>
        <row r="700">
          <cell r="A700" t="str">
            <v>R221248</v>
          </cell>
          <cell r="B700" t="str">
            <v>OBJ-T Odbočka jednostrannná 90° 160/250-těsná</v>
          </cell>
          <cell r="C700" t="str">
            <v>ks</v>
          </cell>
          <cell r="D700" t="str">
            <v>R22-Kruhové tvarovky - těsné</v>
          </cell>
          <cell r="E700">
            <v>650</v>
          </cell>
          <cell r="F700" t="str">
            <v>NE</v>
          </cell>
          <cell r="G700" t="str">
            <v>R-RD</v>
          </cell>
        </row>
        <row r="701">
          <cell r="A701" t="str">
            <v>R221249</v>
          </cell>
          <cell r="B701" t="str">
            <v>OBJ-T Odbočka jednostrannná 90° 200/250-těsná</v>
          </cell>
          <cell r="C701" t="str">
            <v>ks</v>
          </cell>
          <cell r="D701" t="str">
            <v>R22-Kruhové tvarovky - těsné</v>
          </cell>
          <cell r="E701">
            <v>690</v>
          </cell>
          <cell r="F701" t="str">
            <v>NE</v>
          </cell>
          <cell r="G701" t="str">
            <v>R-RD</v>
          </cell>
        </row>
        <row r="702">
          <cell r="A702" t="str">
            <v>R221306</v>
          </cell>
          <cell r="B702" t="str">
            <v>OBJ Odbočka jednostrannná 45° 125/100</v>
          </cell>
          <cell r="C702" t="str">
            <v>ks</v>
          </cell>
          <cell r="D702" t="str">
            <v>R22-Kruhové tvarovky - běžné</v>
          </cell>
          <cell r="E702">
            <v>350</v>
          </cell>
          <cell r="F702" t="str">
            <v>ANO</v>
          </cell>
          <cell r="G702" t="str">
            <v>R-RD</v>
          </cell>
        </row>
        <row r="703">
          <cell r="A703" t="str">
            <v>R221307</v>
          </cell>
          <cell r="B703" t="str">
            <v>OBJ Odbočka jednostrannná 45° 100/100</v>
          </cell>
          <cell r="C703" t="str">
            <v>ks</v>
          </cell>
          <cell r="D703" t="str">
            <v>R22-Kruhové tvarovky - běžné</v>
          </cell>
          <cell r="E703">
            <v>340</v>
          </cell>
          <cell r="F703" t="str">
            <v>ANO</v>
          </cell>
          <cell r="G703" t="str">
            <v>R-RD</v>
          </cell>
        </row>
        <row r="704">
          <cell r="A704" t="str">
            <v>R221309</v>
          </cell>
          <cell r="B704" t="str">
            <v>OBJ Odbočka jednostrannná 45° 160/100</v>
          </cell>
          <cell r="C704" t="str">
            <v>ks</v>
          </cell>
          <cell r="D704" t="str">
            <v>R22-Kruhové tvarovky - běžné</v>
          </cell>
          <cell r="E704">
            <v>420</v>
          </cell>
          <cell r="F704" t="str">
            <v>ANO</v>
          </cell>
          <cell r="G704" t="str">
            <v>R-RD</v>
          </cell>
        </row>
        <row r="705">
          <cell r="A705" t="str">
            <v>R221310</v>
          </cell>
          <cell r="B705" t="str">
            <v>OBJ Odbočka jednostrannná 45° 200/100</v>
          </cell>
          <cell r="C705" t="str">
            <v>ks</v>
          </cell>
          <cell r="D705" t="str">
            <v>R22-Kruhové tvarovky - běžné</v>
          </cell>
          <cell r="E705">
            <v>460</v>
          </cell>
          <cell r="F705" t="str">
            <v>ANO</v>
          </cell>
          <cell r="G705" t="str">
            <v>R-RD</v>
          </cell>
        </row>
        <row r="706">
          <cell r="A706" t="str">
            <v>R221311</v>
          </cell>
          <cell r="B706" t="str">
            <v>OBJ Odbočka jednostrannná 45° 250/100</v>
          </cell>
          <cell r="C706" t="str">
            <v>ks</v>
          </cell>
          <cell r="D706" t="str">
            <v>R22-Kruhové tvarovky - běžné</v>
          </cell>
          <cell r="E706">
            <v>580</v>
          </cell>
          <cell r="F706" t="str">
            <v>ANO</v>
          </cell>
          <cell r="G706" t="str">
            <v>R-RD</v>
          </cell>
        </row>
        <row r="707">
          <cell r="A707" t="str">
            <v>R221314</v>
          </cell>
          <cell r="B707" t="str">
            <v>OBJ Odbočka jednostrannná 45° 125/125</v>
          </cell>
          <cell r="C707" t="str">
            <v>ks</v>
          </cell>
          <cell r="D707" t="str">
            <v>R22-Kruhové tvarovky - běžné</v>
          </cell>
          <cell r="E707">
            <v>350</v>
          </cell>
          <cell r="F707" t="str">
            <v>NE</v>
          </cell>
          <cell r="G707" t="str">
            <v>R-RD</v>
          </cell>
        </row>
        <row r="708">
          <cell r="A708" t="str">
            <v>R221315</v>
          </cell>
          <cell r="B708" t="str">
            <v>OBJ Odbočka jednostrannná 45° 160/125</v>
          </cell>
          <cell r="C708" t="str">
            <v>ks</v>
          </cell>
          <cell r="D708" t="str">
            <v>R22-Kruhové tvarovky - běžné</v>
          </cell>
          <cell r="E708">
            <v>435</v>
          </cell>
          <cell r="F708" t="str">
            <v>NE</v>
          </cell>
          <cell r="G708" t="str">
            <v>R-RD</v>
          </cell>
        </row>
        <row r="709">
          <cell r="A709" t="str">
            <v>R221316</v>
          </cell>
          <cell r="B709" t="str">
            <v>OBJ Odbočka jednostrannná 45° 200/125</v>
          </cell>
          <cell r="C709" t="str">
            <v>ks</v>
          </cell>
          <cell r="D709" t="str">
            <v>R22-Kruhové tvarovky - běžné</v>
          </cell>
          <cell r="E709">
            <v>515</v>
          </cell>
          <cell r="F709" t="str">
            <v>NE</v>
          </cell>
          <cell r="G709" t="str">
            <v>R-RD</v>
          </cell>
        </row>
        <row r="710">
          <cell r="A710" t="str">
            <v>R221317</v>
          </cell>
          <cell r="B710" t="str">
            <v>OBJ Odbočka jednostrannná 45° 250/125</v>
          </cell>
          <cell r="C710" t="str">
            <v>ks</v>
          </cell>
          <cell r="D710" t="str">
            <v>R22-Kruhové tvarovky - běžné</v>
          </cell>
          <cell r="E710">
            <v>595</v>
          </cell>
          <cell r="F710" t="str">
            <v>NE</v>
          </cell>
          <cell r="G710" t="str">
            <v>R-RD</v>
          </cell>
        </row>
        <row r="711">
          <cell r="A711" t="str">
            <v>R221320</v>
          </cell>
          <cell r="B711" t="str">
            <v>OBJ Odbočka jednostrannná 45° 315/100</v>
          </cell>
          <cell r="C711" t="str">
            <v>ks</v>
          </cell>
          <cell r="D711" t="str">
            <v>R22-Kruhové tvarovky - běžné</v>
          </cell>
          <cell r="E711">
            <v>650</v>
          </cell>
          <cell r="F711" t="str">
            <v>ANO</v>
          </cell>
          <cell r="G711" t="str">
            <v>R-RD</v>
          </cell>
        </row>
        <row r="712">
          <cell r="A712" t="str">
            <v>R221321</v>
          </cell>
          <cell r="B712" t="str">
            <v>OBJ Odbočka jednostrannná 45° 160/160</v>
          </cell>
          <cell r="C712" t="str">
            <v>ks</v>
          </cell>
          <cell r="D712" t="str">
            <v>R22-Kruhové tvarovky - běžné</v>
          </cell>
          <cell r="E712">
            <v>515</v>
          </cell>
          <cell r="F712" t="str">
            <v>NE</v>
          </cell>
          <cell r="G712" t="str">
            <v>R-RD</v>
          </cell>
        </row>
        <row r="713">
          <cell r="A713" t="str">
            <v>R221322</v>
          </cell>
          <cell r="B713" t="str">
            <v>OBJ Odbočka jednostrannná 45° 200/160</v>
          </cell>
          <cell r="C713" t="str">
            <v>ks</v>
          </cell>
          <cell r="D713" t="str">
            <v>R22-Kruhové tvarovky - běžné</v>
          </cell>
          <cell r="E713">
            <v>610</v>
          </cell>
          <cell r="F713" t="str">
            <v>NE</v>
          </cell>
          <cell r="G713" t="str">
            <v>R-RD</v>
          </cell>
        </row>
        <row r="714">
          <cell r="A714" t="str">
            <v>R221323</v>
          </cell>
          <cell r="B714" t="str">
            <v>OBJ Odbočka jednostrannná 45° 250/160</v>
          </cell>
          <cell r="C714" t="str">
            <v>ks</v>
          </cell>
          <cell r="D714" t="str">
            <v>R22-Kruhové tvarovky - běžné</v>
          </cell>
          <cell r="E714">
            <v>650</v>
          </cell>
          <cell r="F714" t="str">
            <v>NE</v>
          </cell>
          <cell r="G714" t="str">
            <v>R-RD</v>
          </cell>
        </row>
        <row r="715">
          <cell r="A715" t="str">
            <v>R221324</v>
          </cell>
          <cell r="B715" t="str">
            <v>OBJ Odbočka jednostrannná 45° 315/125</v>
          </cell>
          <cell r="C715" t="str">
            <v>ks</v>
          </cell>
          <cell r="D715" t="str">
            <v>R22-Kruhové tvarovky - běžné</v>
          </cell>
          <cell r="E715">
            <v>665</v>
          </cell>
          <cell r="F715" t="str">
            <v>NE</v>
          </cell>
          <cell r="G715" t="str">
            <v>R-RD</v>
          </cell>
        </row>
        <row r="716">
          <cell r="A716" t="str">
            <v>R221325</v>
          </cell>
          <cell r="B716" t="str">
            <v>OBJ Odbočka jednostrannná 45° 315/160</v>
          </cell>
          <cell r="C716" t="str">
            <v>ks</v>
          </cell>
          <cell r="D716" t="str">
            <v>R22-Kruhové tvarovky - běžné</v>
          </cell>
          <cell r="E716">
            <v>680</v>
          </cell>
          <cell r="F716" t="str">
            <v>NE</v>
          </cell>
          <cell r="G716" t="str">
            <v>R-RD</v>
          </cell>
        </row>
        <row r="717">
          <cell r="A717" t="str">
            <v>R221326</v>
          </cell>
          <cell r="B717" t="str">
            <v>OBJ Odbočka jednostrannná 45° 315/200</v>
          </cell>
          <cell r="C717" t="str">
            <v>ks</v>
          </cell>
          <cell r="D717" t="str">
            <v>R22-Kruhové tvarovky - běžné</v>
          </cell>
          <cell r="E717">
            <v>680</v>
          </cell>
          <cell r="F717" t="str">
            <v>NE</v>
          </cell>
          <cell r="G717" t="str">
            <v>R-RD</v>
          </cell>
        </row>
        <row r="718">
          <cell r="A718" t="str">
            <v>R221327</v>
          </cell>
          <cell r="B718" t="str">
            <v>OBJ Odbočka jednostrannná 45° 200/200</v>
          </cell>
          <cell r="C718" t="str">
            <v>ks</v>
          </cell>
          <cell r="D718" t="str">
            <v>R22-Kruhové tvarovky - běžné</v>
          </cell>
          <cell r="E718">
            <v>650</v>
          </cell>
          <cell r="F718" t="str">
            <v>NE</v>
          </cell>
          <cell r="G718" t="str">
            <v>R-RD</v>
          </cell>
        </row>
        <row r="719">
          <cell r="A719" t="str">
            <v>R221328</v>
          </cell>
          <cell r="B719" t="str">
            <v>OBJ Odbočka jednostrannná 45° 250/200</v>
          </cell>
          <cell r="C719" t="str">
            <v>ks</v>
          </cell>
          <cell r="D719" t="str">
            <v>R22-Kruhové tvarovky - běžné</v>
          </cell>
          <cell r="E719">
            <v>730</v>
          </cell>
          <cell r="F719" t="str">
            <v>NE</v>
          </cell>
          <cell r="G719" t="str">
            <v>R-RD</v>
          </cell>
        </row>
        <row r="720">
          <cell r="A720" t="str">
            <v>R221329</v>
          </cell>
          <cell r="B720" t="str">
            <v>OBJ Odbočka jednostrannná 45° 315/250</v>
          </cell>
          <cell r="C720" t="str">
            <v>ks</v>
          </cell>
          <cell r="D720" t="str">
            <v>R22-Kruhové tvarovky - běžné</v>
          </cell>
          <cell r="E720">
            <v>770</v>
          </cell>
          <cell r="F720" t="str">
            <v>NE</v>
          </cell>
          <cell r="G720" t="str">
            <v>R-RD</v>
          </cell>
        </row>
        <row r="721">
          <cell r="A721" t="str">
            <v>R221330</v>
          </cell>
          <cell r="B721" t="str">
            <v>OBJ Odbočka jednostrannná 45° 315/315</v>
          </cell>
          <cell r="C721" t="str">
            <v>ks</v>
          </cell>
          <cell r="D721" t="str">
            <v>R22-Kruhové tvarovky - běžné</v>
          </cell>
          <cell r="E721">
            <v>930</v>
          </cell>
          <cell r="F721" t="str">
            <v>NE</v>
          </cell>
          <cell r="G721" t="str">
            <v>R-RD</v>
          </cell>
        </row>
        <row r="722">
          <cell r="A722" t="str">
            <v>R221333</v>
          </cell>
          <cell r="B722" t="str">
            <v>OBJ Odbočka jednostrannná 45° 250/250</v>
          </cell>
          <cell r="C722" t="str">
            <v>ks</v>
          </cell>
          <cell r="D722" t="str">
            <v>R22-Kruhové tvarovky - běžné</v>
          </cell>
          <cell r="E722">
            <v>825</v>
          </cell>
          <cell r="F722" t="str">
            <v>NE</v>
          </cell>
          <cell r="G722" t="str">
            <v>R-RD</v>
          </cell>
        </row>
        <row r="723">
          <cell r="A723" t="str">
            <v>R221406</v>
          </cell>
          <cell r="B723" t="str">
            <v>OBJ-T Odbočka jednostrannná 45° 125/100-těsná</v>
          </cell>
          <cell r="C723" t="str">
            <v>ks</v>
          </cell>
          <cell r="D723" t="str">
            <v>R22-Kruhové tvarovky - těsné</v>
          </cell>
          <cell r="E723">
            <v>435</v>
          </cell>
          <cell r="F723" t="str">
            <v>ANO</v>
          </cell>
          <cell r="G723" t="str">
            <v>R-RD</v>
          </cell>
        </row>
        <row r="724">
          <cell r="A724" t="str">
            <v>R221407</v>
          </cell>
          <cell r="B724" t="str">
            <v>OBJ-T Odbočka jednostrannná 45° 100/100-těsná</v>
          </cell>
          <cell r="C724" t="str">
            <v>ks</v>
          </cell>
          <cell r="D724" t="str">
            <v>R22-Kruhové tvarovky - těsné</v>
          </cell>
          <cell r="E724">
            <v>420</v>
          </cell>
          <cell r="F724" t="str">
            <v>ANO</v>
          </cell>
          <cell r="G724" t="str">
            <v>R-RD</v>
          </cell>
        </row>
        <row r="725">
          <cell r="A725" t="str">
            <v>R221409</v>
          </cell>
          <cell r="B725" t="str">
            <v>OBJ-T Odbočka jednostrannná 45° 160/100-těsná</v>
          </cell>
          <cell r="C725" t="str">
            <v>ks</v>
          </cell>
          <cell r="D725" t="str">
            <v>R22-Kruhové tvarovky - těsné</v>
          </cell>
          <cell r="E725">
            <v>515</v>
          </cell>
          <cell r="F725" t="str">
            <v>ANO</v>
          </cell>
          <cell r="G725" t="str">
            <v>R-RD</v>
          </cell>
        </row>
        <row r="726">
          <cell r="A726" t="str">
            <v>R221410</v>
          </cell>
          <cell r="B726" t="str">
            <v>OBJ-T Odbočka jednostrannná 45° 200/100-těsná</v>
          </cell>
          <cell r="C726" t="str">
            <v>ks</v>
          </cell>
          <cell r="D726" t="str">
            <v>R22-Kruhové tvarovky - těsné</v>
          </cell>
          <cell r="E726">
            <v>570</v>
          </cell>
          <cell r="F726" t="str">
            <v>ANO</v>
          </cell>
          <cell r="G726" t="str">
            <v>R-RD</v>
          </cell>
        </row>
        <row r="727">
          <cell r="A727" t="str">
            <v>R221411</v>
          </cell>
          <cell r="B727" t="str">
            <v>OBJ-T Odbočka jednostrannná 45° 250/100-těsná</v>
          </cell>
          <cell r="C727" t="str">
            <v>ks</v>
          </cell>
          <cell r="D727" t="str">
            <v>R22-Kruhové tvarovky - těsné</v>
          </cell>
          <cell r="E727">
            <v>700</v>
          </cell>
          <cell r="F727" t="str">
            <v>ANO</v>
          </cell>
          <cell r="G727" t="str">
            <v>R-RD</v>
          </cell>
        </row>
        <row r="728">
          <cell r="A728" t="str">
            <v>R221414</v>
          </cell>
          <cell r="B728" t="str">
            <v>OBJ-T Odbočka jednostrannná 45° 125/125-těsná</v>
          </cell>
          <cell r="C728" t="str">
            <v>ks</v>
          </cell>
          <cell r="D728" t="str">
            <v>R22-Kruhové tvarovky - těsné</v>
          </cell>
          <cell r="E728">
            <v>435</v>
          </cell>
          <cell r="F728" t="str">
            <v>NE</v>
          </cell>
          <cell r="G728" t="str">
            <v>R-RD</v>
          </cell>
        </row>
        <row r="729">
          <cell r="A729" t="str">
            <v>R221415</v>
          </cell>
          <cell r="B729" t="str">
            <v>OBJ-T Odbočka jednostrannná 45° 160/125-těsná</v>
          </cell>
          <cell r="C729" t="str">
            <v>ks</v>
          </cell>
          <cell r="D729" t="str">
            <v>R22-Kruhové tvarovky - těsné</v>
          </cell>
          <cell r="E729">
            <v>545</v>
          </cell>
          <cell r="F729" t="str">
            <v>NE</v>
          </cell>
          <cell r="G729" t="str">
            <v>R-RD</v>
          </cell>
        </row>
        <row r="730">
          <cell r="A730" t="str">
            <v>R221416</v>
          </cell>
          <cell r="B730" t="str">
            <v>OBJ-T Odbočka jednostrannná 45° 200/125-těsná</v>
          </cell>
          <cell r="C730" t="str">
            <v>ks</v>
          </cell>
          <cell r="D730" t="str">
            <v>R22-Kruhové tvarovky - těsné</v>
          </cell>
          <cell r="E730">
            <v>635</v>
          </cell>
          <cell r="F730" t="str">
            <v>NE</v>
          </cell>
          <cell r="G730" t="str">
            <v>R-RD</v>
          </cell>
        </row>
        <row r="731">
          <cell r="A731" t="str">
            <v>R221417</v>
          </cell>
          <cell r="B731" t="str">
            <v>OBJ-T Odbočka jednostrannná 45° 250/125-těsná</v>
          </cell>
          <cell r="C731" t="str">
            <v>ks</v>
          </cell>
          <cell r="D731" t="str">
            <v>R22-Kruhové tvarovky - těsné</v>
          </cell>
          <cell r="E731">
            <v>750</v>
          </cell>
          <cell r="F731" t="str">
            <v>NE</v>
          </cell>
          <cell r="G731" t="str">
            <v>R-RD</v>
          </cell>
        </row>
        <row r="732">
          <cell r="A732" t="str">
            <v>R221421</v>
          </cell>
          <cell r="B732" t="str">
            <v>OBJ-T Odbočka jednostrannná 45° 160/160-těsná</v>
          </cell>
          <cell r="C732" t="str">
            <v>ks</v>
          </cell>
          <cell r="D732" t="str">
            <v>R22-Kruhové tvarovky - těsné</v>
          </cell>
          <cell r="E732">
            <v>635</v>
          </cell>
          <cell r="F732" t="str">
            <v>NE</v>
          </cell>
          <cell r="G732" t="str">
            <v>R-RD</v>
          </cell>
        </row>
        <row r="733">
          <cell r="A733" t="str">
            <v>R221422</v>
          </cell>
          <cell r="B733" t="str">
            <v>OBJ-T Odbočka jednostrannná 45° 200/160-těsná</v>
          </cell>
          <cell r="C733" t="str">
            <v>ks</v>
          </cell>
          <cell r="D733" t="str">
            <v>R22-Kruhové tvarovky - těsné</v>
          </cell>
          <cell r="E733">
            <v>750</v>
          </cell>
          <cell r="F733" t="str">
            <v>NE</v>
          </cell>
          <cell r="G733" t="str">
            <v>R-RD</v>
          </cell>
        </row>
        <row r="734">
          <cell r="A734" t="str">
            <v>R221423</v>
          </cell>
          <cell r="B734" t="str">
            <v>OBJ-T Odbočka jednostrannná 45° 250/160-těsná</v>
          </cell>
          <cell r="C734" t="str">
            <v>ks</v>
          </cell>
          <cell r="D734" t="str">
            <v>R22-Kruhové tvarovky - těsné</v>
          </cell>
          <cell r="E734">
            <v>815</v>
          </cell>
          <cell r="F734" t="str">
            <v>NE</v>
          </cell>
          <cell r="G734" t="str">
            <v>R-RD</v>
          </cell>
        </row>
        <row r="735">
          <cell r="A735" t="str">
            <v>R221427</v>
          </cell>
          <cell r="B735" t="str">
            <v>OBJ-T Odbočka jednostrannná 45° 200/200-těsná</v>
          </cell>
          <cell r="C735" t="str">
            <v>ks</v>
          </cell>
          <cell r="D735" t="str">
            <v>R22-Kruhové tvarovky - těsné</v>
          </cell>
          <cell r="E735">
            <v>800</v>
          </cell>
          <cell r="F735" t="str">
            <v>NE</v>
          </cell>
          <cell r="G735" t="str">
            <v>R-RD</v>
          </cell>
        </row>
        <row r="736">
          <cell r="A736" t="str">
            <v>R221428</v>
          </cell>
          <cell r="B736" t="str">
            <v>OBJ-T Odbočka jednostrannná 45° 250/200-těsná</v>
          </cell>
          <cell r="C736" t="str">
            <v>ks</v>
          </cell>
          <cell r="D736" t="str">
            <v>R22-Kruhové tvarovky - těsné</v>
          </cell>
          <cell r="E736">
            <v>895</v>
          </cell>
          <cell r="F736" t="str">
            <v>NE</v>
          </cell>
          <cell r="G736" t="str">
            <v>R-RD</v>
          </cell>
        </row>
        <row r="737">
          <cell r="A737" t="str">
            <v>R221433</v>
          </cell>
          <cell r="B737" t="str">
            <v>OBJ-T Odbočka jednostrannná 45° 250/250-těsná</v>
          </cell>
          <cell r="C737" t="str">
            <v>ks</v>
          </cell>
          <cell r="D737" t="str">
            <v>R22-Kruhové tvarovky - těsné</v>
          </cell>
          <cell r="E737">
            <v>825</v>
          </cell>
          <cell r="F737" t="str">
            <v>NE</v>
          </cell>
          <cell r="G737" t="str">
            <v>R-RD</v>
          </cell>
        </row>
        <row r="738">
          <cell r="A738" t="str">
            <v>R221434</v>
          </cell>
          <cell r="B738" t="str">
            <v>OBJ-T Odbočka jednostrannná 45° 315/100-těsná</v>
          </cell>
          <cell r="C738" t="str">
            <v>ks</v>
          </cell>
          <cell r="D738" t="str">
            <v>R22-Kruhové tvarovky - těsné</v>
          </cell>
          <cell r="E738">
            <v>750</v>
          </cell>
          <cell r="F738" t="str">
            <v>ANO</v>
          </cell>
          <cell r="G738" t="str">
            <v>R-RD</v>
          </cell>
        </row>
        <row r="739">
          <cell r="A739" t="str">
            <v>R221435</v>
          </cell>
          <cell r="B739" t="str">
            <v>OBJ-T Odbočka jednostrannná 45° 315/125-těsná</v>
          </cell>
          <cell r="C739" t="str">
            <v>ks</v>
          </cell>
          <cell r="D739" t="str">
            <v>R22-Kruhové tvarovky - těsné</v>
          </cell>
          <cell r="E739">
            <v>785</v>
          </cell>
          <cell r="F739" t="str">
            <v>NE</v>
          </cell>
          <cell r="G739" t="str">
            <v>R-RD</v>
          </cell>
        </row>
        <row r="740">
          <cell r="A740" t="str">
            <v>R221436</v>
          </cell>
          <cell r="B740" t="str">
            <v>OBJ-T Odbočka jednostrannná 45° 315/160-těsná</v>
          </cell>
          <cell r="C740" t="str">
            <v>ks</v>
          </cell>
          <cell r="D740" t="str">
            <v>R22-Kruhové tvarovky - těsné</v>
          </cell>
          <cell r="E740">
            <v>855</v>
          </cell>
          <cell r="F740" t="str">
            <v>NE</v>
          </cell>
          <cell r="G740" t="str">
            <v>R-RD</v>
          </cell>
        </row>
        <row r="741">
          <cell r="A741" t="str">
            <v>R221437</v>
          </cell>
          <cell r="B741" t="str">
            <v>OBJ-T Odbočka jednostrannná 45° 315/200-těsná</v>
          </cell>
          <cell r="C741" t="str">
            <v>ks</v>
          </cell>
          <cell r="D741" t="str">
            <v>R22-Kruhové tvarovky - těsné</v>
          </cell>
          <cell r="E741">
            <v>895</v>
          </cell>
          <cell r="F741" t="str">
            <v>NE</v>
          </cell>
          <cell r="G741" t="str">
            <v>R-RD</v>
          </cell>
        </row>
        <row r="742">
          <cell r="A742" t="str">
            <v>R221438</v>
          </cell>
          <cell r="B742" t="str">
            <v>OBJ-T Odbočka jednostrannná 45° 315/250-těsná</v>
          </cell>
          <cell r="C742" t="str">
            <v>ks</v>
          </cell>
          <cell r="D742" t="str">
            <v>R22-Kruhové tvarovky - těsné</v>
          </cell>
          <cell r="E742">
            <v>975</v>
          </cell>
          <cell r="F742" t="str">
            <v>NE</v>
          </cell>
          <cell r="G742" t="str">
            <v>R-RD</v>
          </cell>
        </row>
        <row r="743">
          <cell r="A743" t="str">
            <v>R221439</v>
          </cell>
          <cell r="B743" t="str">
            <v>OBJ-T Odbočka jednostrannná 45° 315/315-těsná</v>
          </cell>
          <cell r="C743" t="str">
            <v>ks</v>
          </cell>
          <cell r="D743" t="str">
            <v>R22-Kruhové tvarovky - těsné</v>
          </cell>
          <cell r="E743">
            <v>1220</v>
          </cell>
          <cell r="F743" t="str">
            <v>NE</v>
          </cell>
          <cell r="G743" t="str">
            <v>R-RD</v>
          </cell>
        </row>
        <row r="744">
          <cell r="A744" t="str">
            <v>R221500</v>
          </cell>
          <cell r="B744" t="str">
            <v>KKS 60 100/100 - kalhotový kus</v>
          </cell>
          <cell r="C744" t="str">
            <v>ks</v>
          </cell>
          <cell r="D744" t="str">
            <v>R22-Kruhové tvarovky - běžné</v>
          </cell>
          <cell r="E744">
            <v>420</v>
          </cell>
          <cell r="F744" t="str">
            <v>ANO</v>
          </cell>
          <cell r="G744" t="str">
            <v>R-RD</v>
          </cell>
        </row>
        <row r="745">
          <cell r="A745" t="str">
            <v>R221501</v>
          </cell>
          <cell r="B745" t="str">
            <v>KKS 60 125/100 - kalhotový kus</v>
          </cell>
          <cell r="C745" t="str">
            <v>ks</v>
          </cell>
          <cell r="D745" t="str">
            <v>R22-Kruhové tvarovky - běžné</v>
          </cell>
          <cell r="E745">
            <v>435</v>
          </cell>
          <cell r="F745" t="str">
            <v>ANO</v>
          </cell>
          <cell r="G745" t="str">
            <v>R-RD</v>
          </cell>
        </row>
        <row r="746">
          <cell r="A746" t="str">
            <v>R221502</v>
          </cell>
          <cell r="B746" t="str">
            <v>KKS 60 125/125 - kalhotový kus</v>
          </cell>
          <cell r="C746" t="str">
            <v>ks</v>
          </cell>
          <cell r="D746" t="str">
            <v>R22-Kruhové tvarovky - běžné</v>
          </cell>
          <cell r="E746">
            <v>435</v>
          </cell>
          <cell r="F746" t="str">
            <v>NE</v>
          </cell>
          <cell r="G746" t="str">
            <v>R-RD</v>
          </cell>
        </row>
        <row r="747">
          <cell r="A747" t="str">
            <v>R221503</v>
          </cell>
          <cell r="B747" t="str">
            <v>KKS 60 160/100 - kalhotový kus</v>
          </cell>
          <cell r="C747" t="str">
            <v>ks</v>
          </cell>
          <cell r="D747" t="str">
            <v>R22-Kruhové tvarovky - běžné</v>
          </cell>
          <cell r="E747">
            <v>500</v>
          </cell>
          <cell r="F747" t="str">
            <v>ANO</v>
          </cell>
          <cell r="G747" t="str">
            <v>R-RD</v>
          </cell>
        </row>
        <row r="748">
          <cell r="A748" t="str">
            <v>R221504</v>
          </cell>
          <cell r="B748" t="str">
            <v>KKS 60 160/125 - kalhotový kus</v>
          </cell>
          <cell r="C748" t="str">
            <v>ks</v>
          </cell>
          <cell r="D748" t="str">
            <v>R22-Kruhové tvarovky - běžné</v>
          </cell>
          <cell r="E748">
            <v>530</v>
          </cell>
          <cell r="F748" t="str">
            <v>NE</v>
          </cell>
          <cell r="G748" t="str">
            <v>R-RD</v>
          </cell>
        </row>
        <row r="749">
          <cell r="A749" t="str">
            <v>R221505</v>
          </cell>
          <cell r="B749" t="str">
            <v>KKS 60 160/160 - kalhotový kus</v>
          </cell>
          <cell r="C749" t="str">
            <v>ks</v>
          </cell>
          <cell r="D749" t="str">
            <v>R22-Kruhové tvarovky - běžné</v>
          </cell>
          <cell r="E749">
            <v>625</v>
          </cell>
          <cell r="F749" t="str">
            <v>NE</v>
          </cell>
          <cell r="G749" t="str">
            <v>R-RD</v>
          </cell>
        </row>
        <row r="750">
          <cell r="A750" t="str">
            <v>R221506</v>
          </cell>
          <cell r="B750" t="str">
            <v>KKS 60 200/100 - kalhotový kus</v>
          </cell>
          <cell r="C750" t="str">
            <v>ks</v>
          </cell>
          <cell r="D750" t="str">
            <v>R22-Kruhové tvarovky - běžné</v>
          </cell>
          <cell r="E750">
            <v>555</v>
          </cell>
          <cell r="F750" t="str">
            <v>ANO</v>
          </cell>
          <cell r="G750" t="str">
            <v>R-RD</v>
          </cell>
        </row>
        <row r="751">
          <cell r="A751" t="str">
            <v>R221507</v>
          </cell>
          <cell r="B751" t="str">
            <v>KKS 60 200/125 - kalhotový kus</v>
          </cell>
          <cell r="C751" t="str">
            <v>ks</v>
          </cell>
          <cell r="D751" t="str">
            <v>R22-Kruhové tvarovky - běžné</v>
          </cell>
          <cell r="E751">
            <v>625</v>
          </cell>
          <cell r="F751" t="str">
            <v>NE</v>
          </cell>
          <cell r="G751" t="str">
            <v>R-RD</v>
          </cell>
        </row>
        <row r="752">
          <cell r="A752" t="str">
            <v>R221508</v>
          </cell>
          <cell r="B752" t="str">
            <v>KKS 60 200/160 - kalhotový kus</v>
          </cell>
          <cell r="C752" t="str">
            <v>ks</v>
          </cell>
          <cell r="D752" t="str">
            <v>R22-Kruhové tvarovky - běžné</v>
          </cell>
          <cell r="E752">
            <v>750</v>
          </cell>
          <cell r="F752" t="str">
            <v>NE</v>
          </cell>
          <cell r="G752" t="str">
            <v>R-RD</v>
          </cell>
        </row>
        <row r="753">
          <cell r="A753" t="str">
            <v>R221509</v>
          </cell>
          <cell r="B753" t="str">
            <v>KKS 60 200/200 - kalhotový kus</v>
          </cell>
          <cell r="C753" t="str">
            <v>ks</v>
          </cell>
          <cell r="D753" t="str">
            <v>R22-Kruhové tvarovky - běžné</v>
          </cell>
          <cell r="E753">
            <v>815</v>
          </cell>
          <cell r="F753" t="str">
            <v>NE</v>
          </cell>
          <cell r="G753" t="str">
            <v>R-RD</v>
          </cell>
        </row>
        <row r="754">
          <cell r="A754" t="str">
            <v>R221510</v>
          </cell>
          <cell r="B754" t="str">
            <v>KKS 60 250/100 - kalhotový kus</v>
          </cell>
          <cell r="C754" t="str">
            <v>ks</v>
          </cell>
          <cell r="D754" t="str">
            <v>R22-Kruhové tvarovky - běžné</v>
          </cell>
          <cell r="E754">
            <v>700</v>
          </cell>
          <cell r="F754" t="str">
            <v>ANO</v>
          </cell>
          <cell r="G754" t="str">
            <v>R-RD</v>
          </cell>
        </row>
        <row r="755">
          <cell r="A755" t="str">
            <v>R221511</v>
          </cell>
          <cell r="B755" t="str">
            <v>KKS 60 250/125 - kalhotový kus</v>
          </cell>
          <cell r="C755" t="str">
            <v>ks</v>
          </cell>
          <cell r="D755" t="str">
            <v>R22-Kruhové tvarovky - běžné</v>
          </cell>
          <cell r="E755">
            <v>750</v>
          </cell>
          <cell r="F755" t="str">
            <v>NE</v>
          </cell>
          <cell r="G755" t="str">
            <v>R-RD</v>
          </cell>
        </row>
        <row r="756">
          <cell r="A756" t="str">
            <v>R221512</v>
          </cell>
          <cell r="B756" t="str">
            <v>KKS 60 250/160 - kalhotový kus</v>
          </cell>
          <cell r="C756" t="str">
            <v>ks</v>
          </cell>
          <cell r="D756" t="str">
            <v>R22-Kruhové tvarovky - běžné</v>
          </cell>
          <cell r="E756">
            <v>815</v>
          </cell>
          <cell r="F756" t="str">
            <v>NE</v>
          </cell>
          <cell r="G756" t="str">
            <v>R-RD</v>
          </cell>
        </row>
        <row r="757">
          <cell r="A757" t="str">
            <v>R221513</v>
          </cell>
          <cell r="B757" t="str">
            <v>KKS 60 250/200 - kalhotový kus</v>
          </cell>
          <cell r="C757" t="str">
            <v>ks</v>
          </cell>
          <cell r="D757" t="str">
            <v>R22-Kruhové tvarovky - běžné</v>
          </cell>
          <cell r="E757">
            <v>760</v>
          </cell>
          <cell r="F757" t="str">
            <v>NE</v>
          </cell>
          <cell r="G757" t="str">
            <v>R-RD</v>
          </cell>
        </row>
        <row r="758">
          <cell r="A758" t="str">
            <v>R221514</v>
          </cell>
          <cell r="B758" t="str">
            <v>KKS 60 250/250 - kalhotový kus</v>
          </cell>
          <cell r="C758" t="str">
            <v>ks</v>
          </cell>
          <cell r="D758" t="str">
            <v>R22-Kruhové tvarovky - běžné</v>
          </cell>
          <cell r="E758">
            <v>835</v>
          </cell>
          <cell r="F758" t="str">
            <v>NE</v>
          </cell>
          <cell r="G758" t="str">
            <v>R-RD</v>
          </cell>
        </row>
        <row r="759">
          <cell r="A759" t="str">
            <v>R221515</v>
          </cell>
          <cell r="B759" t="str">
            <v>KKS 60 315/100 - kalhotový kus</v>
          </cell>
          <cell r="C759" t="str">
            <v>ks</v>
          </cell>
          <cell r="D759" t="str">
            <v>R22-Kruhové tvarovky - běžné</v>
          </cell>
          <cell r="E759">
            <v>665</v>
          </cell>
          <cell r="F759" t="str">
            <v>ANO</v>
          </cell>
          <cell r="G759" t="str">
            <v>R-RD</v>
          </cell>
        </row>
        <row r="760">
          <cell r="A760" t="str">
            <v>R221516</v>
          </cell>
          <cell r="B760" t="str">
            <v>KKS 60 315/125 - kalhotový kus</v>
          </cell>
          <cell r="C760" t="str">
            <v>ks</v>
          </cell>
          <cell r="D760" t="str">
            <v>R22-Kruhové tvarovky - běžné</v>
          </cell>
          <cell r="E760">
            <v>680</v>
          </cell>
          <cell r="F760" t="str">
            <v>NE</v>
          </cell>
          <cell r="G760" t="str">
            <v>R-RD</v>
          </cell>
        </row>
        <row r="761">
          <cell r="A761" t="str">
            <v>R221517</v>
          </cell>
          <cell r="B761" t="str">
            <v>KKS 60 315/160 - kalhotový kus</v>
          </cell>
          <cell r="C761" t="str">
            <v>ks</v>
          </cell>
          <cell r="D761" t="str">
            <v>R22-Kruhové tvarovky - běžné</v>
          </cell>
          <cell r="E761">
            <v>690</v>
          </cell>
          <cell r="F761" t="str">
            <v>NE</v>
          </cell>
          <cell r="G761" t="str">
            <v>R-RD</v>
          </cell>
        </row>
        <row r="762">
          <cell r="A762" t="str">
            <v>R221518</v>
          </cell>
          <cell r="B762" t="str">
            <v>KKS 60 315/200 - kalhotový kus</v>
          </cell>
          <cell r="C762" t="str">
            <v>ks</v>
          </cell>
          <cell r="D762" t="str">
            <v>R22-Kruhové tvarovky - běžné</v>
          </cell>
          <cell r="E762">
            <v>700</v>
          </cell>
          <cell r="F762" t="str">
            <v>NE</v>
          </cell>
          <cell r="G762" t="str">
            <v>R-RD</v>
          </cell>
        </row>
        <row r="763">
          <cell r="A763" t="str">
            <v>R221519</v>
          </cell>
          <cell r="B763" t="str">
            <v>KKS 60 315/250 - kalhotový kus</v>
          </cell>
          <cell r="C763" t="str">
            <v>ks</v>
          </cell>
          <cell r="D763" t="str">
            <v>R22-Kruhové tvarovky - běžné</v>
          </cell>
          <cell r="E763">
            <v>800</v>
          </cell>
          <cell r="F763" t="str">
            <v>NE</v>
          </cell>
          <cell r="G763" t="str">
            <v>R-RD</v>
          </cell>
        </row>
        <row r="764">
          <cell r="A764" t="str">
            <v>R221520</v>
          </cell>
          <cell r="B764" t="str">
            <v>KKS 60 315/315 - kalhotový kus</v>
          </cell>
          <cell r="C764" t="str">
            <v>ks</v>
          </cell>
          <cell r="D764" t="str">
            <v>R22-Kruhové tvarovky - běžné</v>
          </cell>
          <cell r="E764">
            <v>965</v>
          </cell>
          <cell r="F764" t="str">
            <v>NE</v>
          </cell>
          <cell r="G764" t="str">
            <v>R-RD</v>
          </cell>
        </row>
        <row r="765">
          <cell r="A765" t="str">
            <v>R221530</v>
          </cell>
          <cell r="B765" t="str">
            <v>KKS-T 60 100/100 - kalhotový kus-těsný</v>
          </cell>
          <cell r="C765" t="str">
            <v>ks</v>
          </cell>
          <cell r="D765" t="str">
            <v>R22-Kruhové tvarovky - těsné</v>
          </cell>
          <cell r="E765">
            <v>500</v>
          </cell>
          <cell r="F765" t="str">
            <v>ANO</v>
          </cell>
          <cell r="G765" t="str">
            <v>R-RD</v>
          </cell>
        </row>
        <row r="766">
          <cell r="A766" t="str">
            <v>R221531</v>
          </cell>
          <cell r="B766" t="str">
            <v>KKS-T 60 125/100 - kalhotový kus-těsný</v>
          </cell>
          <cell r="C766" t="str">
            <v>ks</v>
          </cell>
          <cell r="D766" t="str">
            <v>R22-Kruhové tvarovky - těsné</v>
          </cell>
          <cell r="E766">
            <v>515</v>
          </cell>
          <cell r="F766" t="str">
            <v>ANO</v>
          </cell>
          <cell r="G766" t="str">
            <v>R-RD</v>
          </cell>
        </row>
        <row r="767">
          <cell r="A767" t="str">
            <v>R221532</v>
          </cell>
          <cell r="B767" t="str">
            <v>KKS-T 60 125/125 - kalhotový kus-těsný</v>
          </cell>
          <cell r="C767" t="str">
            <v>ks</v>
          </cell>
          <cell r="D767" t="str">
            <v>R22-Kruhové tvarovky - těsné</v>
          </cell>
          <cell r="E767">
            <v>530</v>
          </cell>
          <cell r="F767" t="str">
            <v>NE</v>
          </cell>
          <cell r="G767" t="str">
            <v>R-RD</v>
          </cell>
        </row>
        <row r="768">
          <cell r="A768" t="str">
            <v>R221533</v>
          </cell>
          <cell r="B768" t="str">
            <v>KKS-T 60 160/100 - kalhotový kus-těsný</v>
          </cell>
          <cell r="C768" t="str">
            <v>ks</v>
          </cell>
          <cell r="D768" t="str">
            <v>R22-Kruhové tvarovky - těsné</v>
          </cell>
          <cell r="E768">
            <v>635</v>
          </cell>
          <cell r="F768" t="str">
            <v>ANO</v>
          </cell>
          <cell r="G768" t="str">
            <v>R-RD</v>
          </cell>
        </row>
        <row r="769">
          <cell r="A769" t="str">
            <v>R221534</v>
          </cell>
          <cell r="B769" t="str">
            <v>KKS-T 60 160/125 - kalhotový kus-těsný</v>
          </cell>
          <cell r="C769" t="str">
            <v>ks</v>
          </cell>
          <cell r="D769" t="str">
            <v>R22-Kruhové tvarovky - těsné</v>
          </cell>
          <cell r="E769">
            <v>665</v>
          </cell>
          <cell r="F769" t="str">
            <v>NE</v>
          </cell>
          <cell r="G769" t="str">
            <v>R-RD</v>
          </cell>
        </row>
        <row r="770">
          <cell r="A770" t="str">
            <v>R221535</v>
          </cell>
          <cell r="B770" t="str">
            <v>KKS-T 60 160/160 - kalhotový kus-těsný</v>
          </cell>
          <cell r="C770" t="str">
            <v>ks</v>
          </cell>
          <cell r="D770" t="str">
            <v>R22-Kruhové tvarovky - těsné</v>
          </cell>
          <cell r="E770">
            <v>800</v>
          </cell>
          <cell r="F770" t="str">
            <v>NE</v>
          </cell>
          <cell r="G770" t="str">
            <v>R-RD</v>
          </cell>
        </row>
        <row r="771">
          <cell r="A771" t="str">
            <v>R221536</v>
          </cell>
          <cell r="B771" t="str">
            <v>KKS-T 60 200/100 - kalhotový kus-těsný</v>
          </cell>
          <cell r="C771" t="str">
            <v>ks</v>
          </cell>
          <cell r="D771" t="str">
            <v>R22-Kruhové tvarovky - těsné</v>
          </cell>
          <cell r="E771">
            <v>690</v>
          </cell>
          <cell r="F771" t="str">
            <v>ANO</v>
          </cell>
          <cell r="G771" t="str">
            <v>R-RD</v>
          </cell>
        </row>
        <row r="772">
          <cell r="A772" t="str">
            <v>R221537</v>
          </cell>
          <cell r="B772" t="str">
            <v>KKS-T 60 200/125 - kalhotový kus-těsný</v>
          </cell>
          <cell r="C772" t="str">
            <v>ks</v>
          </cell>
          <cell r="D772" t="str">
            <v>R22-Kruhové tvarovky - těsné</v>
          </cell>
          <cell r="E772">
            <v>785</v>
          </cell>
          <cell r="F772" t="str">
            <v>NE</v>
          </cell>
          <cell r="G772" t="str">
            <v>R-RD</v>
          </cell>
        </row>
        <row r="773">
          <cell r="A773" t="str">
            <v>R221538</v>
          </cell>
          <cell r="B773" t="str">
            <v>KKS-T 60 200/160 - kalhotový kus-těsný</v>
          </cell>
          <cell r="C773" t="str">
            <v>ks</v>
          </cell>
          <cell r="D773" t="str">
            <v>R22-Kruhové tvarovky - těsné</v>
          </cell>
          <cell r="E773">
            <v>800</v>
          </cell>
          <cell r="F773" t="str">
            <v>NE</v>
          </cell>
          <cell r="G773" t="str">
            <v>R-RD</v>
          </cell>
        </row>
        <row r="774">
          <cell r="A774" t="str">
            <v>R221539</v>
          </cell>
          <cell r="B774" t="str">
            <v>KKS-T 60 200/200 - kalhotový kus-těsný</v>
          </cell>
          <cell r="C774" t="str">
            <v>ks</v>
          </cell>
          <cell r="D774" t="str">
            <v>R22-Kruhové tvarovky - těsné</v>
          </cell>
          <cell r="E774">
            <v>825</v>
          </cell>
          <cell r="F774" t="str">
            <v>NE</v>
          </cell>
          <cell r="G774" t="str">
            <v>R-RD</v>
          </cell>
        </row>
        <row r="775">
          <cell r="A775" t="str">
            <v>R221540</v>
          </cell>
          <cell r="B775" t="str">
            <v>KKS-T 60 250/100 - kalhotový kus-těsný</v>
          </cell>
          <cell r="C775" t="str">
            <v>ks</v>
          </cell>
          <cell r="D775" t="str">
            <v>R22-Kruhové tvarovky - těsné</v>
          </cell>
          <cell r="E775">
            <v>870</v>
          </cell>
          <cell r="F775" t="str">
            <v>ANO</v>
          </cell>
          <cell r="G775" t="str">
            <v>R-RD</v>
          </cell>
        </row>
        <row r="776">
          <cell r="A776" t="str">
            <v>R221541</v>
          </cell>
          <cell r="B776" t="str">
            <v>KKS-T 60 250/125 - kalhotový kus-těsný</v>
          </cell>
          <cell r="C776" t="str">
            <v>ks</v>
          </cell>
          <cell r="D776" t="str">
            <v>R22-Kruhové tvarovky - těsné</v>
          </cell>
          <cell r="E776">
            <v>815</v>
          </cell>
          <cell r="F776" t="str">
            <v>NE</v>
          </cell>
          <cell r="G776" t="str">
            <v>R-RD</v>
          </cell>
        </row>
        <row r="777">
          <cell r="A777" t="str">
            <v>R221542</v>
          </cell>
          <cell r="B777" t="str">
            <v>KKS-T 60 250/160 - kalhotový kus-těsný</v>
          </cell>
          <cell r="C777" t="str">
            <v>ks</v>
          </cell>
          <cell r="D777" t="str">
            <v>R22-Kruhové tvarovky - těsné</v>
          </cell>
          <cell r="E777">
            <v>835</v>
          </cell>
          <cell r="F777" t="str">
            <v>NE</v>
          </cell>
          <cell r="G777" t="str">
            <v>R-RD</v>
          </cell>
        </row>
        <row r="778">
          <cell r="A778" t="str">
            <v>R221543</v>
          </cell>
          <cell r="B778" t="str">
            <v>KKS-T 60 250/200 - kalhotový kus-těsný</v>
          </cell>
          <cell r="C778" t="str">
            <v>ks</v>
          </cell>
          <cell r="D778" t="str">
            <v>R22-Kruhové tvarovky - těsné</v>
          </cell>
          <cell r="E778">
            <v>905</v>
          </cell>
          <cell r="F778" t="str">
            <v>NE</v>
          </cell>
          <cell r="G778" t="str">
            <v>R-RD</v>
          </cell>
        </row>
        <row r="779">
          <cell r="A779" t="str">
            <v>R221544</v>
          </cell>
          <cell r="B779" t="str">
            <v>KKS-T 60 250/250 - kalhotový kus-těsný</v>
          </cell>
          <cell r="C779" t="str">
            <v>ks</v>
          </cell>
          <cell r="D779" t="str">
            <v>R22-Kruhové tvarovky - těsné</v>
          </cell>
          <cell r="E779">
            <v>1030</v>
          </cell>
          <cell r="F779" t="str">
            <v>NE</v>
          </cell>
          <cell r="G779" t="str">
            <v>R-RD</v>
          </cell>
        </row>
        <row r="780">
          <cell r="A780" t="str">
            <v>R221545</v>
          </cell>
          <cell r="B780" t="str">
            <v>KKS-T 60 315/100 - kalhotový kus-těsný</v>
          </cell>
          <cell r="C780" t="str">
            <v>ks</v>
          </cell>
          <cell r="D780" t="str">
            <v>R22-Kruhové tvarovky - těsné</v>
          </cell>
          <cell r="E780">
            <v>1030</v>
          </cell>
          <cell r="F780" t="str">
            <v>ANO</v>
          </cell>
          <cell r="G780" t="str">
            <v>R-RD</v>
          </cell>
        </row>
        <row r="781">
          <cell r="A781" t="str">
            <v>R221546</v>
          </cell>
          <cell r="B781" t="str">
            <v>KKS-T 60 315/125 - kalhotový kus-těsný</v>
          </cell>
          <cell r="C781" t="str">
            <v>ks</v>
          </cell>
          <cell r="D781" t="str">
            <v>R22-Kruhové tvarovky - těsné</v>
          </cell>
          <cell r="E781">
            <v>1060</v>
          </cell>
          <cell r="F781" t="str">
            <v>NE</v>
          </cell>
          <cell r="G781" t="str">
            <v>R-RD</v>
          </cell>
        </row>
        <row r="782">
          <cell r="A782" t="str">
            <v>R221547</v>
          </cell>
          <cell r="B782" t="str">
            <v>KKS-T 60 315/160 - kalhotový kus-těsný</v>
          </cell>
          <cell r="C782" t="str">
            <v>ks</v>
          </cell>
          <cell r="D782" t="str">
            <v>R22-Kruhové tvarovky - těsné</v>
          </cell>
          <cell r="E782">
            <v>1100</v>
          </cell>
          <cell r="F782" t="str">
            <v>NE</v>
          </cell>
          <cell r="G782" t="str">
            <v>R-RD</v>
          </cell>
        </row>
        <row r="783">
          <cell r="A783" t="str">
            <v>R221548</v>
          </cell>
          <cell r="B783" t="str">
            <v>KKS-T 60 315/200 - kalhotový kus-těsný</v>
          </cell>
          <cell r="C783" t="str">
            <v>ks</v>
          </cell>
          <cell r="D783" t="str">
            <v>R22-Kruhové tvarovky - těsné</v>
          </cell>
          <cell r="E783">
            <v>1140</v>
          </cell>
          <cell r="F783" t="str">
            <v>NE</v>
          </cell>
          <cell r="G783" t="str">
            <v>R-RD</v>
          </cell>
        </row>
        <row r="784">
          <cell r="A784" t="str">
            <v>R221549</v>
          </cell>
          <cell r="B784" t="str">
            <v>KKS-T 60 315/250 - kalhotový kus-těsný</v>
          </cell>
          <cell r="C784" t="str">
            <v>ks</v>
          </cell>
          <cell r="D784" t="str">
            <v>R22-Kruhové tvarovky - těsné</v>
          </cell>
          <cell r="E784">
            <v>1200</v>
          </cell>
          <cell r="F784" t="str">
            <v>NE</v>
          </cell>
          <cell r="G784" t="str">
            <v>R-RD</v>
          </cell>
        </row>
        <row r="785">
          <cell r="A785" t="str">
            <v>R221550</v>
          </cell>
          <cell r="B785" t="str">
            <v>KKS-T 60 315/315 - kalhotový kus-těsný</v>
          </cell>
          <cell r="C785" t="str">
            <v>ks</v>
          </cell>
          <cell r="D785" t="str">
            <v>R22-Kruhové tvarovky - těsné</v>
          </cell>
          <cell r="E785">
            <v>1480</v>
          </cell>
          <cell r="F785" t="str">
            <v>NE</v>
          </cell>
          <cell r="G785" t="str">
            <v>R-RD</v>
          </cell>
        </row>
        <row r="786">
          <cell r="A786" t="str">
            <v>R221600</v>
          </cell>
          <cell r="B786" t="str">
            <v>KKS DN 160 - 160 - nerez</v>
          </cell>
          <cell r="C786" t="str">
            <v>ks</v>
          </cell>
          <cell r="D786" t="str">
            <v>R22-Kruhové tvarovky - nerez</v>
          </cell>
          <cell r="E786">
            <v>2880</v>
          </cell>
          <cell r="F786" t="str">
            <v>NE</v>
          </cell>
          <cell r="G786" t="str">
            <v>R-RD</v>
          </cell>
        </row>
        <row r="787">
          <cell r="A787" t="str">
            <v>R221601</v>
          </cell>
          <cell r="B787" t="str">
            <v>KKS DN 200 - 160 - nerez</v>
          </cell>
          <cell r="C787" t="str">
            <v>ks</v>
          </cell>
          <cell r="D787" t="str">
            <v>R22-Kruhové tvarovky - nerez</v>
          </cell>
          <cell r="E787">
            <v>2880</v>
          </cell>
          <cell r="F787" t="str">
            <v>NE</v>
          </cell>
          <cell r="G787" t="str">
            <v>R-RD</v>
          </cell>
        </row>
        <row r="788">
          <cell r="A788" t="str">
            <v>R221602</v>
          </cell>
          <cell r="B788" t="str">
            <v>KKS DN 250 - 160 - nerez</v>
          </cell>
          <cell r="C788" t="str">
            <v>ks</v>
          </cell>
          <cell r="D788" t="str">
            <v>R22-Kruhové tvarovky - nerez</v>
          </cell>
          <cell r="E788">
            <v>2880</v>
          </cell>
          <cell r="F788" t="str">
            <v>NE</v>
          </cell>
          <cell r="G788" t="str">
            <v>R-RD</v>
          </cell>
        </row>
        <row r="789">
          <cell r="A789" t="str">
            <v>R221603</v>
          </cell>
          <cell r="B789" t="str">
            <v>KKS DN 200 - 200 - nerez</v>
          </cell>
          <cell r="C789" t="str">
            <v>ks</v>
          </cell>
          <cell r="D789" t="str">
            <v>R22-Kruhové tvarovky - nerez</v>
          </cell>
          <cell r="E789">
            <v>2940</v>
          </cell>
          <cell r="F789" t="str">
            <v>NE</v>
          </cell>
          <cell r="G789" t="str">
            <v>R-RD</v>
          </cell>
        </row>
        <row r="790">
          <cell r="A790" t="str">
            <v>R221604</v>
          </cell>
          <cell r="B790" t="str">
            <v>KKS DN 250 - 200 - nerez</v>
          </cell>
          <cell r="C790" t="str">
            <v>ks</v>
          </cell>
          <cell r="D790" t="str">
            <v>R22-Kruhové tvarovky - nerez</v>
          </cell>
          <cell r="E790">
            <v>2940</v>
          </cell>
          <cell r="F790" t="str">
            <v>NE</v>
          </cell>
          <cell r="G790" t="str">
            <v>R-RD</v>
          </cell>
        </row>
        <row r="791">
          <cell r="A791" t="str">
            <v>R221605</v>
          </cell>
          <cell r="B791" t="str">
            <v>OBD-T Odbočka oboustranná 90° 160/125-těsná</v>
          </cell>
          <cell r="C791" t="str">
            <v>ks</v>
          </cell>
          <cell r="D791" t="str">
            <v>R22-Kruhové tvarovky - těsné</v>
          </cell>
          <cell r="E791">
            <v>530</v>
          </cell>
          <cell r="F791" t="str">
            <v>NE</v>
          </cell>
          <cell r="G791" t="str">
            <v>R-RD</v>
          </cell>
        </row>
        <row r="792">
          <cell r="A792" t="str">
            <v>R221606</v>
          </cell>
          <cell r="B792" t="str">
            <v>KKS DN 250 - 250 - nerez</v>
          </cell>
          <cell r="C792" t="str">
            <v>ks</v>
          </cell>
          <cell r="D792" t="str">
            <v>R22-Kruhové tvarovky - nerez</v>
          </cell>
          <cell r="E792">
            <v>2940</v>
          </cell>
          <cell r="F792" t="str">
            <v>NE</v>
          </cell>
          <cell r="G792" t="str">
            <v>R-RD</v>
          </cell>
        </row>
        <row r="793">
          <cell r="A793" t="str">
            <v>R221705</v>
          </cell>
          <cell r="B793" t="str">
            <v>OBD Odbočka oboustranná 90° 160/125</v>
          </cell>
          <cell r="C793" t="str">
            <v>ks</v>
          </cell>
          <cell r="D793" t="str">
            <v>R22-Kruhové tvarovky - běžné</v>
          </cell>
          <cell r="E793">
            <v>460</v>
          </cell>
          <cell r="F793" t="str">
            <v>NE</v>
          </cell>
          <cell r="G793" t="str">
            <v>R-RD</v>
          </cell>
        </row>
        <row r="794">
          <cell r="A794" t="str">
            <v>R222003</v>
          </cell>
          <cell r="B794" t="str">
            <v>PRO přechod 125/100</v>
          </cell>
          <cell r="C794" t="str">
            <v>ks</v>
          </cell>
          <cell r="D794" t="str">
            <v>R22-Kruhové tvarovky - běžné</v>
          </cell>
          <cell r="E794">
            <v>205</v>
          </cell>
          <cell r="F794" t="str">
            <v>ANO</v>
          </cell>
          <cell r="G794" t="str">
            <v>R-RD</v>
          </cell>
        </row>
        <row r="795">
          <cell r="A795" t="str">
            <v>R222005</v>
          </cell>
          <cell r="B795" t="str">
            <v>PRO přechod 160/100</v>
          </cell>
          <cell r="C795" t="str">
            <v>ks</v>
          </cell>
          <cell r="D795" t="str">
            <v>R22-Kruhové tvarovky - běžné</v>
          </cell>
          <cell r="E795">
            <v>215</v>
          </cell>
          <cell r="F795" t="str">
            <v>ANO</v>
          </cell>
          <cell r="G795" t="str">
            <v>R-RD</v>
          </cell>
        </row>
        <row r="796">
          <cell r="A796" t="str">
            <v>R222006</v>
          </cell>
          <cell r="B796" t="str">
            <v>PRO přechod 160/125</v>
          </cell>
          <cell r="C796" t="str">
            <v>ks</v>
          </cell>
          <cell r="D796" t="str">
            <v>R22-Kruhové tvarovky - běžné</v>
          </cell>
          <cell r="E796">
            <v>215</v>
          </cell>
          <cell r="F796" t="str">
            <v>NE</v>
          </cell>
          <cell r="G796" t="str">
            <v>R-RD</v>
          </cell>
        </row>
        <row r="797">
          <cell r="A797" t="str">
            <v>R222007</v>
          </cell>
          <cell r="B797" t="str">
            <v>PRO přechod 200/100</v>
          </cell>
          <cell r="C797" t="str">
            <v>ks</v>
          </cell>
          <cell r="D797" t="str">
            <v>R22-Kruhové tvarovky - běžné</v>
          </cell>
          <cell r="E797">
            <v>260</v>
          </cell>
          <cell r="F797" t="str">
            <v>ANO</v>
          </cell>
          <cell r="G797" t="str">
            <v>R-RD</v>
          </cell>
        </row>
        <row r="798">
          <cell r="A798" t="str">
            <v>R222008</v>
          </cell>
          <cell r="B798" t="str">
            <v>PRO přechod 200/125</v>
          </cell>
          <cell r="C798" t="str">
            <v>ks</v>
          </cell>
          <cell r="D798" t="str">
            <v>R22-Kruhové tvarovky - běžné</v>
          </cell>
          <cell r="E798">
            <v>260</v>
          </cell>
          <cell r="F798" t="str">
            <v>NE</v>
          </cell>
          <cell r="G798" t="str">
            <v>R-RD</v>
          </cell>
        </row>
        <row r="799">
          <cell r="A799" t="str">
            <v>R222009</v>
          </cell>
          <cell r="B799" t="str">
            <v>PRO přechod 200/160</v>
          </cell>
          <cell r="C799" t="str">
            <v>ks</v>
          </cell>
          <cell r="D799" t="str">
            <v>R22-Kruhové tvarovky - běžné</v>
          </cell>
          <cell r="E799">
            <v>260</v>
          </cell>
          <cell r="F799" t="str">
            <v>NE</v>
          </cell>
          <cell r="G799" t="str">
            <v>R-RD</v>
          </cell>
        </row>
        <row r="800">
          <cell r="A800" t="str">
            <v>R222010</v>
          </cell>
          <cell r="B800" t="str">
            <v>PRO přechod 250/125</v>
          </cell>
          <cell r="C800" t="str">
            <v>ks</v>
          </cell>
          <cell r="D800" t="str">
            <v>R22-Kruhové tvarovky - běžné</v>
          </cell>
          <cell r="E800">
            <v>270</v>
          </cell>
          <cell r="F800" t="str">
            <v>NE</v>
          </cell>
          <cell r="G800" t="str">
            <v>R-RD</v>
          </cell>
        </row>
        <row r="801">
          <cell r="A801" t="str">
            <v>R222011</v>
          </cell>
          <cell r="B801" t="str">
            <v>PRO přechod 250/160</v>
          </cell>
          <cell r="C801" t="str">
            <v>ks</v>
          </cell>
          <cell r="D801" t="str">
            <v>R22-Kruhové tvarovky - běžné</v>
          </cell>
          <cell r="E801">
            <v>270</v>
          </cell>
          <cell r="F801" t="str">
            <v>NE</v>
          </cell>
          <cell r="G801" t="str">
            <v>R-RD</v>
          </cell>
        </row>
        <row r="802">
          <cell r="A802" t="str">
            <v>R222012</v>
          </cell>
          <cell r="B802" t="str">
            <v>PRO přechod 250/200</v>
          </cell>
          <cell r="C802" t="str">
            <v>ks</v>
          </cell>
          <cell r="D802" t="str">
            <v>R22-Kruhové tvarovky - běžné</v>
          </cell>
          <cell r="E802">
            <v>270</v>
          </cell>
          <cell r="F802" t="str">
            <v>NE</v>
          </cell>
          <cell r="G802" t="str">
            <v>R-RD</v>
          </cell>
        </row>
        <row r="803">
          <cell r="A803" t="str">
            <v>R222013</v>
          </cell>
          <cell r="B803" t="str">
            <v>PRO přechod 315/160</v>
          </cell>
          <cell r="C803" t="str">
            <v>ks</v>
          </cell>
          <cell r="D803" t="str">
            <v>R22-Kruhové tvarovky - běžné</v>
          </cell>
          <cell r="E803">
            <v>330</v>
          </cell>
          <cell r="F803" t="str">
            <v>NE</v>
          </cell>
          <cell r="G803" t="str">
            <v>R-RD</v>
          </cell>
        </row>
        <row r="804">
          <cell r="A804" t="str">
            <v>R222014</v>
          </cell>
          <cell r="B804" t="str">
            <v>PRO přechod 315/200</v>
          </cell>
          <cell r="C804" t="str">
            <v>ks</v>
          </cell>
          <cell r="D804" t="str">
            <v>R22-Kruhové tvarovky - běžné</v>
          </cell>
          <cell r="E804">
            <v>330</v>
          </cell>
          <cell r="F804" t="str">
            <v>NE</v>
          </cell>
          <cell r="G804" t="str">
            <v>R-RD</v>
          </cell>
        </row>
        <row r="805">
          <cell r="A805" t="str">
            <v>R222015</v>
          </cell>
          <cell r="B805" t="str">
            <v>PRO přechod 315/250</v>
          </cell>
          <cell r="C805" t="str">
            <v>ks</v>
          </cell>
          <cell r="D805" t="str">
            <v>R22-Kruhové tvarovky - běžné</v>
          </cell>
          <cell r="E805">
            <v>340</v>
          </cell>
          <cell r="F805" t="str">
            <v>NE</v>
          </cell>
          <cell r="G805" t="str">
            <v>R-RD</v>
          </cell>
        </row>
        <row r="806">
          <cell r="A806" t="str">
            <v>R222023</v>
          </cell>
          <cell r="B806" t="str">
            <v>PRO-T přechod 125/100-těsný</v>
          </cell>
          <cell r="C806" t="str">
            <v>ks</v>
          </cell>
          <cell r="D806" t="str">
            <v>R22-Kruhové tvarovky - těsné</v>
          </cell>
          <cell r="E806">
            <v>260</v>
          </cell>
          <cell r="F806" t="str">
            <v>ANO</v>
          </cell>
          <cell r="G806" t="str">
            <v>R-RD</v>
          </cell>
        </row>
        <row r="807">
          <cell r="A807" t="str">
            <v>R222025</v>
          </cell>
          <cell r="B807" t="str">
            <v>PRO-T přechod 160/100-těsný</v>
          </cell>
          <cell r="C807" t="str">
            <v>ks</v>
          </cell>
          <cell r="D807" t="str">
            <v>R22-Kruhové tvarovky - těsné</v>
          </cell>
          <cell r="E807">
            <v>260</v>
          </cell>
          <cell r="F807" t="str">
            <v>ANO</v>
          </cell>
          <cell r="G807" t="str">
            <v>R-RD</v>
          </cell>
        </row>
        <row r="808">
          <cell r="A808" t="str">
            <v>R222026</v>
          </cell>
          <cell r="B808" t="str">
            <v>PRO-T přechod 160/125-těsný</v>
          </cell>
          <cell r="C808" t="str">
            <v>ks</v>
          </cell>
          <cell r="D808" t="str">
            <v>R22-Kruhové tvarovky - těsné</v>
          </cell>
          <cell r="E808">
            <v>270</v>
          </cell>
          <cell r="F808" t="str">
            <v>NE</v>
          </cell>
          <cell r="G808" t="str">
            <v>R-RD</v>
          </cell>
        </row>
        <row r="809">
          <cell r="A809" t="str">
            <v>R222027</v>
          </cell>
          <cell r="B809" t="str">
            <v>PRO-T přechod 200/100-těsný</v>
          </cell>
          <cell r="C809" t="str">
            <v>ks</v>
          </cell>
          <cell r="D809" t="str">
            <v>R22-Kruhové tvarovky - těsné</v>
          </cell>
          <cell r="E809">
            <v>285</v>
          </cell>
          <cell r="F809" t="str">
            <v>ANO</v>
          </cell>
          <cell r="G809" t="str">
            <v>R-RD</v>
          </cell>
        </row>
        <row r="810">
          <cell r="A810" t="str">
            <v>R222028</v>
          </cell>
          <cell r="B810" t="str">
            <v>PRO-T přechod 200/125-těsný</v>
          </cell>
          <cell r="C810" t="str">
            <v>ks</v>
          </cell>
          <cell r="D810" t="str">
            <v>R22-Kruhové tvarovky - těsné</v>
          </cell>
          <cell r="E810">
            <v>300</v>
          </cell>
          <cell r="F810" t="str">
            <v>NE</v>
          </cell>
          <cell r="G810" t="str">
            <v>R-RD</v>
          </cell>
        </row>
        <row r="811">
          <cell r="A811" t="str">
            <v>R222029</v>
          </cell>
          <cell r="B811" t="str">
            <v>PRO-T přechod 200/160-těsný</v>
          </cell>
          <cell r="C811" t="str">
            <v>ks</v>
          </cell>
          <cell r="D811" t="str">
            <v>R22-Kruhové tvarovky - těsné</v>
          </cell>
          <cell r="E811">
            <v>300</v>
          </cell>
          <cell r="F811" t="str">
            <v>NE</v>
          </cell>
          <cell r="G811" t="str">
            <v>R-RD</v>
          </cell>
        </row>
        <row r="812">
          <cell r="A812" t="str">
            <v>R222030</v>
          </cell>
          <cell r="B812" t="str">
            <v>PRO-T přechod 250/125-těsný</v>
          </cell>
          <cell r="C812" t="str">
            <v>ks</v>
          </cell>
          <cell r="D812" t="str">
            <v>R22-Kruhové tvarovky - těsné</v>
          </cell>
          <cell r="E812">
            <v>350</v>
          </cell>
          <cell r="F812" t="str">
            <v>NE</v>
          </cell>
          <cell r="G812" t="str">
            <v>R-RD</v>
          </cell>
        </row>
        <row r="813">
          <cell r="A813" t="str">
            <v>R222031</v>
          </cell>
          <cell r="B813" t="str">
            <v>PRO-T přechod 250/160-těsný</v>
          </cell>
          <cell r="C813" t="str">
            <v>ks</v>
          </cell>
          <cell r="D813" t="str">
            <v>R22-Kruhové tvarovky - těsné</v>
          </cell>
          <cell r="E813">
            <v>375</v>
          </cell>
          <cell r="F813" t="str">
            <v>NE</v>
          </cell>
          <cell r="G813" t="str">
            <v>R-RD</v>
          </cell>
        </row>
        <row r="814">
          <cell r="A814" t="str">
            <v>R222032</v>
          </cell>
          <cell r="B814" t="str">
            <v>PRO-T přechod 250/200-těsný</v>
          </cell>
          <cell r="C814" t="str">
            <v>ks</v>
          </cell>
          <cell r="D814" t="str">
            <v>R22-Kruhové tvarovky - těsné</v>
          </cell>
          <cell r="E814">
            <v>375</v>
          </cell>
          <cell r="F814" t="str">
            <v>NE</v>
          </cell>
          <cell r="G814" t="str">
            <v>R-RD</v>
          </cell>
        </row>
        <row r="815">
          <cell r="A815" t="str">
            <v>R222033</v>
          </cell>
          <cell r="B815" t="str">
            <v>PRO-T přechod 315/160-těsný</v>
          </cell>
          <cell r="C815" t="str">
            <v>ks</v>
          </cell>
          <cell r="D815" t="str">
            <v>R22-Kruhové tvarovky - těsné</v>
          </cell>
          <cell r="E815">
            <v>445</v>
          </cell>
          <cell r="F815" t="str">
            <v>NE</v>
          </cell>
          <cell r="G815" t="str">
            <v>R-RD</v>
          </cell>
        </row>
        <row r="816">
          <cell r="A816" t="str">
            <v>R222034</v>
          </cell>
          <cell r="B816" t="str">
            <v>PRO-T přechod 315/200-těsný</v>
          </cell>
          <cell r="C816" t="str">
            <v>ks</v>
          </cell>
          <cell r="D816" t="str">
            <v>R22-Kruhové tvarovky - těsné</v>
          </cell>
          <cell r="E816">
            <v>445</v>
          </cell>
          <cell r="F816" t="str">
            <v>NE</v>
          </cell>
          <cell r="G816" t="str">
            <v>R-RD</v>
          </cell>
        </row>
        <row r="817">
          <cell r="A817" t="str">
            <v>R222035</v>
          </cell>
          <cell r="B817" t="str">
            <v>PRO-T přechod 315/250-těsný</v>
          </cell>
          <cell r="C817" t="str">
            <v>ks</v>
          </cell>
          <cell r="D817" t="str">
            <v>R22-Kruhové tvarovky - těsné</v>
          </cell>
          <cell r="E817">
            <v>445</v>
          </cell>
          <cell r="F817" t="str">
            <v>NE</v>
          </cell>
          <cell r="G817" t="str">
            <v>R-RD</v>
          </cell>
        </row>
        <row r="818">
          <cell r="A818" t="str">
            <v>R222103</v>
          </cell>
          <cell r="B818" t="str">
            <v>PRR přechod asymetrický 125/100</v>
          </cell>
          <cell r="C818" t="str">
            <v>ks</v>
          </cell>
          <cell r="D818" t="str">
            <v>R22-Kruhové tvarovky - běžné</v>
          </cell>
          <cell r="E818">
            <v>205</v>
          </cell>
          <cell r="F818" t="str">
            <v>ANO</v>
          </cell>
          <cell r="G818" t="str">
            <v>R-RD</v>
          </cell>
        </row>
        <row r="819">
          <cell r="A819" t="str">
            <v>R222105</v>
          </cell>
          <cell r="B819" t="str">
            <v>PRR přechod asymetrický 160/100</v>
          </cell>
          <cell r="C819" t="str">
            <v>ks</v>
          </cell>
          <cell r="D819" t="str">
            <v>R22-Kruhové tvarovky - běžné</v>
          </cell>
          <cell r="E819">
            <v>215</v>
          </cell>
          <cell r="F819" t="str">
            <v>ANO</v>
          </cell>
          <cell r="G819" t="str">
            <v>R-RD</v>
          </cell>
        </row>
        <row r="820">
          <cell r="A820" t="str">
            <v>R222106</v>
          </cell>
          <cell r="B820" t="str">
            <v>PRR přechod asymetrický 160/125</v>
          </cell>
          <cell r="C820" t="str">
            <v>ks</v>
          </cell>
          <cell r="D820" t="str">
            <v>R22-Kruhové tvarovky - běžné</v>
          </cell>
          <cell r="E820">
            <v>215</v>
          </cell>
          <cell r="F820" t="str">
            <v>NE</v>
          </cell>
          <cell r="G820" t="str">
            <v>R-RD</v>
          </cell>
        </row>
        <row r="821">
          <cell r="A821" t="str">
            <v>R222107</v>
          </cell>
          <cell r="B821" t="str">
            <v>PRR přechod asymetrický 200/100</v>
          </cell>
          <cell r="C821" t="str">
            <v>ks</v>
          </cell>
          <cell r="D821" t="str">
            <v>R22-Kruhové tvarovky - běžné</v>
          </cell>
          <cell r="E821">
            <v>260</v>
          </cell>
          <cell r="F821" t="str">
            <v>ANO</v>
          </cell>
          <cell r="G821" t="str">
            <v>R-RD</v>
          </cell>
        </row>
        <row r="822">
          <cell r="A822" t="str">
            <v>R222108</v>
          </cell>
          <cell r="B822" t="str">
            <v>PRR přechod asymetrický200/125</v>
          </cell>
          <cell r="C822" t="str">
            <v>ks</v>
          </cell>
          <cell r="D822" t="str">
            <v>R22-Kruhové tvarovky - běžné</v>
          </cell>
          <cell r="E822">
            <v>260</v>
          </cell>
          <cell r="F822" t="str">
            <v>NE</v>
          </cell>
          <cell r="G822" t="str">
            <v>R-RD</v>
          </cell>
        </row>
        <row r="823">
          <cell r="A823" t="str">
            <v>R222109</v>
          </cell>
          <cell r="B823" t="str">
            <v>PRR přechod asymetrický 200/160</v>
          </cell>
          <cell r="C823" t="str">
            <v>ks</v>
          </cell>
          <cell r="D823" t="str">
            <v>R22-Kruhové tvarovky - běžné</v>
          </cell>
          <cell r="E823">
            <v>260</v>
          </cell>
          <cell r="F823" t="str">
            <v>NE</v>
          </cell>
          <cell r="G823" t="str">
            <v>R-RD</v>
          </cell>
        </row>
        <row r="824">
          <cell r="A824" t="str">
            <v>R222110</v>
          </cell>
          <cell r="B824" t="str">
            <v>PRR přechod asymterický 250/125</v>
          </cell>
          <cell r="C824" t="str">
            <v>ks</v>
          </cell>
          <cell r="D824" t="str">
            <v>R22-Kruhové tvarovky - běžné</v>
          </cell>
          <cell r="E824">
            <v>270</v>
          </cell>
          <cell r="F824" t="str">
            <v>NE</v>
          </cell>
          <cell r="G824" t="str">
            <v>R-RD</v>
          </cell>
        </row>
        <row r="825">
          <cell r="A825" t="str">
            <v>R222111</v>
          </cell>
          <cell r="B825" t="str">
            <v>PRR přechod asymetrický 250/160</v>
          </cell>
          <cell r="C825" t="str">
            <v>ks</v>
          </cell>
          <cell r="D825" t="str">
            <v>R22-Kruhové tvarovky - běžné</v>
          </cell>
          <cell r="E825">
            <v>270</v>
          </cell>
          <cell r="F825" t="str">
            <v>ANO</v>
          </cell>
          <cell r="G825" t="str">
            <v>R-RD</v>
          </cell>
        </row>
        <row r="826">
          <cell r="A826" t="str">
            <v>R222112</v>
          </cell>
          <cell r="B826" t="str">
            <v>PRR přechod asymterický 250/200</v>
          </cell>
          <cell r="C826" t="str">
            <v>ks</v>
          </cell>
          <cell r="D826" t="str">
            <v>R22-Kruhové tvarovky - běžné</v>
          </cell>
          <cell r="E826">
            <v>270</v>
          </cell>
          <cell r="F826" t="str">
            <v>NE</v>
          </cell>
          <cell r="G826" t="str">
            <v>R-RD</v>
          </cell>
        </row>
        <row r="827">
          <cell r="A827" t="str">
            <v>R222113</v>
          </cell>
          <cell r="B827" t="str">
            <v>PRR přechod asymterický 315/160</v>
          </cell>
          <cell r="C827" t="str">
            <v>ks</v>
          </cell>
          <cell r="D827" t="str">
            <v>R22-Kruhové tvarovky - běžné</v>
          </cell>
          <cell r="E827">
            <v>330</v>
          </cell>
          <cell r="F827" t="str">
            <v>NE</v>
          </cell>
          <cell r="G827" t="str">
            <v>R-RD</v>
          </cell>
        </row>
        <row r="828">
          <cell r="A828" t="str">
            <v>R222114</v>
          </cell>
          <cell r="B828" t="str">
            <v>PRR přechod asymetrický 315/200</v>
          </cell>
          <cell r="C828" t="str">
            <v>ks</v>
          </cell>
          <cell r="D828" t="str">
            <v>R22-Kruhové tvarovky - běžné</v>
          </cell>
          <cell r="E828">
            <v>330</v>
          </cell>
          <cell r="F828" t="str">
            <v>NE</v>
          </cell>
          <cell r="G828" t="str">
            <v>R-RD</v>
          </cell>
        </row>
        <row r="829">
          <cell r="A829" t="str">
            <v>R222115</v>
          </cell>
          <cell r="B829" t="str">
            <v>PRR přechod asymterický 315/250</v>
          </cell>
          <cell r="C829" t="str">
            <v>ks</v>
          </cell>
          <cell r="D829" t="str">
            <v>R22-Kruhové tvarovky - běžné</v>
          </cell>
          <cell r="E829">
            <v>340</v>
          </cell>
          <cell r="F829" t="str">
            <v>NE</v>
          </cell>
          <cell r="G829" t="str">
            <v>R-RD</v>
          </cell>
        </row>
        <row r="830">
          <cell r="A830" t="str">
            <v>R222123</v>
          </cell>
          <cell r="B830" t="str">
            <v>PRR-T přechod asymetrický 125/100-těsný</v>
          </cell>
          <cell r="C830" t="str">
            <v>ks</v>
          </cell>
          <cell r="D830" t="str">
            <v>R22-Kruhové tvarovky - těsné</v>
          </cell>
          <cell r="E830">
            <v>260</v>
          </cell>
          <cell r="F830" t="str">
            <v>ANO</v>
          </cell>
          <cell r="G830" t="str">
            <v>R-RD</v>
          </cell>
        </row>
        <row r="831">
          <cell r="A831" t="str">
            <v>R222125</v>
          </cell>
          <cell r="B831" t="str">
            <v>PRR-T přechod asymetrický 160/100-těsný</v>
          </cell>
          <cell r="C831" t="str">
            <v>ks</v>
          </cell>
          <cell r="D831" t="str">
            <v>R22-Kruhové tvarovky - těsné</v>
          </cell>
          <cell r="E831">
            <v>260</v>
          </cell>
          <cell r="F831" t="str">
            <v>ANO</v>
          </cell>
          <cell r="G831" t="str">
            <v>R-RD</v>
          </cell>
        </row>
        <row r="832">
          <cell r="A832" t="str">
            <v>R222126</v>
          </cell>
          <cell r="B832" t="str">
            <v>PRR-T přechod asymetrický 160/125-těsný</v>
          </cell>
          <cell r="C832" t="str">
            <v>ks</v>
          </cell>
          <cell r="D832" t="str">
            <v>R22-Kruhové tvarovky - těsné</v>
          </cell>
          <cell r="E832">
            <v>270</v>
          </cell>
          <cell r="F832" t="str">
            <v>NE</v>
          </cell>
          <cell r="G832" t="str">
            <v>R-RD</v>
          </cell>
        </row>
        <row r="833">
          <cell r="A833" t="str">
            <v>R222127</v>
          </cell>
          <cell r="B833" t="str">
            <v>PRR-T přechod asymetrický 200/100-těsný</v>
          </cell>
          <cell r="C833" t="str">
            <v>ks</v>
          </cell>
          <cell r="D833" t="str">
            <v>R22-Kruhové tvarovky - těsné</v>
          </cell>
          <cell r="E833">
            <v>285</v>
          </cell>
          <cell r="F833" t="str">
            <v>ANO</v>
          </cell>
          <cell r="G833" t="str">
            <v>R-RD</v>
          </cell>
        </row>
        <row r="834">
          <cell r="A834" t="str">
            <v>R222128</v>
          </cell>
          <cell r="B834" t="str">
            <v>PRR-T přechod asymetrický200/125-těsný</v>
          </cell>
          <cell r="C834" t="str">
            <v>ks</v>
          </cell>
          <cell r="D834" t="str">
            <v>R22-Kruhové tvarovky - těsné</v>
          </cell>
          <cell r="E834">
            <v>300</v>
          </cell>
          <cell r="F834" t="str">
            <v>NE</v>
          </cell>
          <cell r="G834" t="str">
            <v>R-RD</v>
          </cell>
        </row>
        <row r="835">
          <cell r="A835" t="str">
            <v>R222129</v>
          </cell>
          <cell r="B835" t="str">
            <v>PRR-T přechod asymetrický 200/160-těsný</v>
          </cell>
          <cell r="C835" t="str">
            <v>ks</v>
          </cell>
          <cell r="D835" t="str">
            <v>R22-Kruhové tvarovky - těsné</v>
          </cell>
          <cell r="E835">
            <v>300</v>
          </cell>
          <cell r="F835" t="str">
            <v>NE</v>
          </cell>
          <cell r="G835" t="str">
            <v>R-RD</v>
          </cell>
        </row>
        <row r="836">
          <cell r="A836" t="str">
            <v>R222130</v>
          </cell>
          <cell r="B836" t="str">
            <v>PRR-T přechod asymterický 250/125-těsný</v>
          </cell>
          <cell r="C836" t="str">
            <v>ks</v>
          </cell>
          <cell r="D836" t="str">
            <v>R22-Kruhové tvarovky - těsné</v>
          </cell>
          <cell r="E836">
            <v>350</v>
          </cell>
          <cell r="F836" t="str">
            <v>NE</v>
          </cell>
          <cell r="G836" t="str">
            <v>R-RD</v>
          </cell>
        </row>
        <row r="837">
          <cell r="A837" t="str">
            <v>R222131</v>
          </cell>
          <cell r="B837" t="str">
            <v>PRR-T přechod asymetrický 250/160-těsný</v>
          </cell>
          <cell r="C837" t="str">
            <v>ks</v>
          </cell>
          <cell r="D837" t="str">
            <v>R22-Kruhové tvarovky - těsné</v>
          </cell>
          <cell r="E837">
            <v>375</v>
          </cell>
          <cell r="F837" t="str">
            <v>NE</v>
          </cell>
          <cell r="G837" t="str">
            <v>R-RD</v>
          </cell>
        </row>
        <row r="838">
          <cell r="A838" t="str">
            <v>R222132</v>
          </cell>
          <cell r="B838" t="str">
            <v>PRR-T přechod asymterický 250/200-těsný</v>
          </cell>
          <cell r="C838" t="str">
            <v>ks</v>
          </cell>
          <cell r="D838" t="str">
            <v>R22-Kruhové tvarovky - těsné</v>
          </cell>
          <cell r="E838">
            <v>375</v>
          </cell>
          <cell r="F838" t="str">
            <v>NE</v>
          </cell>
          <cell r="G838" t="str">
            <v>R-RD</v>
          </cell>
        </row>
        <row r="839">
          <cell r="A839" t="str">
            <v>R222133</v>
          </cell>
          <cell r="B839" t="str">
            <v>PRR-T přechod asymterický 315/160-těsný</v>
          </cell>
          <cell r="C839" t="str">
            <v>ks</v>
          </cell>
          <cell r="D839" t="str">
            <v>R22-Kruhové tvarovky - těsné</v>
          </cell>
          <cell r="E839">
            <v>330</v>
          </cell>
          <cell r="F839" t="str">
            <v>NE</v>
          </cell>
          <cell r="G839" t="str">
            <v>R-RD</v>
          </cell>
        </row>
        <row r="840">
          <cell r="A840" t="str">
            <v>R222134</v>
          </cell>
          <cell r="B840" t="str">
            <v>PRR-T přechod asymetrický 315/200-těsný</v>
          </cell>
          <cell r="C840" t="str">
            <v>ks</v>
          </cell>
          <cell r="D840" t="str">
            <v>R22-Kruhové tvarovky - těsné</v>
          </cell>
          <cell r="E840">
            <v>330</v>
          </cell>
          <cell r="F840" t="str">
            <v>NE</v>
          </cell>
          <cell r="G840" t="str">
            <v>R-RD</v>
          </cell>
        </row>
        <row r="841">
          <cell r="A841" t="str">
            <v>R222135</v>
          </cell>
          <cell r="B841" t="str">
            <v>PRR-T přechod asymterický 315/250-těsný</v>
          </cell>
          <cell r="C841" t="str">
            <v>ks</v>
          </cell>
          <cell r="D841" t="str">
            <v>R22-Kruhové tvarovky - těsné</v>
          </cell>
          <cell r="E841">
            <v>330</v>
          </cell>
          <cell r="F841" t="str">
            <v>NE</v>
          </cell>
          <cell r="G841" t="str">
            <v>R-RD</v>
          </cell>
        </row>
        <row r="842">
          <cell r="A842" t="str">
            <v>R223102</v>
          </cell>
          <cell r="B842" t="str">
            <v>SV-T 100 - spojka vnitřní ø100mm-těsná</v>
          </cell>
          <cell r="C842" t="str">
            <v>ks</v>
          </cell>
          <cell r="D842" t="str">
            <v>R22-Kruhové tvarovky - těsné</v>
          </cell>
          <cell r="E842">
            <v>110</v>
          </cell>
          <cell r="F842" t="str">
            <v>ANO</v>
          </cell>
          <cell r="G842" t="str">
            <v>R-RD</v>
          </cell>
        </row>
        <row r="843">
          <cell r="A843" t="str">
            <v>R223103</v>
          </cell>
          <cell r="B843" t="str">
            <v>SV-T 125 - spojka vnitřní ø125mm-těsná</v>
          </cell>
          <cell r="C843" t="str">
            <v>ks</v>
          </cell>
          <cell r="D843" t="str">
            <v>R22-Kruhové tvarovky - těsné</v>
          </cell>
          <cell r="E843">
            <v>125</v>
          </cell>
          <cell r="F843" t="str">
            <v>NE</v>
          </cell>
          <cell r="G843" t="str">
            <v>R-RD</v>
          </cell>
        </row>
        <row r="844">
          <cell r="A844" t="str">
            <v>R223106</v>
          </cell>
          <cell r="B844" t="str">
            <v>SV-T 160 - spojka vnitřní ø160mm-těsná</v>
          </cell>
          <cell r="C844" t="str">
            <v>ks</v>
          </cell>
          <cell r="D844" t="str">
            <v>R22-Kruhové tvarovky - těsné</v>
          </cell>
          <cell r="E844">
            <v>125</v>
          </cell>
          <cell r="F844" t="str">
            <v>NE</v>
          </cell>
          <cell r="G844" t="str">
            <v>R-RD</v>
          </cell>
        </row>
        <row r="845">
          <cell r="A845" t="str">
            <v>R223108</v>
          </cell>
          <cell r="B845" t="str">
            <v>SV-T 200 - spojka vnitřní ø200mm-těsná</v>
          </cell>
          <cell r="C845" t="str">
            <v>ks</v>
          </cell>
          <cell r="D845" t="str">
            <v>R22-Kruhové tvarovky - těsné</v>
          </cell>
          <cell r="E845">
            <v>135</v>
          </cell>
          <cell r="F845" t="str">
            <v>NE</v>
          </cell>
          <cell r="G845" t="str">
            <v>R-RD</v>
          </cell>
        </row>
        <row r="846">
          <cell r="A846" t="str">
            <v>R223109</v>
          </cell>
          <cell r="B846" t="str">
            <v>SV-T 250 - spojka vnitřní ø250mm-těsná</v>
          </cell>
          <cell r="C846" t="str">
            <v>ks</v>
          </cell>
          <cell r="D846" t="str">
            <v>R22-Kruhové tvarovky - těsné</v>
          </cell>
          <cell r="E846">
            <v>145</v>
          </cell>
          <cell r="F846" t="str">
            <v>NE</v>
          </cell>
          <cell r="G846" t="str">
            <v>R-RD</v>
          </cell>
        </row>
        <row r="847">
          <cell r="A847" t="str">
            <v>R223110</v>
          </cell>
          <cell r="B847" t="str">
            <v>SV-T 315 - spojka vnitřní ø315mm-těsná</v>
          </cell>
          <cell r="C847" t="str">
            <v>ks</v>
          </cell>
          <cell r="D847" t="str">
            <v>R22-Kruhové tvarovky - těsné</v>
          </cell>
          <cell r="E847">
            <v>195</v>
          </cell>
          <cell r="F847" t="str">
            <v>NE</v>
          </cell>
          <cell r="G847" t="str">
            <v>R-RD</v>
          </cell>
        </row>
        <row r="848">
          <cell r="A848" t="str">
            <v>R224102</v>
          </cell>
          <cell r="B848" t="str">
            <v>spojka vnější SN 100</v>
          </cell>
          <cell r="C848" t="str">
            <v>ks</v>
          </cell>
          <cell r="D848" t="str">
            <v>R22-Kruhové tvarovky - běžné</v>
          </cell>
          <cell r="E848">
            <v>81</v>
          </cell>
          <cell r="F848" t="str">
            <v>ANO</v>
          </cell>
          <cell r="G848" t="str">
            <v>R-RD</v>
          </cell>
        </row>
        <row r="849">
          <cell r="A849" t="str">
            <v>R224103</v>
          </cell>
          <cell r="B849" t="str">
            <v>spojka vnější SN 125</v>
          </cell>
          <cell r="C849" t="str">
            <v>ks</v>
          </cell>
          <cell r="D849" t="str">
            <v>R22-Kruhové tvarovky - běžné</v>
          </cell>
          <cell r="E849">
            <v>81</v>
          </cell>
          <cell r="F849" t="str">
            <v>NE</v>
          </cell>
          <cell r="G849" t="str">
            <v>R-RD</v>
          </cell>
        </row>
        <row r="850">
          <cell r="A850" t="str">
            <v>R224106</v>
          </cell>
          <cell r="B850" t="str">
            <v>spojka vnější SN 160</v>
          </cell>
          <cell r="C850" t="str">
            <v>ks</v>
          </cell>
          <cell r="D850" t="str">
            <v>R22-Kruhové tvarovky - běžné</v>
          </cell>
          <cell r="E850">
            <v>95</v>
          </cell>
          <cell r="F850" t="str">
            <v>NE</v>
          </cell>
          <cell r="G850" t="str">
            <v>R-RD</v>
          </cell>
        </row>
        <row r="851">
          <cell r="A851" t="str">
            <v>R224107</v>
          </cell>
          <cell r="B851" t="str">
            <v>SN 160 - nerez</v>
          </cell>
          <cell r="C851" t="str">
            <v>ks</v>
          </cell>
          <cell r="D851" t="str">
            <v>R22-Kruhové tvarovky - nerez</v>
          </cell>
          <cell r="E851">
            <v>665</v>
          </cell>
          <cell r="F851" t="str">
            <v>NE</v>
          </cell>
          <cell r="G851" t="str">
            <v>R-RD</v>
          </cell>
        </row>
        <row r="852">
          <cell r="A852" t="str">
            <v>R224108</v>
          </cell>
          <cell r="B852" t="str">
            <v>spojka vnější SN 200</v>
          </cell>
          <cell r="C852" t="str">
            <v>ks</v>
          </cell>
          <cell r="D852" t="str">
            <v>R22-Kruhové tvarovky - běžné</v>
          </cell>
          <cell r="E852">
            <v>95</v>
          </cell>
          <cell r="F852" t="str">
            <v>NE</v>
          </cell>
          <cell r="G852" t="str">
            <v>R-RD</v>
          </cell>
        </row>
        <row r="853">
          <cell r="A853" t="str">
            <v>R224109</v>
          </cell>
          <cell r="B853" t="str">
            <v>SN 200 - nerez</v>
          </cell>
          <cell r="C853" t="str">
            <v>ks</v>
          </cell>
          <cell r="D853" t="str">
            <v>R22-Kruhové tvarovky - nerez</v>
          </cell>
          <cell r="E853">
            <v>665</v>
          </cell>
          <cell r="F853" t="str">
            <v>NE</v>
          </cell>
          <cell r="G853" t="str">
            <v>R-RD</v>
          </cell>
        </row>
        <row r="854">
          <cell r="A854" t="str">
            <v>R224110</v>
          </cell>
          <cell r="B854" t="str">
            <v>spojka vnější SN 250</v>
          </cell>
          <cell r="C854" t="str">
            <v>ks</v>
          </cell>
          <cell r="D854" t="str">
            <v>R22-Kruhové tvarovky - běžné</v>
          </cell>
          <cell r="E854">
            <v>110</v>
          </cell>
          <cell r="F854" t="str">
            <v>NE</v>
          </cell>
          <cell r="G854" t="str">
            <v>R-RD</v>
          </cell>
        </row>
        <row r="855">
          <cell r="A855" t="str">
            <v>R224111</v>
          </cell>
          <cell r="B855" t="str">
            <v>spojka vnější SN 315</v>
          </cell>
          <cell r="C855" t="str">
            <v>ks</v>
          </cell>
          <cell r="D855" t="str">
            <v>R22-Kruhové tvarovky - běžné</v>
          </cell>
          <cell r="E855">
            <v>95</v>
          </cell>
          <cell r="F855" t="str">
            <v>NE</v>
          </cell>
          <cell r="G855" t="str">
            <v>R-RD</v>
          </cell>
        </row>
        <row r="856">
          <cell r="A856" t="str">
            <v>R224112</v>
          </cell>
          <cell r="B856" t="str">
            <v>SN 250 - nerez</v>
          </cell>
          <cell r="C856" t="str">
            <v>ks</v>
          </cell>
          <cell r="D856" t="str">
            <v>R22-Kruhové tvarovky - nerez</v>
          </cell>
          <cell r="E856">
            <v>665</v>
          </cell>
          <cell r="F856" t="str">
            <v>NE</v>
          </cell>
          <cell r="G856" t="str">
            <v>R-RD</v>
          </cell>
        </row>
        <row r="857">
          <cell r="A857" t="str">
            <v>R224113</v>
          </cell>
          <cell r="B857" t="str">
            <v>SVA 160 - nerez</v>
          </cell>
          <cell r="C857" t="str">
            <v>ks</v>
          </cell>
          <cell r="D857" t="str">
            <v>R22-Kruhové tvarovky - nerez</v>
          </cell>
          <cell r="E857">
            <v>750</v>
          </cell>
          <cell r="F857" t="str">
            <v>NE</v>
          </cell>
          <cell r="G857" t="str">
            <v>R-RD</v>
          </cell>
        </row>
        <row r="858">
          <cell r="A858" t="str">
            <v>R224114</v>
          </cell>
          <cell r="B858" t="str">
            <v>SVA 200 - nerez</v>
          </cell>
          <cell r="C858" t="str">
            <v>ks</v>
          </cell>
          <cell r="D858" t="str">
            <v>R22-Kruhové tvarovky - nerez</v>
          </cell>
          <cell r="E858">
            <v>750</v>
          </cell>
          <cell r="F858" t="str">
            <v>NE</v>
          </cell>
          <cell r="G858" t="str">
            <v>R-RD</v>
          </cell>
        </row>
        <row r="859">
          <cell r="A859" t="str">
            <v>R224115</v>
          </cell>
          <cell r="B859" t="str">
            <v>SVA 250 - nerez</v>
          </cell>
          <cell r="C859" t="str">
            <v>ks</v>
          </cell>
          <cell r="D859" t="str">
            <v>R22-Kruhové tvarovky - nerez</v>
          </cell>
          <cell r="E859">
            <v>750</v>
          </cell>
          <cell r="F859" t="str">
            <v>NE</v>
          </cell>
          <cell r="G859" t="str">
            <v>R-RD</v>
          </cell>
        </row>
        <row r="860">
          <cell r="A860" t="str">
            <v>R224116</v>
          </cell>
          <cell r="B860" t="str">
            <v>Záslepka DN 160 - nerez</v>
          </cell>
          <cell r="C860" t="str">
            <v>ks</v>
          </cell>
          <cell r="D860" t="str">
            <v>R22-Kruhové tvarovky - nerez</v>
          </cell>
          <cell r="E860">
            <v>1190</v>
          </cell>
          <cell r="F860" t="str">
            <v>NE</v>
          </cell>
          <cell r="G860" t="str">
            <v>R-RD</v>
          </cell>
        </row>
        <row r="861">
          <cell r="A861" t="str">
            <v>R224117</v>
          </cell>
          <cell r="B861" t="str">
            <v>Záslepka DN 200 - nerez</v>
          </cell>
          <cell r="C861" t="str">
            <v>ks</v>
          </cell>
          <cell r="D861" t="str">
            <v>R22-Kruhové tvarovky - nerez</v>
          </cell>
          <cell r="E861">
            <v>1190</v>
          </cell>
          <cell r="F861" t="str">
            <v>NE</v>
          </cell>
          <cell r="G861" t="str">
            <v>R-RD</v>
          </cell>
        </row>
        <row r="862">
          <cell r="A862" t="str">
            <v>R224118</v>
          </cell>
          <cell r="B862" t="str">
            <v>Záslepka DN 250 - nerez</v>
          </cell>
          <cell r="C862" t="str">
            <v>ks</v>
          </cell>
          <cell r="D862" t="str">
            <v>R22-Kruhové tvarovky - nerez</v>
          </cell>
          <cell r="E862">
            <v>1190</v>
          </cell>
          <cell r="F862" t="str">
            <v>NE</v>
          </cell>
          <cell r="G862" t="str">
            <v>R-RD</v>
          </cell>
        </row>
        <row r="863">
          <cell r="A863" t="str">
            <v>R225002</v>
          </cell>
          <cell r="B863" t="str">
            <v>D koncový kryt D 100</v>
          </cell>
          <cell r="C863" t="str">
            <v>ks</v>
          </cell>
          <cell r="D863" t="str">
            <v>R22-Kruhové tvarovky - běžné</v>
          </cell>
          <cell r="E863">
            <v>205</v>
          </cell>
          <cell r="F863" t="str">
            <v>ANO</v>
          </cell>
          <cell r="G863" t="str">
            <v>R-RD</v>
          </cell>
        </row>
        <row r="864">
          <cell r="A864" t="str">
            <v>R225003</v>
          </cell>
          <cell r="B864" t="str">
            <v>D koncový kryt D 125</v>
          </cell>
          <cell r="C864" t="str">
            <v>ks</v>
          </cell>
          <cell r="D864" t="str">
            <v>R22-Kruhové tvarovky - běžné</v>
          </cell>
          <cell r="E864">
            <v>260</v>
          </cell>
          <cell r="F864" t="str">
            <v>NE</v>
          </cell>
          <cell r="G864" t="str">
            <v>R-RD</v>
          </cell>
        </row>
        <row r="865">
          <cell r="A865" t="str">
            <v>R225005</v>
          </cell>
          <cell r="B865" t="str">
            <v>D koncový kryt D 160</v>
          </cell>
          <cell r="C865" t="str">
            <v>ks</v>
          </cell>
          <cell r="D865" t="str">
            <v>R22-Kruhové tvarovky - běžné</v>
          </cell>
          <cell r="E865">
            <v>285</v>
          </cell>
          <cell r="F865" t="str">
            <v>NE</v>
          </cell>
          <cell r="G865" t="str">
            <v>R-RD</v>
          </cell>
        </row>
        <row r="866">
          <cell r="A866" t="str">
            <v>R225007</v>
          </cell>
          <cell r="B866" t="str">
            <v>D koncový kryt D 200</v>
          </cell>
          <cell r="C866" t="str">
            <v>ks</v>
          </cell>
          <cell r="D866" t="str">
            <v>R22-Kruhové tvarovky - běžné</v>
          </cell>
          <cell r="E866">
            <v>300</v>
          </cell>
          <cell r="F866" t="str">
            <v>NE</v>
          </cell>
          <cell r="G866" t="str">
            <v>R-RD</v>
          </cell>
        </row>
        <row r="867">
          <cell r="A867" t="str">
            <v>R225009</v>
          </cell>
          <cell r="B867" t="str">
            <v>D koncový kryt D 250</v>
          </cell>
          <cell r="C867" t="str">
            <v>ks</v>
          </cell>
          <cell r="D867" t="str">
            <v>R22-Kruhové tvarovky - běžné</v>
          </cell>
          <cell r="E867">
            <v>420</v>
          </cell>
          <cell r="F867" t="str">
            <v>NE</v>
          </cell>
          <cell r="G867" t="str">
            <v>R-RD</v>
          </cell>
        </row>
        <row r="868">
          <cell r="A868" t="str">
            <v>R225010</v>
          </cell>
          <cell r="B868" t="str">
            <v>D koncový kryt D 315</v>
          </cell>
          <cell r="C868" t="str">
            <v>ks</v>
          </cell>
          <cell r="D868" t="str">
            <v>R22-Kruhové tvarovky - běžné</v>
          </cell>
          <cell r="E868">
            <v>180</v>
          </cell>
          <cell r="F868" t="str">
            <v>NE</v>
          </cell>
          <cell r="G868" t="str">
            <v>R-RD</v>
          </cell>
        </row>
        <row r="869">
          <cell r="A869" t="str">
            <v>R225104</v>
          </cell>
          <cell r="B869" t="str">
            <v>Výfukový kus VKS 160</v>
          </cell>
          <cell r="C869" t="str">
            <v>ks</v>
          </cell>
          <cell r="D869" t="str">
            <v>R23-mřížky,stříšky a výfukové prvky</v>
          </cell>
          <cell r="E869">
            <v>460</v>
          </cell>
          <cell r="F869" t="str">
            <v>NE</v>
          </cell>
          <cell r="G869" t="str">
            <v>R-RD</v>
          </cell>
        </row>
        <row r="870">
          <cell r="A870" t="str">
            <v>R225105</v>
          </cell>
          <cell r="B870" t="str">
            <v>Výfukový kus VKS 200</v>
          </cell>
          <cell r="C870" t="str">
            <v>ks</v>
          </cell>
          <cell r="D870" t="str">
            <v>R23-mřížky,stříšky a výfukové prvky</v>
          </cell>
          <cell r="E870">
            <v>500</v>
          </cell>
          <cell r="F870" t="str">
            <v>NE</v>
          </cell>
          <cell r="G870" t="str">
            <v>R-RD</v>
          </cell>
        </row>
        <row r="871">
          <cell r="A871" t="str">
            <v>R225106</v>
          </cell>
          <cell r="B871" t="str">
            <v>Výfukový kus VKS 250</v>
          </cell>
          <cell r="C871" t="str">
            <v>ks</v>
          </cell>
          <cell r="D871" t="str">
            <v>R23-mřížky,stříšky a výfukové prvky</v>
          </cell>
          <cell r="E871">
            <v>545</v>
          </cell>
          <cell r="F871" t="str">
            <v>NE</v>
          </cell>
          <cell r="G871" t="str">
            <v>R-RD</v>
          </cell>
        </row>
        <row r="872">
          <cell r="A872" t="str">
            <v>R225107</v>
          </cell>
          <cell r="B872" t="str">
            <v>Výfukový kus VKS 315</v>
          </cell>
          <cell r="C872" t="str">
            <v>ks</v>
          </cell>
          <cell r="D872" t="str">
            <v>R23-mřížky,stříšky a výfukové prvky</v>
          </cell>
          <cell r="E872">
            <v>595</v>
          </cell>
          <cell r="F872" t="str">
            <v>NE</v>
          </cell>
          <cell r="G872" t="str">
            <v>R-RD</v>
          </cell>
        </row>
        <row r="873">
          <cell r="A873" t="str">
            <v>R225114</v>
          </cell>
          <cell r="B873" t="str">
            <v>Výfukový kus VKS 160 bílý komax</v>
          </cell>
          <cell r="C873" t="str">
            <v>ks</v>
          </cell>
          <cell r="D873" t="str">
            <v>R23-mřížky,stříšky a výfukové prvky</v>
          </cell>
          <cell r="E873">
            <v>825</v>
          </cell>
          <cell r="F873" t="str">
            <v>NE</v>
          </cell>
          <cell r="G873" t="str">
            <v>R-RD</v>
          </cell>
        </row>
        <row r="874">
          <cell r="A874" t="str">
            <v>R225115</v>
          </cell>
          <cell r="B874" t="str">
            <v>Výfukový kus VKS 200 bílý komax</v>
          </cell>
          <cell r="C874" t="str">
            <v>ks</v>
          </cell>
          <cell r="D874" t="str">
            <v>R23-mřížky,stříšky a výfukové prvky</v>
          </cell>
          <cell r="E874">
            <v>930</v>
          </cell>
          <cell r="F874" t="str">
            <v>NE</v>
          </cell>
          <cell r="G874" t="str">
            <v>R-RD</v>
          </cell>
        </row>
        <row r="875">
          <cell r="A875" t="str">
            <v>R225116</v>
          </cell>
          <cell r="B875" t="str">
            <v>Výfukový kus VKS 250 bílý komax</v>
          </cell>
          <cell r="C875" t="str">
            <v>ks</v>
          </cell>
          <cell r="D875" t="str">
            <v>R23-mřížky,stříšky a výfukové prvky</v>
          </cell>
          <cell r="E875">
            <v>1110</v>
          </cell>
          <cell r="F875" t="str">
            <v>NE</v>
          </cell>
          <cell r="G875" t="str">
            <v>R-RD</v>
          </cell>
        </row>
        <row r="876">
          <cell r="A876" t="str">
            <v>R225117</v>
          </cell>
          <cell r="B876" t="str">
            <v>Výfukový kus VKS 315 bílý komax</v>
          </cell>
          <cell r="C876" t="str">
            <v>ks</v>
          </cell>
          <cell r="D876" t="str">
            <v>R23-mřížky,stříšky a výfukové prvky</v>
          </cell>
          <cell r="E876">
            <v>1270</v>
          </cell>
          <cell r="F876" t="str">
            <v>NE</v>
          </cell>
          <cell r="G876" t="str">
            <v>R-RD</v>
          </cell>
        </row>
        <row r="877">
          <cell r="A877" t="str">
            <v>R225204</v>
          </cell>
          <cell r="B877" t="str">
            <v>Protidešťová stříška DN 160 -  RH 160</v>
          </cell>
          <cell r="C877" t="str">
            <v>ks</v>
          </cell>
          <cell r="D877" t="str">
            <v>R23-mřížky,stříšky a výfukové prvky</v>
          </cell>
          <cell r="E877">
            <v>1560</v>
          </cell>
          <cell r="F877" t="str">
            <v>NE</v>
          </cell>
          <cell r="G877" t="str">
            <v>R-RD</v>
          </cell>
        </row>
        <row r="878">
          <cell r="A878" t="str">
            <v>R225205</v>
          </cell>
          <cell r="B878" t="str">
            <v>Protidešťová stříška DN 200 -  RH 200</v>
          </cell>
          <cell r="C878" t="str">
            <v>ks</v>
          </cell>
          <cell r="D878" t="str">
            <v>R23-mřížky,stříšky a výfukové prvky</v>
          </cell>
          <cell r="E878">
            <v>1630</v>
          </cell>
          <cell r="F878" t="str">
            <v>NE</v>
          </cell>
          <cell r="G878" t="str">
            <v>R-RD</v>
          </cell>
        </row>
        <row r="879">
          <cell r="A879" t="str">
            <v>R225206</v>
          </cell>
          <cell r="B879" t="str">
            <v>Protidešťová stříška DN 250 -  RH 250</v>
          </cell>
          <cell r="C879" t="str">
            <v>ks</v>
          </cell>
          <cell r="D879" t="str">
            <v>R23-mřížky,stříšky a výfukové prvky</v>
          </cell>
          <cell r="E879">
            <v>1990</v>
          </cell>
          <cell r="F879" t="str">
            <v>NE</v>
          </cell>
          <cell r="G879" t="str">
            <v>R-RD</v>
          </cell>
        </row>
        <row r="880">
          <cell r="A880" t="str">
            <v>R225207</v>
          </cell>
          <cell r="B880" t="str">
            <v>Protidešťová stříška DN 315 -  RH 315</v>
          </cell>
          <cell r="C880" t="str">
            <v>ks</v>
          </cell>
          <cell r="D880" t="str">
            <v>R23-mřížky,stříšky a výfukové prvky</v>
          </cell>
          <cell r="E880">
            <v>2210</v>
          </cell>
          <cell r="F880" t="str">
            <v>NE</v>
          </cell>
          <cell r="G880" t="str">
            <v>R-RD</v>
          </cell>
        </row>
        <row r="881">
          <cell r="A881" t="str">
            <v>R225304</v>
          </cell>
          <cell r="B881" t="str">
            <v>Výfuková hlavice DN 160 -  VHO 160</v>
          </cell>
          <cell r="C881" t="str">
            <v>ks</v>
          </cell>
          <cell r="D881" t="str">
            <v>R23-mřížky,stříšky a výfukové prvky</v>
          </cell>
          <cell r="E881">
            <v>1260</v>
          </cell>
          <cell r="F881" t="str">
            <v>NE</v>
          </cell>
          <cell r="G881" t="str">
            <v>R-RD</v>
          </cell>
        </row>
        <row r="882">
          <cell r="A882" t="str">
            <v>R225306</v>
          </cell>
          <cell r="B882" t="str">
            <v>Výfuková hlavice DN 200 -  VHO 200</v>
          </cell>
          <cell r="C882" t="str">
            <v>ks</v>
          </cell>
          <cell r="D882" t="str">
            <v>R23-mřížky,stříšky a výfukové prvky</v>
          </cell>
          <cell r="E882">
            <v>1390</v>
          </cell>
          <cell r="F882" t="str">
            <v>NE</v>
          </cell>
          <cell r="G882" t="str">
            <v>R-RD</v>
          </cell>
        </row>
        <row r="883">
          <cell r="A883" t="str">
            <v>R225308</v>
          </cell>
          <cell r="B883" t="str">
            <v>Výfuková hlavice DN 250 -  VHO 250</v>
          </cell>
          <cell r="C883" t="str">
            <v>ks</v>
          </cell>
          <cell r="D883" t="str">
            <v>R23-mřížky,stříšky a výfukové prvky</v>
          </cell>
          <cell r="E883">
            <v>1840</v>
          </cell>
          <cell r="F883" t="str">
            <v>NE</v>
          </cell>
          <cell r="G883" t="str">
            <v>R-RD</v>
          </cell>
        </row>
        <row r="884">
          <cell r="A884" t="str">
            <v>R225421</v>
          </cell>
          <cell r="B884" t="str">
            <v xml:space="preserve">Průchodový prvek VILPE pro profilované plechy  - černá </v>
          </cell>
          <cell r="C884" t="str">
            <v>ks</v>
          </cell>
          <cell r="D884" t="str">
            <v>R23-mřížky,stříšky a výfukové prvky</v>
          </cell>
          <cell r="E884">
            <v>2470</v>
          </cell>
          <cell r="F884" t="str">
            <v>NE</v>
          </cell>
          <cell r="G884" t="str">
            <v>R-RD</v>
          </cell>
        </row>
        <row r="885">
          <cell r="A885" t="str">
            <v>R225422</v>
          </cell>
          <cell r="B885" t="str">
            <v xml:space="preserve">Průchodový prvek VILPE pro profilované plechy - hnědá </v>
          </cell>
          <cell r="C885" t="str">
            <v>ks</v>
          </cell>
          <cell r="D885" t="str">
            <v>R23-mřížky,stříšky a výfukové prvky</v>
          </cell>
          <cell r="E885">
            <v>2470</v>
          </cell>
          <cell r="F885" t="str">
            <v>NE</v>
          </cell>
          <cell r="G885" t="str">
            <v>R-RD</v>
          </cell>
        </row>
        <row r="886">
          <cell r="A886" t="str">
            <v>R225423</v>
          </cell>
          <cell r="B886" t="str">
            <v xml:space="preserve">Průchodový prvek VILPE pro profilované plechy- červená </v>
          </cell>
          <cell r="C886" t="str">
            <v>ks</v>
          </cell>
          <cell r="D886" t="str">
            <v>R23-mřížky,stříšky a výfukové prvky</v>
          </cell>
          <cell r="E886">
            <v>2470</v>
          </cell>
          <cell r="F886" t="str">
            <v>NE</v>
          </cell>
          <cell r="G886" t="str">
            <v>R-RD</v>
          </cell>
        </row>
        <row r="887">
          <cell r="A887" t="str">
            <v>R225424</v>
          </cell>
          <cell r="B887" t="str">
            <v>Výfukový komínek VILPE DN 160 - černá</v>
          </cell>
          <cell r="C887" t="str">
            <v>ks</v>
          </cell>
          <cell r="D887" t="str">
            <v>R23-mřížky,stříšky a výfukové prvky</v>
          </cell>
          <cell r="E887">
            <v>4680</v>
          </cell>
          <cell r="F887" t="str">
            <v>NE</v>
          </cell>
          <cell r="G887" t="str">
            <v>R-RD</v>
          </cell>
        </row>
        <row r="888">
          <cell r="A888" t="str">
            <v>R225425</v>
          </cell>
          <cell r="B888" t="str">
            <v>Výfukový komínek VILPE DN 160 - hnědá</v>
          </cell>
          <cell r="C888" t="str">
            <v>ks</v>
          </cell>
          <cell r="D888" t="str">
            <v>R23-mřížky,stříšky a výfukové prvky</v>
          </cell>
          <cell r="E888">
            <v>4680</v>
          </cell>
          <cell r="F888" t="str">
            <v>NE</v>
          </cell>
          <cell r="G888" t="str">
            <v>R-RD</v>
          </cell>
        </row>
        <row r="889">
          <cell r="A889" t="str">
            <v>R225426</v>
          </cell>
          <cell r="B889" t="str">
            <v>Výfukový komínek VILPE DN 160 - červená</v>
          </cell>
          <cell r="C889" t="str">
            <v>ks</v>
          </cell>
          <cell r="D889" t="str">
            <v>R23-mřížky,stříšky a výfukové prvky</v>
          </cell>
          <cell r="E889">
            <v>4680</v>
          </cell>
          <cell r="F889" t="str">
            <v>NE</v>
          </cell>
          <cell r="G889" t="str">
            <v>R-RD</v>
          </cell>
        </row>
        <row r="890">
          <cell r="A890" t="str">
            <v>R225431</v>
          </cell>
          <cell r="B890" t="str">
            <v>Průchodový prvek VILPE pro taškové krytiny -černá</v>
          </cell>
          <cell r="C890" t="str">
            <v>ks</v>
          </cell>
          <cell r="D890" t="str">
            <v>R23-mřížky,stříšky a výfukové prvky</v>
          </cell>
          <cell r="E890">
            <v>2570</v>
          </cell>
          <cell r="F890" t="str">
            <v>NE</v>
          </cell>
          <cell r="G890" t="str">
            <v>R-RD</v>
          </cell>
        </row>
        <row r="891">
          <cell r="A891" t="str">
            <v>R225432</v>
          </cell>
          <cell r="B891" t="str">
            <v>Průchodový prvek VILPE pro taškové krytiny -hnědá</v>
          </cell>
          <cell r="C891" t="str">
            <v>ks</v>
          </cell>
          <cell r="D891" t="str">
            <v>R23-mřížky,stříšky a výfukové prvky</v>
          </cell>
          <cell r="E891">
            <v>2570</v>
          </cell>
          <cell r="F891" t="str">
            <v>NE</v>
          </cell>
          <cell r="G891" t="str">
            <v>R-RD</v>
          </cell>
        </row>
        <row r="892">
          <cell r="A892" t="str">
            <v>R225433</v>
          </cell>
          <cell r="B892" t="str">
            <v>Průchodový prvek VILPE pro taškové krytiny -červená</v>
          </cell>
          <cell r="C892" t="str">
            <v>ks</v>
          </cell>
          <cell r="D892" t="str">
            <v>R23-mřížky,stříšky a výfukové prvky</v>
          </cell>
          <cell r="E892">
            <v>2570</v>
          </cell>
          <cell r="F892" t="str">
            <v>NE</v>
          </cell>
          <cell r="G892" t="str">
            <v>R-RD</v>
          </cell>
        </row>
        <row r="893">
          <cell r="A893" t="str">
            <v>R226022</v>
          </cell>
          <cell r="B893" t="str">
            <v>Klapka škrtící s pákou pro ruční řízení 125 (KSK)</v>
          </cell>
          <cell r="C893" t="str">
            <v>ks</v>
          </cell>
          <cell r="D893" t="str">
            <v>R226-klapky</v>
          </cell>
          <cell r="E893">
            <v>895</v>
          </cell>
          <cell r="F893" t="str">
            <v>NE</v>
          </cell>
          <cell r="G893" t="str">
            <v>R-RD</v>
          </cell>
        </row>
        <row r="894">
          <cell r="A894" t="str">
            <v>R226025</v>
          </cell>
          <cell r="B894" t="str">
            <v>Klapka škrtící s pákou pro ruční řízení 160 (KSK)</v>
          </cell>
          <cell r="C894" t="str">
            <v>ks</v>
          </cell>
          <cell r="D894" t="str">
            <v>R226-klapky</v>
          </cell>
          <cell r="E894">
            <v>965</v>
          </cell>
          <cell r="F894" t="str">
            <v>NE</v>
          </cell>
          <cell r="G894" t="str">
            <v>R-RD</v>
          </cell>
        </row>
        <row r="895">
          <cell r="A895" t="str">
            <v>R226027</v>
          </cell>
          <cell r="B895" t="str">
            <v>Klapka škrtící s pákou pro ruční řízení 200 (KSK)</v>
          </cell>
          <cell r="C895" t="str">
            <v>ks</v>
          </cell>
          <cell r="D895" t="str">
            <v>R226-klapky</v>
          </cell>
          <cell r="E895">
            <v>1030</v>
          </cell>
          <cell r="F895" t="str">
            <v>NE</v>
          </cell>
          <cell r="G895" t="str">
            <v>R-RD</v>
          </cell>
        </row>
        <row r="896">
          <cell r="A896" t="str">
            <v>R226201</v>
          </cell>
          <cell r="B896" t="str">
            <v>Zpětná klapka 100 (RSK)</v>
          </cell>
          <cell r="C896" t="str">
            <v>ks</v>
          </cell>
          <cell r="D896" t="str">
            <v>R226-klapky</v>
          </cell>
          <cell r="E896">
            <v>300</v>
          </cell>
          <cell r="F896" t="str">
            <v>ANO</v>
          </cell>
          <cell r="G896" t="str">
            <v>R-RD</v>
          </cell>
        </row>
        <row r="897">
          <cell r="A897" t="str">
            <v>R226202</v>
          </cell>
          <cell r="B897" t="str">
            <v>Zpětná klapka 125 (RSK)</v>
          </cell>
          <cell r="C897" t="str">
            <v>ks</v>
          </cell>
          <cell r="D897" t="str">
            <v>R226-klapky</v>
          </cell>
          <cell r="E897">
            <v>315</v>
          </cell>
          <cell r="F897" t="str">
            <v>NE</v>
          </cell>
          <cell r="G897" t="str">
            <v>R-RD</v>
          </cell>
        </row>
        <row r="898">
          <cell r="A898" t="str">
            <v>R226203</v>
          </cell>
          <cell r="B898" t="str">
            <v>Zpětná klapka 160 (RSK)</v>
          </cell>
          <cell r="C898" t="str">
            <v>ks</v>
          </cell>
          <cell r="D898" t="str">
            <v>R226-klapky</v>
          </cell>
          <cell r="E898">
            <v>340</v>
          </cell>
          <cell r="F898" t="str">
            <v>NE</v>
          </cell>
          <cell r="G898" t="str">
            <v>R-RD</v>
          </cell>
        </row>
        <row r="899">
          <cell r="A899" t="str">
            <v>R226204</v>
          </cell>
          <cell r="B899" t="str">
            <v>Zpětná klapka 200 (RSK)</v>
          </cell>
          <cell r="C899" t="str">
            <v>ks</v>
          </cell>
          <cell r="D899" t="str">
            <v>R226-klapky</v>
          </cell>
          <cell r="E899">
            <v>435</v>
          </cell>
          <cell r="F899" t="str">
            <v>NE</v>
          </cell>
          <cell r="G899" t="str">
            <v>R-RD</v>
          </cell>
        </row>
        <row r="900">
          <cell r="A900" t="str">
            <v>R226205</v>
          </cell>
          <cell r="B900" t="str">
            <v>Zpětná klapka 250 (RSK)</v>
          </cell>
          <cell r="C900" t="str">
            <v>ks</v>
          </cell>
          <cell r="D900" t="str">
            <v>R226-klapky</v>
          </cell>
          <cell r="E900">
            <v>475</v>
          </cell>
          <cell r="F900" t="str">
            <v>NE</v>
          </cell>
          <cell r="G900" t="str">
            <v>R-RD</v>
          </cell>
        </row>
        <row r="901">
          <cell r="A901" t="str">
            <v>R230001</v>
          </cell>
          <cell r="B901" t="str">
            <v>Talířový ventil odtah vzduchu KO 100 - včetně rámečku</v>
          </cell>
          <cell r="C901" t="str">
            <v>ks</v>
          </cell>
          <cell r="D901" t="str">
            <v>R23-mřížky,stříšky a výfukové prvky</v>
          </cell>
          <cell r="E901">
            <v>315</v>
          </cell>
          <cell r="F901" t="str">
            <v>NE</v>
          </cell>
          <cell r="G901" t="str">
            <v>R-RD</v>
          </cell>
        </row>
        <row r="902">
          <cell r="A902" t="str">
            <v>R230002</v>
          </cell>
          <cell r="B902" t="str">
            <v>Talířový ventil odtah vzduchu KO 125 - včetně rámečku</v>
          </cell>
          <cell r="C902" t="str">
            <v>ks</v>
          </cell>
          <cell r="D902" t="str">
            <v>R23-mřížky,stříšky a výfukové prvky</v>
          </cell>
          <cell r="E902">
            <v>330</v>
          </cell>
          <cell r="F902" t="str">
            <v>NE</v>
          </cell>
          <cell r="G902" t="str">
            <v>R-RD</v>
          </cell>
        </row>
        <row r="903">
          <cell r="A903" t="str">
            <v>R230003</v>
          </cell>
          <cell r="B903" t="str">
            <v>Talířový ventil odtah vzduchu KO 160 - včetně rámečku</v>
          </cell>
          <cell r="C903" t="str">
            <v>ks</v>
          </cell>
          <cell r="D903" t="str">
            <v>R23-mřížky,stříšky a výfukové prvky</v>
          </cell>
          <cell r="E903">
            <v>460</v>
          </cell>
          <cell r="F903" t="str">
            <v>NE</v>
          </cell>
          <cell r="G903" t="str">
            <v>R-RD</v>
          </cell>
        </row>
        <row r="904">
          <cell r="A904" t="str">
            <v>R230004</v>
          </cell>
          <cell r="B904" t="str">
            <v>Talířový ventil odtah vzduchu KO 200 - včetně rámečku</v>
          </cell>
          <cell r="C904" t="str">
            <v>ks</v>
          </cell>
          <cell r="D904" t="str">
            <v>R23-mřížky,stříšky a výfukové prvky</v>
          </cell>
          <cell r="E904">
            <v>530</v>
          </cell>
          <cell r="F904" t="str">
            <v>NE</v>
          </cell>
          <cell r="G904" t="str">
            <v>R-RD</v>
          </cell>
        </row>
        <row r="905">
          <cell r="A905" t="str">
            <v>R230101</v>
          </cell>
          <cell r="B905" t="str">
            <v>Talířový ventil přívod vzduchu KI 100 - včetně rámečku</v>
          </cell>
          <cell r="C905" t="str">
            <v>ks</v>
          </cell>
          <cell r="D905" t="str">
            <v>R23-mřížky,stříšky a výfukové prvky</v>
          </cell>
          <cell r="E905">
            <v>315</v>
          </cell>
          <cell r="F905" t="str">
            <v>NE</v>
          </cell>
          <cell r="G905" t="str">
            <v>R-RD</v>
          </cell>
        </row>
        <row r="906">
          <cell r="A906" t="str">
            <v>R230102</v>
          </cell>
          <cell r="B906" t="str">
            <v>Talířový ventil přívod vzduchu KI 125 - včetně rámečku</v>
          </cell>
          <cell r="C906" t="str">
            <v>ks</v>
          </cell>
          <cell r="D906" t="str">
            <v>R23-mřížky,stříšky a výfukové prvky</v>
          </cell>
          <cell r="E906">
            <v>330</v>
          </cell>
          <cell r="F906" t="str">
            <v>NE</v>
          </cell>
          <cell r="G906" t="str">
            <v>R-RD</v>
          </cell>
        </row>
        <row r="907">
          <cell r="A907" t="str">
            <v>R230103</v>
          </cell>
          <cell r="B907" t="str">
            <v>Talířový ventil přívod vzduchu KI 160 - včetně rámečku</v>
          </cell>
          <cell r="C907" t="str">
            <v>ks</v>
          </cell>
          <cell r="D907" t="str">
            <v>R23-mřížky,stříšky a výfukové prvky</v>
          </cell>
          <cell r="E907">
            <v>460</v>
          </cell>
          <cell r="F907" t="str">
            <v>NE</v>
          </cell>
          <cell r="G907" t="str">
            <v>R-RD</v>
          </cell>
        </row>
        <row r="908">
          <cell r="A908" t="str">
            <v>R230104</v>
          </cell>
          <cell r="B908" t="str">
            <v>Talířový ventil přívod vzduchu KI 200 - včetně rámečku</v>
          </cell>
          <cell r="C908" t="str">
            <v>ks</v>
          </cell>
          <cell r="D908" t="str">
            <v>R23-mřížky,stříšky a výfukové prvky</v>
          </cell>
          <cell r="E908">
            <v>555</v>
          </cell>
          <cell r="F908" t="str">
            <v>NE</v>
          </cell>
          <cell r="G908" t="str">
            <v>R-RD</v>
          </cell>
        </row>
        <row r="909">
          <cell r="A909" t="str">
            <v>R231219</v>
          </cell>
          <cell r="B909" t="str">
            <v xml:space="preserve">Dýza s dalekým dosahem 90/N DDM TPM 011/00 </v>
          </cell>
          <cell r="C909" t="str">
            <v>ks</v>
          </cell>
          <cell r="D909" t="str">
            <v>R23-mřížky,stříšky a výfukové prvky</v>
          </cell>
          <cell r="E909">
            <v>3530</v>
          </cell>
          <cell r="F909" t="str">
            <v>ANO</v>
          </cell>
          <cell r="G909" t="str">
            <v>R-RD</v>
          </cell>
        </row>
        <row r="910">
          <cell r="A910" t="str">
            <v>R231220</v>
          </cell>
          <cell r="B910" t="str">
            <v>Dýza s dalekým dosahem 130/N DDM TPM 011/00</v>
          </cell>
          <cell r="C910" t="str">
            <v>ks</v>
          </cell>
          <cell r="D910" t="str">
            <v>R23-mřížky,stříšky a výfukové prvky</v>
          </cell>
          <cell r="E910">
            <v>4370</v>
          </cell>
          <cell r="F910" t="str">
            <v>NE</v>
          </cell>
          <cell r="G910" t="str">
            <v>R-RD</v>
          </cell>
        </row>
        <row r="911">
          <cell r="A911" t="str">
            <v>R231300</v>
          </cell>
          <cell r="B911" t="str">
            <v>Dýza Maico WD 10W</v>
          </cell>
          <cell r="C911" t="str">
            <v>ks</v>
          </cell>
          <cell r="D911" t="str">
            <v>R23-mřížky,stříšky a výfukové prvky</v>
          </cell>
          <cell r="E911">
            <v>3970</v>
          </cell>
          <cell r="F911" t="str">
            <v>ANO</v>
          </cell>
          <cell r="G911" t="str">
            <v>R-RD</v>
          </cell>
        </row>
        <row r="912">
          <cell r="A912" t="str">
            <v>R311010</v>
          </cell>
          <cell r="B912" t="str">
            <v>lepící páska univerzální š. - 50mm       50m</v>
          </cell>
          <cell r="C912" t="str">
            <v>ks</v>
          </cell>
          <cell r="D912" t="str">
            <v>R31-závěsný a těs. Mat.</v>
          </cell>
          <cell r="E912">
            <v>180</v>
          </cell>
          <cell r="F912" t="str">
            <v>ANO</v>
          </cell>
          <cell r="G912" t="str">
            <v>R-RD</v>
          </cell>
        </row>
        <row r="913">
          <cell r="A913" t="str">
            <v>R311030</v>
          </cell>
          <cell r="B913" t="str">
            <v>lepící páska AL š. - 50mm       50m</v>
          </cell>
          <cell r="C913" t="str">
            <v>ks</v>
          </cell>
          <cell r="D913" t="str">
            <v>R31-závěsný a těs. Mat.</v>
          </cell>
          <cell r="E913">
            <v>245</v>
          </cell>
          <cell r="F913" t="str">
            <v>ANO</v>
          </cell>
          <cell r="G913" t="str">
            <v>R-RD</v>
          </cell>
        </row>
        <row r="914">
          <cell r="A914" t="str">
            <v>R313030</v>
          </cell>
          <cell r="B914" t="str">
            <v>Nylonová spona vázací 9/1020 mm na průměr do 290 mm</v>
          </cell>
          <cell r="C914" t="str">
            <v>ks</v>
          </cell>
          <cell r="D914" t="str">
            <v>R31-závěsný a těs. Mat.</v>
          </cell>
          <cell r="E914">
            <v>41</v>
          </cell>
          <cell r="F914" t="str">
            <v>NE</v>
          </cell>
          <cell r="G914" t="str">
            <v>R-RD</v>
          </cell>
        </row>
        <row r="915">
          <cell r="A915" t="str">
            <v>R314010</v>
          </cell>
          <cell r="B915" t="str">
            <v>Hmoždinka FISCHER GK č. 52389 (závěs na sádrok.)</v>
          </cell>
          <cell r="C915" t="str">
            <v>ks</v>
          </cell>
          <cell r="D915" t="str">
            <v>R31-závěsný a těs. Mat.</v>
          </cell>
          <cell r="E915">
            <v>41</v>
          </cell>
          <cell r="F915" t="str">
            <v>NE</v>
          </cell>
          <cell r="G915" t="str">
            <v>R-RD</v>
          </cell>
        </row>
        <row r="916">
          <cell r="A916" t="str">
            <v>R315010</v>
          </cell>
          <cell r="B916" t="str">
            <v xml:space="preserve">AL plech š. 20 mm - závěsný (a 1 bm) </v>
          </cell>
          <cell r="C916" t="str">
            <v>ks</v>
          </cell>
          <cell r="D916" t="str">
            <v>R31-závěsný a těs. Mat.</v>
          </cell>
          <cell r="E916">
            <v>27</v>
          </cell>
          <cell r="F916" t="str">
            <v>ANO</v>
          </cell>
          <cell r="G916" t="str">
            <v>R-RD</v>
          </cell>
        </row>
        <row r="917">
          <cell r="A917" t="str">
            <v>R316001</v>
          </cell>
          <cell r="B917" t="str">
            <v>Plastový kruhový závěs pr. 100 – pro rozvody GP</v>
          </cell>
          <cell r="C917" t="str">
            <v>ks</v>
          </cell>
          <cell r="D917" t="str">
            <v>R31-závěsný a těs. Mat.</v>
          </cell>
          <cell r="E917">
            <v>68</v>
          </cell>
          <cell r="F917" t="str">
            <v>ANO</v>
          </cell>
          <cell r="G917" t="str">
            <v>R-RD</v>
          </cell>
        </row>
        <row r="918">
          <cell r="A918" t="str">
            <v>R316002</v>
          </cell>
          <cell r="B918" t="str">
            <v>Držák na GP (dvojitý)</v>
          </cell>
          <cell r="C918" t="str">
            <v>ks</v>
          </cell>
          <cell r="D918" t="str">
            <v>R31-závěsný a těs. Mat.</v>
          </cell>
          <cell r="E918">
            <v>95</v>
          </cell>
          <cell r="F918" t="str">
            <v>ANO</v>
          </cell>
          <cell r="G918" t="str">
            <v>R-RD</v>
          </cell>
        </row>
        <row r="919">
          <cell r="A919" t="str">
            <v>R316003</v>
          </cell>
          <cell r="B919" t="str">
            <v>Držák na GP (jednoduchý)</v>
          </cell>
          <cell r="C919" t="str">
            <v>ks</v>
          </cell>
          <cell r="D919" t="str">
            <v>R31-závěsný a těs. Mat.</v>
          </cell>
          <cell r="E919">
            <v>68</v>
          </cell>
          <cell r="F919" t="str">
            <v>ANO</v>
          </cell>
          <cell r="G919" t="str">
            <v>R-RD</v>
          </cell>
        </row>
        <row r="920">
          <cell r="A920" t="str">
            <v>R316016</v>
          </cell>
          <cell r="B920" t="str">
            <v>kruhový závěs Ø180mm</v>
          </cell>
          <cell r="C920" t="str">
            <v>ks</v>
          </cell>
          <cell r="D920" t="str">
            <v>R31-závěsný a těs. Mat.</v>
          </cell>
          <cell r="E920">
            <v>180</v>
          </cell>
          <cell r="F920" t="str">
            <v>NE</v>
          </cell>
          <cell r="G920" t="str">
            <v>R-RD</v>
          </cell>
        </row>
        <row r="921">
          <cell r="A921" t="str">
            <v>R316020</v>
          </cell>
          <cell r="B921" t="str">
            <v>kruhový závěs Ø224mm</v>
          </cell>
          <cell r="C921" t="str">
            <v>ks</v>
          </cell>
          <cell r="D921" t="str">
            <v>R31-závěsný a těs. Mat.</v>
          </cell>
          <cell r="E921">
            <v>205</v>
          </cell>
          <cell r="F921" t="str">
            <v>NE</v>
          </cell>
          <cell r="G921" t="str">
            <v>R-RD</v>
          </cell>
        </row>
        <row r="922">
          <cell r="A922" t="str">
            <v>R316025</v>
          </cell>
          <cell r="B922" t="str">
            <v>kruhový závěs Ø280mm</v>
          </cell>
          <cell r="C922" t="str">
            <v>ks</v>
          </cell>
          <cell r="D922" t="str">
            <v>R31-závěsný a těs. Mat.</v>
          </cell>
          <cell r="E922">
            <v>215</v>
          </cell>
          <cell r="F922" t="str">
            <v>NE</v>
          </cell>
          <cell r="G922" t="str">
            <v>R-RD</v>
          </cell>
        </row>
        <row r="923">
          <cell r="A923" t="str">
            <v>R316101</v>
          </cell>
          <cell r="B923" t="str">
            <v>Nástěnný konzolový set pro venkovní kondenzační jednotky</v>
          </cell>
          <cell r="C923" t="str">
            <v>ks</v>
          </cell>
          <cell r="D923" t="str">
            <v>R400 - Tepelné čerpadlo</v>
          </cell>
          <cell r="E923">
            <v>4150</v>
          </cell>
          <cell r="F923" t="str">
            <v>NE</v>
          </cell>
          <cell r="G923" t="str">
            <v>R-RD</v>
          </cell>
        </row>
        <row r="924">
          <cell r="A924" t="str">
            <v>R316111</v>
          </cell>
          <cell r="B924" t="str">
            <v>podlahový konzolový set pro venkovní kondenzační jednotky</v>
          </cell>
          <cell r="C924" t="str">
            <v>ks</v>
          </cell>
          <cell r="D924" t="str">
            <v>R400 - Tepelné čerpadlo</v>
          </cell>
          <cell r="E924">
            <v>3650</v>
          </cell>
          <cell r="F924" t="str">
            <v>NE</v>
          </cell>
          <cell r="G924" t="str">
            <v>R-RD</v>
          </cell>
        </row>
        <row r="925">
          <cell r="A925" t="str">
            <v>R316201</v>
          </cell>
          <cell r="B925" t="str">
            <v>filtrační box DN 160 - přídavný filtrační box pro přímý kuchyňský odtah</v>
          </cell>
          <cell r="C925" t="str">
            <v>ks</v>
          </cell>
          <cell r="D925" t="str">
            <v>R15 -filtrační boxy</v>
          </cell>
          <cell r="E925">
            <v>10600</v>
          </cell>
          <cell r="F925" t="str">
            <v>NE</v>
          </cell>
          <cell r="G925" t="str">
            <v>R-RD</v>
          </cell>
        </row>
        <row r="926">
          <cell r="A926" t="str">
            <v>R316303</v>
          </cell>
          <cell r="B926" t="str">
            <v>Spojovací sada pro plastový rozvod ATREA GP</v>
          </cell>
          <cell r="C926" t="str">
            <v>ks</v>
          </cell>
          <cell r="D926" t="str">
            <v>R212-potrubí GP</v>
          </cell>
          <cell r="E926">
            <v>68</v>
          </cell>
          <cell r="F926" t="str">
            <v>ANO</v>
          </cell>
          <cell r="G926" t="str">
            <v>R-RD</v>
          </cell>
        </row>
        <row r="927">
          <cell r="A927" t="str">
            <v>R317010</v>
          </cell>
          <cell r="B927" t="str">
            <v>DPR 40 - Příchytka plochého podstropního rozvodu 160x40</v>
          </cell>
          <cell r="C927" t="str">
            <v>ks</v>
          </cell>
          <cell r="D927" t="str">
            <v>R31-závěsný a těs. Mat.</v>
          </cell>
          <cell r="E927">
            <v>81</v>
          </cell>
          <cell r="F927" t="str">
            <v>NE</v>
          </cell>
          <cell r="G927" t="str">
            <v>R-RD</v>
          </cell>
        </row>
        <row r="928">
          <cell r="A928" t="str">
            <v>R317020</v>
          </cell>
          <cell r="B928" t="str">
            <v>DPR 50 - Příchytka plochého podstropního rozvodu 200x50</v>
          </cell>
          <cell r="C928" t="str">
            <v>ks</v>
          </cell>
          <cell r="D928" t="str">
            <v>R31-závěsný a těs. Mat.</v>
          </cell>
          <cell r="E928">
            <v>81</v>
          </cell>
          <cell r="F928" t="str">
            <v>NE</v>
          </cell>
          <cell r="G928" t="str">
            <v>R-RD</v>
          </cell>
        </row>
        <row r="929">
          <cell r="A929" t="str">
            <v>R330010</v>
          </cell>
          <cell r="B929" t="str">
            <v>Paleta "EURO" 80x120 (přeprava materiálu)</v>
          </cell>
          <cell r="C929" t="str">
            <v>ks</v>
          </cell>
          <cell r="D929" t="str">
            <v>R31-závěsný a těs. Mat.</v>
          </cell>
          <cell r="E929">
            <v>435</v>
          </cell>
          <cell r="F929" t="str">
            <v>NE</v>
          </cell>
          <cell r="G929" t="str">
            <v>R-RD</v>
          </cell>
        </row>
        <row r="930">
          <cell r="A930" t="str">
            <v>R330013</v>
          </cell>
          <cell r="B930" t="str">
            <v xml:space="preserve">Dvou paleta DUPLEX 850 INTER VALLOX </v>
          </cell>
          <cell r="C930" t="str">
            <v>ks</v>
          </cell>
          <cell r="D930" t="str">
            <v>R31-závěsný a těs. Mat.</v>
          </cell>
          <cell r="E930" t="str">
            <v>X</v>
          </cell>
          <cell r="F930" t="str">
            <v>NE</v>
          </cell>
          <cell r="G930" t="str">
            <v>valox</v>
          </cell>
        </row>
        <row r="931">
          <cell r="A931" t="str">
            <v>R330014</v>
          </cell>
          <cell r="B931" t="str">
            <v xml:space="preserve">Dekor paleta DUPLEX 850 INTER VALLOX </v>
          </cell>
          <cell r="C931" t="str">
            <v>ks</v>
          </cell>
          <cell r="D931" t="str">
            <v>R31-závěsný a těs. Mat.</v>
          </cell>
          <cell r="E931" t="str">
            <v>X</v>
          </cell>
          <cell r="F931" t="str">
            <v>NE</v>
          </cell>
          <cell r="G931" t="str">
            <v>valox</v>
          </cell>
        </row>
        <row r="932">
          <cell r="A932" t="str">
            <v>R336015</v>
          </cell>
          <cell r="B932" t="str">
            <v>Samolepící izolace tl. 15 mm</v>
          </cell>
          <cell r="C932" t="str">
            <v>m2</v>
          </cell>
          <cell r="D932" t="str">
            <v>R335 -izolace</v>
          </cell>
          <cell r="E932">
            <v>420</v>
          </cell>
          <cell r="F932" t="str">
            <v>NE</v>
          </cell>
          <cell r="G932" t="str">
            <v>R-RD</v>
          </cell>
        </row>
        <row r="933">
          <cell r="A933" t="str">
            <v>R336016</v>
          </cell>
          <cell r="B933" t="str">
            <v>Čistící sada pro podlahové kanály 200x50</v>
          </cell>
          <cell r="C933" t="str">
            <v>kpl</v>
          </cell>
          <cell r="D933" t="str">
            <v>R1-Rozvod 200x50</v>
          </cell>
          <cell r="E933">
            <v>2620</v>
          </cell>
          <cell r="F933" t="str">
            <v>NE</v>
          </cell>
          <cell r="G933" t="str">
            <v>R-RD</v>
          </cell>
        </row>
        <row r="934">
          <cell r="A934" t="str">
            <v>R336017</v>
          </cell>
          <cell r="B934" t="str">
            <v>Čistící sada pro podlahové kanály 160x40</v>
          </cell>
          <cell r="C934" t="str">
            <v>kpl</v>
          </cell>
          <cell r="D934" t="str">
            <v>R1-Rozvod 160x40</v>
          </cell>
          <cell r="E934">
            <v>2540</v>
          </cell>
          <cell r="F934" t="str">
            <v>NE</v>
          </cell>
          <cell r="G934" t="str">
            <v>R-RD</v>
          </cell>
        </row>
        <row r="935">
          <cell r="A935" t="str">
            <v>R336030</v>
          </cell>
          <cell r="B935" t="str">
            <v>Isover rohož ML 3 tl. 30 mm s Al. folii</v>
          </cell>
          <cell r="C935" t="str">
            <v>m2</v>
          </cell>
          <cell r="D935" t="str">
            <v>R335 -izolace</v>
          </cell>
          <cell r="E935">
            <v>375</v>
          </cell>
          <cell r="F935" t="str">
            <v>NE</v>
          </cell>
          <cell r="G935" t="str">
            <v>R-RD</v>
          </cell>
        </row>
        <row r="936">
          <cell r="A936" t="str">
            <v>R336100</v>
          </cell>
          <cell r="B936" t="str">
            <v>Isover rohož LM 3 tl. 100 mm</v>
          </cell>
          <cell r="C936" t="str">
            <v>m2</v>
          </cell>
          <cell r="D936" t="str">
            <v>R335 -izolace</v>
          </cell>
          <cell r="E936">
            <v>665</v>
          </cell>
          <cell r="F936" t="str">
            <v>NE</v>
          </cell>
          <cell r="G936" t="str">
            <v>R-RD</v>
          </cell>
        </row>
        <row r="937">
          <cell r="A937" t="str">
            <v>R340100</v>
          </cell>
          <cell r="B937" t="str">
            <v>Parotěsný límec 100</v>
          </cell>
          <cell r="C937" t="str">
            <v>ks</v>
          </cell>
          <cell r="D937" t="str">
            <v>R31-závěsný a těs. Mat.</v>
          </cell>
          <cell r="E937">
            <v>300</v>
          </cell>
          <cell r="F937" t="str">
            <v>NE</v>
          </cell>
          <cell r="G937" t="str">
            <v>R-RD</v>
          </cell>
        </row>
        <row r="938">
          <cell r="A938" t="str">
            <v>R340125</v>
          </cell>
          <cell r="B938" t="str">
            <v>Parotěsný límec 125</v>
          </cell>
          <cell r="C938" t="str">
            <v>ks</v>
          </cell>
          <cell r="D938" t="str">
            <v>R31-závěsný a těs. Mat.</v>
          </cell>
          <cell r="E938">
            <v>330</v>
          </cell>
          <cell r="F938" t="str">
            <v>NE</v>
          </cell>
          <cell r="G938" t="str">
            <v>R-RD</v>
          </cell>
        </row>
        <row r="939">
          <cell r="A939" t="str">
            <v>R340160</v>
          </cell>
          <cell r="B939" t="str">
            <v>Parotěsný límec 160</v>
          </cell>
          <cell r="C939" t="str">
            <v>ks</v>
          </cell>
          <cell r="D939" t="str">
            <v>R31-závěsný a těs. Mat.</v>
          </cell>
          <cell r="E939">
            <v>340</v>
          </cell>
          <cell r="F939" t="str">
            <v>NE</v>
          </cell>
          <cell r="G939" t="str">
            <v>R-RD</v>
          </cell>
        </row>
        <row r="940">
          <cell r="A940" t="str">
            <v>R340200</v>
          </cell>
          <cell r="B940" t="str">
            <v>Parotěsný límec 200</v>
          </cell>
          <cell r="C940" t="str">
            <v>ks</v>
          </cell>
          <cell r="D940" t="str">
            <v>R31-závěsný a těs. Mat.</v>
          </cell>
          <cell r="E940">
            <v>410</v>
          </cell>
          <cell r="F940" t="str">
            <v>NE</v>
          </cell>
          <cell r="G940" t="str">
            <v>R-RD</v>
          </cell>
        </row>
        <row r="941">
          <cell r="A941" t="str">
            <v>R340250</v>
          </cell>
          <cell r="B941" t="str">
            <v>Parotěsný límec 250</v>
          </cell>
          <cell r="C941" t="str">
            <v>ks</v>
          </cell>
          <cell r="D941" t="str">
            <v>R31-závěsný a těs. Mat.</v>
          </cell>
          <cell r="E941">
            <v>420</v>
          </cell>
          <cell r="F941" t="str">
            <v>NE</v>
          </cell>
          <cell r="G941" t="str">
            <v>R-RD</v>
          </cell>
        </row>
        <row r="942">
          <cell r="A942" t="str">
            <v>R400010</v>
          </cell>
          <cell r="B942" t="str">
            <v>ATREA FG09 - venkovní konden. jednotka - pro zap. CHF jednotky RB4/RB5</v>
          </cell>
          <cell r="C942" t="str">
            <v>ks</v>
          </cell>
          <cell r="D942" t="str">
            <v>R400 - Tepelné čerpadlo</v>
          </cell>
          <cell r="E942">
            <v>17600</v>
          </cell>
          <cell r="F942" t="str">
            <v>NE</v>
          </cell>
          <cell r="G942" t="str">
            <v>R-ADU</v>
          </cell>
        </row>
        <row r="943">
          <cell r="A943" t="str">
            <v>R400015</v>
          </cell>
          <cell r="B943" t="str">
            <v>ATREA FG14 - venkovní konden. jednotka - pro zap. CHF jednotky RK4/RK5; RA4/RA5</v>
          </cell>
          <cell r="C943" t="str">
            <v>ks</v>
          </cell>
          <cell r="D943" t="str">
            <v>R400 - Tepelné čerpadlo</v>
          </cell>
          <cell r="E943">
            <v>32900</v>
          </cell>
          <cell r="F943" t="str">
            <v>NE</v>
          </cell>
          <cell r="G943" t="str">
            <v>R-ADU</v>
          </cell>
        </row>
        <row r="944">
          <cell r="A944" t="str">
            <v>R400019</v>
          </cell>
          <cell r="B944" t="str">
            <v>ATREA FG18 - venkovní konden. jednotka - pro zap. CHF jednotky RK4/RK5</v>
          </cell>
          <cell r="C944" t="str">
            <v>ks</v>
          </cell>
          <cell r="D944" t="str">
            <v>R400 - Tepelné čerpadlo</v>
          </cell>
          <cell r="E944">
            <v>37900</v>
          </cell>
          <cell r="F944" t="str">
            <v>NE</v>
          </cell>
          <cell r="G944" t="str">
            <v>R-ADU</v>
          </cell>
        </row>
        <row r="945">
          <cell r="A945" t="str">
            <v>R603118</v>
          </cell>
          <cell r="B945" t="str">
            <v>RG23 - pro IZT-U (pro kompletní digitální řízení)</v>
          </cell>
          <cell r="C945" t="str">
            <v>ks</v>
          </cell>
          <cell r="D945" t="str">
            <v>R6 -IZT</v>
          </cell>
          <cell r="E945">
            <v>31200</v>
          </cell>
          <cell r="F945" t="str">
            <v>NE</v>
          </cell>
          <cell r="G945" t="str">
            <v>R-RD</v>
          </cell>
        </row>
        <row r="946">
          <cell r="A946" t="str">
            <v>R603133</v>
          </cell>
          <cell r="B946" t="str">
            <v>Čidlo teploty základní pro RG 23</v>
          </cell>
          <cell r="C946" t="str">
            <v>ks</v>
          </cell>
          <cell r="D946" t="str">
            <v>R6 -IZT</v>
          </cell>
          <cell r="E946">
            <v>930</v>
          </cell>
          <cell r="F946" t="str">
            <v>NE</v>
          </cell>
          <cell r="G946" t="str">
            <v>R-RD</v>
          </cell>
        </row>
        <row r="947">
          <cell r="A947" t="str">
            <v>R603134</v>
          </cell>
          <cell r="B947" t="str">
            <v>Čidlo teploty rozšířené pro RG 23</v>
          </cell>
          <cell r="C947" t="str">
            <v>ks</v>
          </cell>
          <cell r="D947" t="str">
            <v>R6 -IZT</v>
          </cell>
          <cell r="E947">
            <v>1190</v>
          </cell>
          <cell r="F947" t="str">
            <v>NE</v>
          </cell>
          <cell r="G947" t="str">
            <v>R-RD</v>
          </cell>
        </row>
        <row r="948">
          <cell r="A948" t="str">
            <v>R603135</v>
          </cell>
          <cell r="B948" t="str">
            <v>Čidlo solárního okruhu pro RG 23</v>
          </cell>
          <cell r="C948" t="str">
            <v>ks</v>
          </cell>
          <cell r="D948" t="str">
            <v>R6 -IZT</v>
          </cell>
          <cell r="E948">
            <v>1950</v>
          </cell>
          <cell r="F948" t="str">
            <v>NE</v>
          </cell>
          <cell r="G948" t="str">
            <v>R-RD</v>
          </cell>
        </row>
        <row r="949">
          <cell r="A949" t="str">
            <v>R603136</v>
          </cell>
          <cell r="B949" t="str">
            <v>Čidlo venkovní teploty pro RG 23</v>
          </cell>
          <cell r="C949" t="str">
            <v>ks</v>
          </cell>
          <cell r="D949" t="str">
            <v>R6 -IZT</v>
          </cell>
          <cell r="E949">
            <v>1480</v>
          </cell>
          <cell r="F949" t="str">
            <v>NE</v>
          </cell>
          <cell r="G949" t="str">
            <v>R-RD</v>
          </cell>
        </row>
        <row r="950">
          <cell r="A950" t="str">
            <v>R603137</v>
          </cell>
          <cell r="B950" t="str">
            <v>Filtr pro čidla teploty k RG 23</v>
          </cell>
          <cell r="C950" t="str">
            <v>ks</v>
          </cell>
          <cell r="D950" t="str">
            <v>R6 -IZT</v>
          </cell>
          <cell r="E950">
            <v>515</v>
          </cell>
          <cell r="F950" t="str">
            <v>NE</v>
          </cell>
          <cell r="G950" t="str">
            <v>R-RD</v>
          </cell>
        </row>
        <row r="951">
          <cell r="A951" t="str">
            <v>R603417</v>
          </cell>
          <cell r="B951" t="str">
            <v>RGS-3 - pro IZT-U (silová regulace pro řízení elektrospirál)</v>
          </cell>
          <cell r="C951" t="str">
            <v>ks</v>
          </cell>
          <cell r="D951" t="str">
            <v>R6 -IZT</v>
          </cell>
          <cell r="E951">
            <v>12900</v>
          </cell>
          <cell r="F951" t="str">
            <v>NE</v>
          </cell>
          <cell r="G951" t="str">
            <v>R-RD</v>
          </cell>
        </row>
        <row r="952">
          <cell r="A952" t="str">
            <v>R610001</v>
          </cell>
          <cell r="B952" t="str">
            <v>PRO SUM-08 - sumátor pro sloučení výstupů až z 8 čidel CO2</v>
          </cell>
          <cell r="C952" t="str">
            <v>ks</v>
          </cell>
          <cell r="D952" t="str">
            <v>Elektro</v>
          </cell>
          <cell r="E952">
            <v>560</v>
          </cell>
          <cell r="F952" t="str">
            <v>NE</v>
          </cell>
          <cell r="G952" t="str">
            <v>R-RD</v>
          </cell>
        </row>
        <row r="953">
          <cell r="A953" t="str">
            <v>R700040</v>
          </cell>
          <cell r="B953" t="str">
            <v>Regulační termostatická jednotka ESBE - LTC 141, 55C</v>
          </cell>
          <cell r="C953" t="str">
            <v>kpl</v>
          </cell>
          <cell r="D953" t="str">
            <v>R7-topenářské příslušenství</v>
          </cell>
          <cell r="E953">
            <v>15500</v>
          </cell>
          <cell r="F953" t="str">
            <v>NE</v>
          </cell>
          <cell r="G953" t="str">
            <v>R-RD</v>
          </cell>
        </row>
        <row r="954">
          <cell r="A954" t="str">
            <v>R700083</v>
          </cell>
          <cell r="B954" t="str">
            <v>Třícestná směšovací sada , DN 20, kv4, 24V</v>
          </cell>
          <cell r="C954" t="str">
            <v>kpl</v>
          </cell>
          <cell r="D954" t="str">
            <v>R7-topenářské příslušenství</v>
          </cell>
          <cell r="E954">
            <v>4510</v>
          </cell>
          <cell r="F954" t="str">
            <v>NE</v>
          </cell>
          <cell r="G954" t="str">
            <v>R-ADU</v>
          </cell>
        </row>
        <row r="955">
          <cell r="A955" t="str">
            <v>R700084</v>
          </cell>
          <cell r="B955" t="str">
            <v>Čtyřcestná směšovací sada, DN 20, kv4, 24V</v>
          </cell>
          <cell r="C955" t="str">
            <v>kpl</v>
          </cell>
          <cell r="D955" t="str">
            <v>R7-topenářské příslušenství</v>
          </cell>
          <cell r="E955">
            <v>4670</v>
          </cell>
          <cell r="F955" t="str">
            <v>NE</v>
          </cell>
          <cell r="G955" t="str">
            <v>R-ADU</v>
          </cell>
        </row>
        <row r="956">
          <cell r="A956" t="str">
            <v>R700085</v>
          </cell>
          <cell r="B956" t="str">
            <v>Oběhové čerpadlo EC-20, 230V</v>
          </cell>
          <cell r="C956" t="str">
            <v>kpl</v>
          </cell>
          <cell r="D956" t="str">
            <v>R7-topenářské příslušenství</v>
          </cell>
          <cell r="E956">
            <v>4480</v>
          </cell>
          <cell r="F956" t="str">
            <v>NE</v>
          </cell>
          <cell r="G956" t="str">
            <v>R-ADU</v>
          </cell>
        </row>
        <row r="957">
          <cell r="A957" t="str">
            <v>R700086</v>
          </cell>
          <cell r="B957" t="str">
            <v>Sada pro solankový výměník tepla</v>
          </cell>
          <cell r="C957" t="str">
            <v>kpl</v>
          </cell>
          <cell r="D957" t="str">
            <v>R7-topenářské příslušenství</v>
          </cell>
          <cell r="E957">
            <v>14770</v>
          </cell>
          <cell r="F957" t="str">
            <v>NE</v>
          </cell>
          <cell r="G957" t="str">
            <v>R-ADU</v>
          </cell>
        </row>
        <row r="958">
          <cell r="A958" t="str">
            <v>R700090</v>
          </cell>
          <cell r="B958" t="str">
            <v>Sada škrtící 0-10V, 24V DC, DN 20</v>
          </cell>
          <cell r="C958" t="str">
            <v>kpl</v>
          </cell>
          <cell r="D958" t="str">
            <v>R7-topenářské příslušenství</v>
          </cell>
          <cell r="E958">
            <v>4690</v>
          </cell>
          <cell r="F958" t="str">
            <v>NE</v>
          </cell>
          <cell r="G958" t="str">
            <v>R-ADU</v>
          </cell>
        </row>
        <row r="959">
          <cell r="A959" t="str">
            <v>R700094</v>
          </cell>
          <cell r="B959" t="str">
            <v>Elektrický přepínací ventil, 230V, DN 20</v>
          </cell>
          <cell r="C959" t="str">
            <v>ks</v>
          </cell>
          <cell r="D959" t="str">
            <v>R7-topenářské příslušenství</v>
          </cell>
          <cell r="E959">
            <v>3810</v>
          </cell>
          <cell r="F959" t="str">
            <v>NE</v>
          </cell>
          <cell r="G959" t="str">
            <v>R-ADU</v>
          </cell>
        </row>
        <row r="960">
          <cell r="A960" t="str">
            <v>R700096</v>
          </cell>
          <cell r="B960" t="str">
            <v>Elektrický uzavírací ventil 24V DC, DN 20</v>
          </cell>
          <cell r="C960" t="str">
            <v>ks</v>
          </cell>
          <cell r="D960" t="str">
            <v>R7-topenářské příslušenství</v>
          </cell>
          <cell r="E960">
            <v>3780</v>
          </cell>
          <cell r="F960" t="str">
            <v>NE</v>
          </cell>
          <cell r="G960" t="str">
            <v>R-ADU</v>
          </cell>
        </row>
        <row r="961">
          <cell r="A961" t="str">
            <v>R700101</v>
          </cell>
          <cell r="B961" t="str">
            <v>Cu izolovaná dvojtrubka 6/12mm</v>
          </cell>
          <cell r="C961" t="str">
            <v>m</v>
          </cell>
          <cell r="D961" t="str">
            <v>R400 - Tepelné čerpadlo</v>
          </cell>
          <cell r="E961">
            <v>445</v>
          </cell>
          <cell r="F961" t="str">
            <v>NE</v>
          </cell>
          <cell r="G961" t="str">
            <v>R-RD</v>
          </cell>
        </row>
        <row r="962">
          <cell r="A962" t="str">
            <v>R700102</v>
          </cell>
          <cell r="B962" t="str">
            <v>Cu izolovaná dvojtrubka 6/10mm - pro zapojení CHF jednotky DUPLEX RB4/RB5</v>
          </cell>
          <cell r="C962" t="str">
            <v>m</v>
          </cell>
          <cell r="D962" t="str">
            <v>R400 - Tepelné čerpadlo</v>
          </cell>
          <cell r="E962">
            <v>445</v>
          </cell>
          <cell r="F962" t="str">
            <v>NE</v>
          </cell>
          <cell r="G962" t="str">
            <v>R-RD</v>
          </cell>
        </row>
        <row r="963">
          <cell r="A963" t="str">
            <v>R700105</v>
          </cell>
          <cell r="B963" t="str">
            <v>Sada přepínacích ventilů pro TCA - V3</v>
          </cell>
          <cell r="C963" t="str">
            <v>ks</v>
          </cell>
          <cell r="D963" t="str">
            <v>R400 - Tepelné čerpadlo</v>
          </cell>
          <cell r="E963">
            <v>16400</v>
          </cell>
          <cell r="F963" t="str">
            <v>NE</v>
          </cell>
          <cell r="G963" t="str">
            <v>R-RD</v>
          </cell>
        </row>
        <row r="964">
          <cell r="A964" t="str">
            <v>R700106</v>
          </cell>
          <cell r="B964" t="str">
            <v>Sada přepínacích ventilů pro TCA - V4</v>
          </cell>
          <cell r="C964" t="str">
            <v>ks</v>
          </cell>
          <cell r="D964" t="str">
            <v>R400 - Tepelné čerpadlo</v>
          </cell>
          <cell r="E964">
            <v>12700</v>
          </cell>
          <cell r="F964" t="str">
            <v>NE</v>
          </cell>
          <cell r="G964" t="str">
            <v>R-RD</v>
          </cell>
        </row>
        <row r="965">
          <cell r="A965" t="str">
            <v>R701050</v>
          </cell>
          <cell r="B965" t="str">
            <v>Expanzní nádoba 50 l , 6 bar</v>
          </cell>
          <cell r="C965" t="str">
            <v>ks</v>
          </cell>
          <cell r="D965" t="str">
            <v>R7-topenářské příslušenství</v>
          </cell>
          <cell r="E965">
            <v>2780</v>
          </cell>
          <cell r="F965" t="str">
            <v>NE</v>
          </cell>
          <cell r="G965" t="str">
            <v>R-RD</v>
          </cell>
        </row>
        <row r="966">
          <cell r="A966" t="str">
            <v>R701080</v>
          </cell>
          <cell r="B966" t="str">
            <v>Expanzní nádoba 80 l , 6 bar</v>
          </cell>
          <cell r="C966" t="str">
            <v>ks</v>
          </cell>
          <cell r="D966" t="str">
            <v>R7-topenářské příslušenství</v>
          </cell>
          <cell r="E966">
            <v>3890</v>
          </cell>
          <cell r="F966" t="str">
            <v>NE</v>
          </cell>
          <cell r="G966" t="str">
            <v>R-RD</v>
          </cell>
        </row>
        <row r="967">
          <cell r="A967" t="str">
            <v>R701140</v>
          </cell>
          <cell r="B967" t="str">
            <v>Expanzní nádoba 140 l , 6 bar</v>
          </cell>
          <cell r="C967" t="str">
            <v>ks</v>
          </cell>
          <cell r="D967" t="str">
            <v>R7-topenářské příslušenství</v>
          </cell>
          <cell r="E967">
            <v>8290</v>
          </cell>
          <cell r="F967" t="str">
            <v>NE</v>
          </cell>
          <cell r="G967" t="str">
            <v>R-RD</v>
          </cell>
        </row>
        <row r="968">
          <cell r="A968" t="str">
            <v>R800000</v>
          </cell>
          <cell r="B968" t="str">
            <v>Nástavec odtoku kondenzátu NOK-P 100</v>
          </cell>
          <cell r="C968" t="str">
            <v>ks</v>
          </cell>
          <cell r="D968" t="str">
            <v>R8-odvod kondenzátu</v>
          </cell>
          <cell r="E968">
            <v>1190</v>
          </cell>
          <cell r="F968" t="str">
            <v>NE</v>
          </cell>
          <cell r="G968" t="str">
            <v>R-RD</v>
          </cell>
        </row>
        <row r="969">
          <cell r="A969" t="str">
            <v>R800001</v>
          </cell>
          <cell r="B969" t="str">
            <v>Nástavec odtoku kondenzátu NOK-P 125</v>
          </cell>
          <cell r="C969" t="str">
            <v>ks</v>
          </cell>
          <cell r="D969" t="str">
            <v>R8-odvod kondenzátu</v>
          </cell>
          <cell r="E969">
            <v>1480</v>
          </cell>
          <cell r="F969" t="str">
            <v>NE</v>
          </cell>
          <cell r="G969" t="str">
            <v>R-RD</v>
          </cell>
        </row>
        <row r="970">
          <cell r="A970" t="str">
            <v>R800002</v>
          </cell>
          <cell r="B970" t="str">
            <v>Nástavec odtoku kondenzátu NOK-P 160</v>
          </cell>
          <cell r="C970" t="str">
            <v>ks</v>
          </cell>
          <cell r="D970" t="str">
            <v>R8-odvod kondenzátu</v>
          </cell>
          <cell r="E970">
            <v>2210</v>
          </cell>
          <cell r="F970" t="str">
            <v>NE</v>
          </cell>
          <cell r="G970" t="str">
            <v>R-RD</v>
          </cell>
        </row>
        <row r="971">
          <cell r="A971" t="str">
            <v>R800042</v>
          </cell>
          <cell r="B971" t="str">
            <v>Nástavec odtoku kondenzátu NOK-P 200</v>
          </cell>
          <cell r="C971" t="str">
            <v>ks</v>
          </cell>
          <cell r="D971" t="str">
            <v>R8-odvod kondenzátu</v>
          </cell>
          <cell r="E971">
            <v>2470</v>
          </cell>
          <cell r="F971" t="str">
            <v>NE</v>
          </cell>
          <cell r="G971" t="str">
            <v>R-RD</v>
          </cell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96"/>
  <sheetViews>
    <sheetView showGridLines="0" topLeftCell="A19" zoomScaleNormal="100" workbookViewId="0">
      <selection activeCell="O21" sqref="O2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.049999999999997" customHeight="1" x14ac:dyDescent="0.2">
      <c r="AR2" s="171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6" t="s">
        <v>6</v>
      </c>
      <c r="BT2" s="16" t="s">
        <v>7</v>
      </c>
    </row>
    <row r="3" spans="1:74" ht="7.0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.0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183" t="s">
        <v>142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9"/>
      <c r="BE5" s="180" t="s">
        <v>14</v>
      </c>
      <c r="BS5" s="16" t="s">
        <v>6</v>
      </c>
    </row>
    <row r="6" spans="1:74" ht="37.049999999999997" customHeight="1" x14ac:dyDescent="0.2">
      <c r="B6" s="19"/>
      <c r="D6" s="25" t="s">
        <v>15</v>
      </c>
      <c r="K6" s="184" t="s">
        <v>141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9"/>
      <c r="BE6" s="181"/>
      <c r="BS6" s="16" t="s">
        <v>16</v>
      </c>
    </row>
    <row r="7" spans="1:74" ht="12" customHeight="1" x14ac:dyDescent="0.2">
      <c r="B7" s="19"/>
      <c r="D7" s="26" t="s">
        <v>17</v>
      </c>
      <c r="K7" s="24" t="s">
        <v>1</v>
      </c>
      <c r="AK7" s="26" t="s">
        <v>18</v>
      </c>
      <c r="AN7" s="24"/>
      <c r="AR7" s="19"/>
      <c r="BE7" s="181"/>
      <c r="BS7" s="16" t="s">
        <v>19</v>
      </c>
    </row>
    <row r="8" spans="1:74" ht="12" customHeight="1" x14ac:dyDescent="0.2">
      <c r="B8" s="19"/>
      <c r="D8" s="26" t="s">
        <v>20</v>
      </c>
      <c r="K8" s="128"/>
      <c r="AK8" s="26" t="s">
        <v>21</v>
      </c>
      <c r="AN8" s="127">
        <v>45356</v>
      </c>
      <c r="AR8" s="19"/>
      <c r="BE8" s="181"/>
      <c r="BS8" s="16" t="s">
        <v>22</v>
      </c>
    </row>
    <row r="9" spans="1:74" ht="14.55" customHeight="1" x14ac:dyDescent="0.2">
      <c r="B9" s="19"/>
      <c r="AR9" s="19"/>
      <c r="BE9" s="181"/>
      <c r="BS9" s="16" t="s">
        <v>23</v>
      </c>
    </row>
    <row r="10" spans="1:74" ht="12" customHeight="1" x14ac:dyDescent="0.25">
      <c r="B10" s="19"/>
      <c r="D10" s="26" t="s">
        <v>24</v>
      </c>
      <c r="K10" s="129"/>
      <c r="AK10" s="26" t="s">
        <v>25</v>
      </c>
      <c r="AN10" s="24" t="s">
        <v>1</v>
      </c>
      <c r="AR10" s="19"/>
      <c r="BE10" s="181"/>
      <c r="BS10" s="16" t="s">
        <v>16</v>
      </c>
    </row>
    <row r="11" spans="1:74" ht="18.45" customHeight="1" x14ac:dyDescent="0.2">
      <c r="B11" s="19"/>
      <c r="E11" s="24" t="s">
        <v>26</v>
      </c>
      <c r="AK11" s="26" t="s">
        <v>27</v>
      </c>
      <c r="AN11" s="24" t="s">
        <v>1</v>
      </c>
      <c r="AR11" s="19"/>
      <c r="BE11" s="181"/>
      <c r="BS11" s="16" t="s">
        <v>16</v>
      </c>
    </row>
    <row r="12" spans="1:74" ht="7.05" customHeight="1" x14ac:dyDescent="0.2">
      <c r="B12" s="19"/>
      <c r="AR12" s="19"/>
      <c r="BE12" s="181"/>
      <c r="BS12" s="16" t="s">
        <v>16</v>
      </c>
    </row>
    <row r="13" spans="1:74" ht="12" customHeight="1" x14ac:dyDescent="0.2">
      <c r="B13" s="19"/>
      <c r="D13" s="26" t="s">
        <v>28</v>
      </c>
      <c r="AK13" s="26" t="s">
        <v>25</v>
      </c>
      <c r="AN13" s="28" t="s">
        <v>29</v>
      </c>
      <c r="AR13" s="19"/>
      <c r="BE13" s="181"/>
      <c r="BS13" s="16" t="s">
        <v>16</v>
      </c>
    </row>
    <row r="14" spans="1:74" ht="13.2" x14ac:dyDescent="0.2">
      <c r="B14" s="19"/>
      <c r="E14" s="185" t="s">
        <v>29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6" t="s">
        <v>27</v>
      </c>
      <c r="AN14" s="28" t="s">
        <v>29</v>
      </c>
      <c r="AR14" s="19"/>
      <c r="BE14" s="181"/>
      <c r="BS14" s="16" t="s">
        <v>16</v>
      </c>
    </row>
    <row r="15" spans="1:74" ht="7.05" customHeight="1" x14ac:dyDescent="0.2">
      <c r="B15" s="19"/>
      <c r="AR15" s="19"/>
      <c r="BE15" s="181"/>
      <c r="BS15" s="16" t="s">
        <v>3</v>
      </c>
    </row>
    <row r="16" spans="1:74" ht="12" customHeight="1" x14ac:dyDescent="0.2">
      <c r="B16" s="19"/>
      <c r="D16" s="26" t="s">
        <v>30</v>
      </c>
      <c r="AK16" s="26" t="s">
        <v>25</v>
      </c>
      <c r="AN16" s="24" t="s">
        <v>1</v>
      </c>
      <c r="AR16" s="19"/>
      <c r="BE16" s="181"/>
      <c r="BS16" s="16" t="s">
        <v>3</v>
      </c>
    </row>
    <row r="17" spans="2:71" ht="18.45" customHeight="1" x14ac:dyDescent="0.2">
      <c r="B17" s="19"/>
      <c r="E17" s="24"/>
      <c r="AK17" s="26" t="s">
        <v>27</v>
      </c>
      <c r="AN17" s="24" t="s">
        <v>1</v>
      </c>
      <c r="AR17" s="19"/>
      <c r="BE17" s="181"/>
      <c r="BS17" s="16" t="s">
        <v>31</v>
      </c>
    </row>
    <row r="18" spans="2:71" ht="7.05" customHeight="1" x14ac:dyDescent="0.2">
      <c r="B18" s="19"/>
      <c r="AR18" s="19"/>
      <c r="BE18" s="181"/>
      <c r="BS18" s="16" t="s">
        <v>6</v>
      </c>
    </row>
    <row r="19" spans="2:71" ht="12" customHeight="1" x14ac:dyDescent="0.2">
      <c r="B19" s="19"/>
      <c r="D19" s="26" t="s">
        <v>32</v>
      </c>
      <c r="AK19" s="26" t="s">
        <v>25</v>
      </c>
      <c r="AN19" s="24" t="s">
        <v>1</v>
      </c>
      <c r="AR19" s="19"/>
      <c r="BE19" s="181"/>
      <c r="BS19" s="16" t="s">
        <v>6</v>
      </c>
    </row>
    <row r="20" spans="2:71" ht="18.45" customHeight="1" x14ac:dyDescent="0.2">
      <c r="B20" s="19"/>
      <c r="E20" s="24"/>
      <c r="AK20" s="26" t="s">
        <v>27</v>
      </c>
      <c r="AN20" s="24" t="s">
        <v>1</v>
      </c>
      <c r="AR20" s="19"/>
      <c r="BE20" s="181"/>
      <c r="BS20" s="16" t="s">
        <v>31</v>
      </c>
    </row>
    <row r="21" spans="2:71" ht="7.05" customHeight="1" x14ac:dyDescent="0.2">
      <c r="B21" s="19"/>
      <c r="AR21" s="19"/>
      <c r="BE21" s="181"/>
    </row>
    <row r="22" spans="2:71" ht="12" customHeight="1" x14ac:dyDescent="0.2">
      <c r="B22" s="19"/>
      <c r="D22" s="26" t="s">
        <v>33</v>
      </c>
      <c r="AR22" s="19"/>
      <c r="BE22" s="181"/>
    </row>
    <row r="23" spans="2:71" ht="71.25" customHeight="1" x14ac:dyDescent="0.2">
      <c r="B23" s="19"/>
      <c r="E23" s="187" t="s">
        <v>146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9"/>
      <c r="BE23" s="181"/>
    </row>
    <row r="24" spans="2:71" ht="7.05" customHeight="1" x14ac:dyDescent="0.2">
      <c r="B24" s="19"/>
      <c r="AR24" s="19"/>
      <c r="BE24" s="181"/>
    </row>
    <row r="25" spans="2:71" ht="7.0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1"/>
    </row>
    <row r="26" spans="2:71" s="1" customFormat="1" ht="25.95" customHeight="1" x14ac:dyDescent="0.2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1">
        <f>ROUND(AG94,2)</f>
        <v>0</v>
      </c>
      <c r="AL26" s="192"/>
      <c r="AM26" s="192"/>
      <c r="AN26" s="192"/>
      <c r="AO26" s="192"/>
      <c r="AR26" s="31"/>
      <c r="BE26" s="181"/>
    </row>
    <row r="27" spans="2:71" s="1" customFormat="1" ht="7.05" customHeight="1" x14ac:dyDescent="0.2">
      <c r="B27" s="31"/>
      <c r="AR27" s="31"/>
      <c r="BE27" s="181"/>
    </row>
    <row r="28" spans="2:71" s="1" customFormat="1" ht="13.2" x14ac:dyDescent="0.2">
      <c r="B28" s="31"/>
      <c r="L28" s="193" t="s">
        <v>35</v>
      </c>
      <c r="M28" s="193"/>
      <c r="N28" s="193"/>
      <c r="O28" s="193"/>
      <c r="P28" s="193"/>
      <c r="W28" s="193" t="s">
        <v>36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37</v>
      </c>
      <c r="AL28" s="193"/>
      <c r="AM28" s="193"/>
      <c r="AN28" s="193"/>
      <c r="AO28" s="193"/>
      <c r="AR28" s="31"/>
      <c r="BE28" s="181"/>
    </row>
    <row r="29" spans="2:71" s="2" customFormat="1" ht="14.55" customHeight="1" x14ac:dyDescent="0.2">
      <c r="B29" s="35"/>
      <c r="D29" s="26" t="s">
        <v>38</v>
      </c>
      <c r="F29" s="26" t="s">
        <v>39</v>
      </c>
      <c r="L29" s="175">
        <v>0.21</v>
      </c>
      <c r="M29" s="174"/>
      <c r="N29" s="174"/>
      <c r="O29" s="174"/>
      <c r="P29" s="174"/>
      <c r="W29" s="173">
        <f>AK26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AN94-AG94</f>
        <v>0</v>
      </c>
      <c r="AL29" s="174"/>
      <c r="AM29" s="174"/>
      <c r="AN29" s="174"/>
      <c r="AO29" s="174"/>
      <c r="AR29" s="35"/>
      <c r="BE29" s="182"/>
    </row>
    <row r="30" spans="2:71" s="2" customFormat="1" ht="14.55" customHeight="1" x14ac:dyDescent="0.2">
      <c r="B30" s="35"/>
      <c r="F30" s="26" t="s">
        <v>40</v>
      </c>
      <c r="L30" s="175">
        <v>0.15</v>
      </c>
      <c r="M30" s="174"/>
      <c r="N30" s="174"/>
      <c r="O30" s="174"/>
      <c r="P30" s="174"/>
      <c r="W30" s="173"/>
      <c r="X30" s="174"/>
      <c r="Y30" s="174"/>
      <c r="Z30" s="174"/>
      <c r="AA30" s="174"/>
      <c r="AB30" s="174"/>
      <c r="AC30" s="174"/>
      <c r="AD30" s="174"/>
      <c r="AE30" s="174"/>
      <c r="AK30" s="173"/>
      <c r="AL30" s="174"/>
      <c r="AM30" s="174"/>
      <c r="AN30" s="174"/>
      <c r="AO30" s="174"/>
      <c r="AR30" s="35"/>
      <c r="BE30" s="182"/>
    </row>
    <row r="31" spans="2:71" s="2" customFormat="1" ht="14.55" hidden="1" customHeight="1" x14ac:dyDescent="0.2">
      <c r="B31" s="35"/>
      <c r="F31" s="26" t="s">
        <v>41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5"/>
      <c r="BE31" s="182"/>
    </row>
    <row r="32" spans="2:71" s="2" customFormat="1" ht="14.55" hidden="1" customHeight="1" x14ac:dyDescent="0.2">
      <c r="B32" s="35"/>
      <c r="F32" s="26" t="s">
        <v>42</v>
      </c>
      <c r="L32" s="175">
        <v>0.15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5"/>
      <c r="BE32" s="182"/>
    </row>
    <row r="33" spans="2:57" s="2" customFormat="1" ht="14.55" hidden="1" customHeight="1" x14ac:dyDescent="0.2">
      <c r="B33" s="35"/>
      <c r="F33" s="26" t="s">
        <v>43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5"/>
      <c r="BE33" s="182"/>
    </row>
    <row r="34" spans="2:57" s="1" customFormat="1" ht="7.05" customHeight="1" x14ac:dyDescent="0.2">
      <c r="B34" s="31"/>
      <c r="AR34" s="31"/>
      <c r="BE34" s="181"/>
    </row>
    <row r="35" spans="2:57" s="1" customFormat="1" ht="25.95" customHeight="1" x14ac:dyDescent="0.2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79" t="s">
        <v>46</v>
      </c>
      <c r="Y35" s="177"/>
      <c r="Z35" s="177"/>
      <c r="AA35" s="177"/>
      <c r="AB35" s="177"/>
      <c r="AC35" s="38"/>
      <c r="AD35" s="38"/>
      <c r="AE35" s="38"/>
      <c r="AF35" s="38"/>
      <c r="AG35" s="38"/>
      <c r="AH35" s="38"/>
      <c r="AI35" s="38"/>
      <c r="AJ35" s="38"/>
      <c r="AK35" s="176">
        <f>W29+AK29</f>
        <v>0</v>
      </c>
      <c r="AL35" s="177"/>
      <c r="AM35" s="177"/>
      <c r="AN35" s="177"/>
      <c r="AO35" s="178"/>
      <c r="AP35" s="36"/>
      <c r="AQ35" s="36"/>
      <c r="AR35" s="31"/>
    </row>
    <row r="36" spans="2:57" s="1" customFormat="1" ht="7.05" customHeight="1" x14ac:dyDescent="0.2">
      <c r="B36" s="31"/>
      <c r="AR36" s="31"/>
    </row>
    <row r="37" spans="2:57" s="1" customFormat="1" ht="14.55" customHeight="1" x14ac:dyDescent="0.2">
      <c r="B37" s="31"/>
      <c r="AR37" s="31"/>
    </row>
    <row r="38" spans="2:57" ht="14.55" customHeight="1" x14ac:dyDescent="0.2">
      <c r="B38" s="19"/>
      <c r="AR38" s="19"/>
    </row>
    <row r="39" spans="2:57" ht="14.55" customHeight="1" x14ac:dyDescent="0.2">
      <c r="B39" s="19"/>
      <c r="AR39" s="19"/>
    </row>
    <row r="40" spans="2:57" ht="14.55" customHeight="1" x14ac:dyDescent="0.2">
      <c r="B40" s="19"/>
      <c r="AR40" s="19"/>
    </row>
    <row r="41" spans="2:57" ht="14.55" customHeight="1" x14ac:dyDescent="0.2">
      <c r="B41" s="19"/>
      <c r="AR41" s="19"/>
    </row>
    <row r="42" spans="2:57" ht="14.55" customHeight="1" x14ac:dyDescent="0.2">
      <c r="B42" s="19"/>
      <c r="AR42" s="19"/>
    </row>
    <row r="43" spans="2:57" ht="14.55" customHeight="1" x14ac:dyDescent="0.2">
      <c r="B43" s="19"/>
      <c r="AR43" s="19"/>
    </row>
    <row r="44" spans="2:57" ht="14.55" customHeight="1" x14ac:dyDescent="0.2">
      <c r="B44" s="19"/>
      <c r="AR44" s="19"/>
    </row>
    <row r="45" spans="2:57" ht="14.55" customHeight="1" x14ac:dyDescent="0.2">
      <c r="B45" s="19"/>
      <c r="AR45" s="19"/>
    </row>
    <row r="46" spans="2:57" ht="14.55" customHeight="1" x14ac:dyDescent="0.2">
      <c r="B46" s="19"/>
      <c r="AR46" s="19"/>
    </row>
    <row r="47" spans="2:57" ht="14.55" customHeight="1" x14ac:dyDescent="0.2">
      <c r="B47" s="19"/>
      <c r="AR47" s="19"/>
    </row>
    <row r="48" spans="2:57" ht="14.55" customHeight="1" x14ac:dyDescent="0.2">
      <c r="B48" s="19"/>
      <c r="AR48" s="19"/>
    </row>
    <row r="49" spans="2:44" s="1" customFormat="1" ht="14.55" customHeight="1" x14ac:dyDescent="0.2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3.2" x14ac:dyDescent="0.2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3.2" x14ac:dyDescent="0.2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3.2" x14ac:dyDescent="0.2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7.0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.05" customHeight="1" x14ac:dyDescent="0.2">
      <c r="B82" s="31"/>
      <c r="C82" s="20" t="s">
        <v>53</v>
      </c>
      <c r="AR82" s="31"/>
    </row>
    <row r="83" spans="1:91" s="1" customFormat="1" ht="7.05" customHeight="1" x14ac:dyDescent="0.2">
      <c r="B83" s="31"/>
      <c r="AR83" s="31"/>
    </row>
    <row r="84" spans="1:91" s="3" customFormat="1" ht="12" customHeight="1" x14ac:dyDescent="0.2">
      <c r="B84" s="47"/>
      <c r="C84" s="26" t="s">
        <v>13</v>
      </c>
      <c r="L84" s="3" t="str">
        <f>K5</f>
        <v>2024_003</v>
      </c>
      <c r="AR84" s="47"/>
    </row>
    <row r="85" spans="1:91" s="4" customFormat="1" ht="37.049999999999997" customHeight="1" x14ac:dyDescent="0.2">
      <c r="B85" s="48"/>
      <c r="C85" s="133" t="s">
        <v>15</v>
      </c>
      <c r="L85" s="194" t="str">
        <f>K6</f>
        <v>ZŠ Školní - kompletní rekonstrukce školní kuchyně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8"/>
    </row>
    <row r="86" spans="1:91" s="1" customFormat="1" ht="7.05" customHeight="1" x14ac:dyDescent="0.2">
      <c r="B86" s="31"/>
      <c r="AR86" s="31"/>
    </row>
    <row r="87" spans="1:91" s="1" customFormat="1" ht="12" customHeight="1" x14ac:dyDescent="0.2">
      <c r="B87" s="31"/>
      <c r="C87" s="26" t="s">
        <v>20</v>
      </c>
      <c r="L87" s="134" t="str">
        <f>IF(K8="","",K8)</f>
        <v/>
      </c>
      <c r="AI87" s="26" t="s">
        <v>21</v>
      </c>
      <c r="AM87" s="188">
        <f>IF(AN8= "","",AN8)</f>
        <v>45356</v>
      </c>
      <c r="AN87" s="188"/>
      <c r="AR87" s="31"/>
    </row>
    <row r="88" spans="1:91" s="1" customFormat="1" ht="7.05" customHeight="1" x14ac:dyDescent="0.2">
      <c r="B88" s="31"/>
      <c r="AR88" s="31"/>
    </row>
    <row r="89" spans="1:91" s="1" customFormat="1" ht="15.3" customHeight="1" x14ac:dyDescent="0.2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189" t="str">
        <f>IF(E17="","",E17)</f>
        <v/>
      </c>
      <c r="AN89" s="190"/>
      <c r="AO89" s="190"/>
      <c r="AP89" s="190"/>
      <c r="AR89" s="31"/>
      <c r="AS89" s="201" t="s">
        <v>54</v>
      </c>
      <c r="AT89" s="202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3.2" x14ac:dyDescent="0.2">
      <c r="B90" s="31"/>
      <c r="C90" s="26" t="s">
        <v>28</v>
      </c>
      <c r="L90" s="3" t="str">
        <f>IF(E14= "Vyplň údaj","",E14)</f>
        <v/>
      </c>
      <c r="AI90" s="26" t="s">
        <v>32</v>
      </c>
      <c r="AM90" s="205"/>
      <c r="AN90" s="206"/>
      <c r="AO90" s="206"/>
      <c r="AP90" s="206"/>
      <c r="AR90" s="31"/>
      <c r="AS90" s="203"/>
      <c r="AT90" s="204"/>
      <c r="BD90" s="52"/>
    </row>
    <row r="91" spans="1:91" s="1" customFormat="1" ht="10.95" customHeight="1" x14ac:dyDescent="0.2">
      <c r="B91" s="31"/>
      <c r="AR91" s="31"/>
      <c r="AS91" s="203"/>
      <c r="AT91" s="204"/>
      <c r="BD91" s="52"/>
    </row>
    <row r="92" spans="1:91" s="1" customFormat="1" ht="29.25" customHeight="1" x14ac:dyDescent="0.2">
      <c r="B92" s="31"/>
      <c r="C92" s="207" t="s">
        <v>55</v>
      </c>
      <c r="D92" s="208"/>
      <c r="E92" s="208"/>
      <c r="F92" s="208"/>
      <c r="G92" s="208"/>
      <c r="H92" s="53"/>
      <c r="I92" s="210" t="s">
        <v>56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57</v>
      </c>
      <c r="AH92" s="208"/>
      <c r="AI92" s="208"/>
      <c r="AJ92" s="208"/>
      <c r="AK92" s="208"/>
      <c r="AL92" s="208"/>
      <c r="AM92" s="208"/>
      <c r="AN92" s="210" t="s">
        <v>58</v>
      </c>
      <c r="AO92" s="208"/>
      <c r="AP92" s="211"/>
      <c r="AQ92" s="54" t="s">
        <v>59</v>
      </c>
      <c r="AR92" s="31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5" customHeight="1" x14ac:dyDescent="0.2">
      <c r="B93" s="31"/>
      <c r="AR93" s="31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549999999999997" customHeight="1" x14ac:dyDescent="0.2">
      <c r="B94" s="59"/>
      <c r="C94" s="60" t="s">
        <v>72</v>
      </c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99">
        <f>SUM(AG95:AM95)</f>
        <v>0</v>
      </c>
      <c r="AH94" s="199"/>
      <c r="AI94" s="199"/>
      <c r="AJ94" s="199"/>
      <c r="AK94" s="199"/>
      <c r="AL94" s="199"/>
      <c r="AM94" s="199"/>
      <c r="AN94" s="200">
        <f>SUM(AN95:AP95)</f>
        <v>0</v>
      </c>
      <c r="AO94" s="200"/>
      <c r="AP94" s="200"/>
      <c r="AQ94" s="62" t="s">
        <v>1</v>
      </c>
      <c r="AR94" s="59"/>
      <c r="AS94" s="63">
        <f>ROUND(SUM(AS95:AS95),2)</f>
        <v>0</v>
      </c>
      <c r="AT94" s="64">
        <f t="shared" ref="AT94:AT95" si="0">ROUND(SUM(AV94:AW94),2)</f>
        <v>0</v>
      </c>
      <c r="AU94" s="65" t="e">
        <f>ROUND(SUM(AU95:AU95),5)</f>
        <v>#REF!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ROUND(SUM(AZ95:AZ95),2)</f>
        <v>0</v>
      </c>
      <c r="BA94" s="64">
        <f>ROUND(SUM(BA95:BA95),2)</f>
        <v>0</v>
      </c>
      <c r="BB94" s="64">
        <f>ROUND(SUM(BB95:BB95),2)</f>
        <v>0</v>
      </c>
      <c r="BC94" s="64">
        <f>ROUND(SUM(BC95:BC95),2)</f>
        <v>0</v>
      </c>
      <c r="BD94" s="66">
        <f>ROUND(SUM(BD95:BD95),2)</f>
        <v>0</v>
      </c>
      <c r="BS94" s="67" t="s">
        <v>73</v>
      </c>
      <c r="BT94" s="67" t="s">
        <v>74</v>
      </c>
      <c r="BU94" s="68" t="s">
        <v>75</v>
      </c>
      <c r="BV94" s="67" t="s">
        <v>76</v>
      </c>
      <c r="BW94" s="67" t="s">
        <v>4</v>
      </c>
      <c r="BX94" s="67" t="s">
        <v>77</v>
      </c>
      <c r="CL94" s="67" t="s">
        <v>1</v>
      </c>
    </row>
    <row r="95" spans="1:91" s="6" customFormat="1" ht="16.5" customHeight="1" x14ac:dyDescent="0.2">
      <c r="A95" s="69"/>
      <c r="B95" s="70"/>
      <c r="C95" s="136"/>
      <c r="D95" s="196" t="s">
        <v>143</v>
      </c>
      <c r="E95" s="196"/>
      <c r="F95" s="196"/>
      <c r="G95" s="196"/>
      <c r="H95" s="196"/>
      <c r="I95" s="137"/>
      <c r="J95" s="196" t="s">
        <v>144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7">
        <f>'SO001.3-Gastro'!J30</f>
        <v>0</v>
      </c>
      <c r="AH95" s="198"/>
      <c r="AI95" s="198"/>
      <c r="AJ95" s="198"/>
      <c r="AK95" s="198"/>
      <c r="AL95" s="198"/>
      <c r="AM95" s="198"/>
      <c r="AN95" s="197">
        <f t="shared" ref="AN95" si="1">SUM(AG95,AT95)</f>
        <v>0</v>
      </c>
      <c r="AO95" s="198"/>
      <c r="AP95" s="198"/>
      <c r="AQ95" s="71" t="s">
        <v>78</v>
      </c>
      <c r="AR95" s="70"/>
      <c r="AS95" s="72">
        <v>0</v>
      </c>
      <c r="AT95" s="73">
        <f t="shared" si="0"/>
        <v>0</v>
      </c>
      <c r="AU95" s="74" t="e">
        <f>'SO001.3-Gastro'!P129</f>
        <v>#REF!</v>
      </c>
      <c r="AV95" s="73">
        <f>'SO001.3-Gastro'!J33</f>
        <v>0</v>
      </c>
      <c r="AW95" s="73">
        <f>'SO001.3-Gastro'!J34</f>
        <v>0</v>
      </c>
      <c r="AX95" s="73">
        <f>'SO001.3-Gastro'!J35</f>
        <v>0</v>
      </c>
      <c r="AY95" s="73">
        <f>'SO001.3-Gastro'!J36</f>
        <v>0</v>
      </c>
      <c r="AZ95" s="73">
        <f>'SO001.3-Gastro'!F33</f>
        <v>0</v>
      </c>
      <c r="BA95" s="73">
        <f>'SO001.3-Gastro'!F34</f>
        <v>0</v>
      </c>
      <c r="BB95" s="73">
        <f>'SO001.3-Gastro'!F35</f>
        <v>0</v>
      </c>
      <c r="BC95" s="73">
        <f>'SO001.3-Gastro'!F36</f>
        <v>0</v>
      </c>
      <c r="BD95" s="75">
        <f>'SO001.3-Gastro'!F37</f>
        <v>0</v>
      </c>
      <c r="BT95" s="76" t="s">
        <v>19</v>
      </c>
      <c r="BV95" s="76" t="s">
        <v>76</v>
      </c>
      <c r="BW95" s="76" t="s">
        <v>79</v>
      </c>
      <c r="BX95" s="76" t="s">
        <v>4</v>
      </c>
      <c r="CL95" s="76" t="s">
        <v>1</v>
      </c>
      <c r="CM95" s="76" t="s">
        <v>80</v>
      </c>
    </row>
    <row r="96" spans="1:91" s="1" customFormat="1" ht="7.05" customHeight="1" x14ac:dyDescent="0.2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31"/>
    </row>
  </sheetData>
  <mergeCells count="42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85:AO85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M238"/>
  <sheetViews>
    <sheetView showGridLines="0" tabSelected="1" zoomScale="120" zoomScaleNormal="120" workbookViewId="0">
      <selection activeCell="I204" sqref="I20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6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6.425781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x14ac:dyDescent="0.2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6" t="s">
        <v>79</v>
      </c>
    </row>
    <row r="3" spans="2:46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AT3" s="16" t="s">
        <v>80</v>
      </c>
    </row>
    <row r="4" spans="2:46" ht="17.399999999999999" x14ac:dyDescent="0.2">
      <c r="B4" s="19"/>
      <c r="D4" s="20" t="s">
        <v>82</v>
      </c>
      <c r="M4" s="77" t="s">
        <v>10</v>
      </c>
      <c r="AT4" s="16" t="s">
        <v>3</v>
      </c>
    </row>
    <row r="5" spans="2:46" x14ac:dyDescent="0.2">
      <c r="B5" s="19"/>
    </row>
    <row r="6" spans="2:46" ht="13.2" x14ac:dyDescent="0.2">
      <c r="B6" s="19"/>
      <c r="D6" s="26" t="s">
        <v>15</v>
      </c>
    </row>
    <row r="7" spans="2:46" ht="13.2" x14ac:dyDescent="0.2">
      <c r="B7" s="19"/>
      <c r="E7" s="213" t="str">
        <f>'Rekapitulace stavby'!K6</f>
        <v>ZŠ Školní - kompletní rekonstrukce školní kuchyně</v>
      </c>
      <c r="F7" s="214"/>
      <c r="G7" s="214"/>
      <c r="H7" s="214"/>
    </row>
    <row r="8" spans="2:46" s="1" customFormat="1" ht="13.2" x14ac:dyDescent="0.2">
      <c r="B8" s="31"/>
      <c r="D8" s="26" t="s">
        <v>83</v>
      </c>
    </row>
    <row r="9" spans="2:46" s="1" customFormat="1" ht="12.45" customHeight="1" x14ac:dyDescent="0.2">
      <c r="B9" s="31"/>
      <c r="E9" s="194" t="s">
        <v>145</v>
      </c>
      <c r="F9" s="212"/>
      <c r="G9" s="212"/>
      <c r="H9" s="212"/>
    </row>
    <row r="10" spans="2:46" s="1" customFormat="1" x14ac:dyDescent="0.2">
      <c r="B10" s="31"/>
    </row>
    <row r="11" spans="2:46" s="1" customFormat="1" ht="13.2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6" s="1" customFormat="1" ht="13.2" x14ac:dyDescent="0.2">
      <c r="B12" s="31"/>
      <c r="D12" s="26" t="s">
        <v>20</v>
      </c>
      <c r="F12" s="128"/>
      <c r="I12" s="26" t="s">
        <v>21</v>
      </c>
      <c r="J12" s="49">
        <f>'Rekapitulace stavby'!AN8</f>
        <v>45356</v>
      </c>
    </row>
    <row r="13" spans="2:46" s="1" customFormat="1" x14ac:dyDescent="0.2">
      <c r="B13" s="31"/>
    </row>
    <row r="14" spans="2:46" s="1" customFormat="1" ht="13.2" x14ac:dyDescent="0.2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</row>
    <row r="15" spans="2:46" s="1" customFormat="1" ht="13.2" x14ac:dyDescent="0.2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6" s="1" customFormat="1" x14ac:dyDescent="0.2">
      <c r="B16" s="31"/>
    </row>
    <row r="17" spans="2:11" s="1" customFormat="1" ht="13.2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1" s="1" customFormat="1" ht="13.2" x14ac:dyDescent="0.2">
      <c r="B18" s="31"/>
      <c r="E18" s="215" t="str">
        <f>'Rekapitulace stavby'!E14</f>
        <v>Vyplň údaj</v>
      </c>
      <c r="F18" s="183"/>
      <c r="G18" s="183"/>
      <c r="H18" s="183"/>
      <c r="I18" s="26" t="s">
        <v>27</v>
      </c>
      <c r="J18" s="27" t="str">
        <f>'Rekapitulace stavby'!AN14</f>
        <v>Vyplň údaj</v>
      </c>
    </row>
    <row r="19" spans="2:11" s="1" customFormat="1" x14ac:dyDescent="0.2">
      <c r="B19" s="31"/>
    </row>
    <row r="20" spans="2:11" s="1" customFormat="1" ht="13.2" x14ac:dyDescent="0.2">
      <c r="B20" s="31"/>
      <c r="D20" s="26" t="s">
        <v>30</v>
      </c>
      <c r="I20" s="26" t="s">
        <v>25</v>
      </c>
      <c r="J20" s="24" t="s">
        <v>1</v>
      </c>
    </row>
    <row r="21" spans="2:11" s="1" customFormat="1" ht="13.2" x14ac:dyDescent="0.2">
      <c r="B21" s="31"/>
      <c r="E21" s="24"/>
      <c r="I21" s="26" t="s">
        <v>27</v>
      </c>
      <c r="J21" s="24" t="s">
        <v>1</v>
      </c>
    </row>
    <row r="22" spans="2:11" s="1" customFormat="1" x14ac:dyDescent="0.2">
      <c r="B22" s="31"/>
    </row>
    <row r="23" spans="2:11" s="1" customFormat="1" ht="13.2" x14ac:dyDescent="0.2">
      <c r="B23" s="31"/>
      <c r="D23" s="26" t="s">
        <v>32</v>
      </c>
      <c r="I23" s="26" t="s">
        <v>25</v>
      </c>
      <c r="J23" s="24" t="s">
        <v>1</v>
      </c>
    </row>
    <row r="24" spans="2:11" s="1" customFormat="1" ht="13.2" x14ac:dyDescent="0.2">
      <c r="B24" s="31"/>
      <c r="E24" s="24"/>
      <c r="I24" s="26" t="s">
        <v>27</v>
      </c>
      <c r="J24" s="24" t="s">
        <v>1</v>
      </c>
    </row>
    <row r="25" spans="2:11" s="1" customFormat="1" x14ac:dyDescent="0.2">
      <c r="B25" s="31"/>
    </row>
    <row r="26" spans="2:11" s="1" customFormat="1" ht="13.2" x14ac:dyDescent="0.2">
      <c r="B26" s="31"/>
      <c r="D26" s="26" t="s">
        <v>33</v>
      </c>
    </row>
    <row r="27" spans="2:11" s="7" customFormat="1" ht="13.2" x14ac:dyDescent="0.2">
      <c r="B27" s="78"/>
      <c r="E27" s="187" t="s">
        <v>1</v>
      </c>
      <c r="F27" s="187"/>
      <c r="G27" s="187"/>
      <c r="H27" s="187"/>
    </row>
    <row r="28" spans="2:11" s="1" customFormat="1" ht="15.6" x14ac:dyDescent="0.2">
      <c r="B28" s="31"/>
      <c r="F28" s="79"/>
      <c r="J28" s="61"/>
    </row>
    <row r="29" spans="2:11" s="1" customFormat="1" x14ac:dyDescent="0.2">
      <c r="B29" s="31"/>
      <c r="D29" s="50"/>
      <c r="E29" s="50"/>
      <c r="F29" s="50"/>
      <c r="G29" s="50"/>
      <c r="H29" s="50"/>
      <c r="I29" s="50"/>
      <c r="J29" s="50"/>
      <c r="K29" s="50"/>
    </row>
    <row r="30" spans="2:11" s="1" customFormat="1" ht="15.6" x14ac:dyDescent="0.2">
      <c r="B30" s="31"/>
      <c r="D30" s="79" t="s">
        <v>34</v>
      </c>
      <c r="J30" s="61">
        <f>J129+J28</f>
        <v>0</v>
      </c>
    </row>
    <row r="31" spans="2:11" s="1" customFormat="1" x14ac:dyDescent="0.2">
      <c r="B31" s="31"/>
      <c r="D31" s="50"/>
      <c r="E31" s="50"/>
      <c r="F31" s="50"/>
      <c r="G31" s="50"/>
      <c r="H31" s="50"/>
      <c r="I31" s="50"/>
      <c r="J31" s="50"/>
      <c r="K31" s="50"/>
    </row>
    <row r="32" spans="2:11" s="1" customFormat="1" ht="13.2" x14ac:dyDescent="0.2">
      <c r="B32" s="31"/>
      <c r="F32" s="34" t="s">
        <v>36</v>
      </c>
      <c r="I32" s="34" t="s">
        <v>35</v>
      </c>
      <c r="J32" s="34" t="s">
        <v>37</v>
      </c>
    </row>
    <row r="33" spans="2:11" s="1" customFormat="1" ht="13.2" x14ac:dyDescent="0.2">
      <c r="B33" s="31"/>
      <c r="D33" s="80" t="s">
        <v>38</v>
      </c>
      <c r="E33" s="26" t="s">
        <v>39</v>
      </c>
      <c r="F33" s="81">
        <f>J30</f>
        <v>0</v>
      </c>
      <c r="I33" s="82">
        <v>0.21</v>
      </c>
      <c r="J33" s="81">
        <f>F33*0.21</f>
        <v>0</v>
      </c>
    </row>
    <row r="34" spans="2:11" s="1" customFormat="1" ht="13.2" x14ac:dyDescent="0.2">
      <c r="B34" s="31"/>
      <c r="E34" s="26" t="s">
        <v>40</v>
      </c>
      <c r="F34" s="81">
        <f>ROUND((SUM(BF129:BF237)),  2)</f>
        <v>0</v>
      </c>
      <c r="I34" s="82">
        <v>0.15</v>
      </c>
      <c r="J34" s="81">
        <f>ROUND(((SUM(BF129:BF237))*I34),  2)</f>
        <v>0</v>
      </c>
    </row>
    <row r="35" spans="2:11" s="1" customFormat="1" ht="13.2" x14ac:dyDescent="0.2">
      <c r="B35" s="31"/>
      <c r="E35" s="26" t="s">
        <v>41</v>
      </c>
      <c r="F35" s="81">
        <f>ROUND((SUM(BG129:BG237)),  2)</f>
        <v>0</v>
      </c>
      <c r="I35" s="82">
        <v>0.21</v>
      </c>
      <c r="J35" s="81">
        <f>0</f>
        <v>0</v>
      </c>
    </row>
    <row r="36" spans="2:11" s="1" customFormat="1" ht="13.2" x14ac:dyDescent="0.2">
      <c r="B36" s="31"/>
      <c r="E36" s="26" t="s">
        <v>42</v>
      </c>
      <c r="F36" s="81">
        <f>ROUND((SUM(BH129:BH237)),  2)</f>
        <v>0</v>
      </c>
      <c r="I36" s="82">
        <v>0.15</v>
      </c>
      <c r="J36" s="81">
        <f>0</f>
        <v>0</v>
      </c>
    </row>
    <row r="37" spans="2:11" s="1" customFormat="1" ht="13.2" x14ac:dyDescent="0.2">
      <c r="B37" s="31"/>
      <c r="E37" s="26" t="s">
        <v>43</v>
      </c>
      <c r="F37" s="81">
        <f>ROUND((SUM(BI129:BI237)),  2)</f>
        <v>0</v>
      </c>
      <c r="I37" s="82">
        <v>0</v>
      </c>
      <c r="J37" s="81">
        <f>0</f>
        <v>0</v>
      </c>
    </row>
    <row r="38" spans="2:11" s="1" customFormat="1" x14ac:dyDescent="0.2">
      <c r="B38" s="31"/>
    </row>
    <row r="39" spans="2:11" s="1" customFormat="1" ht="15.6" x14ac:dyDescent="0.2">
      <c r="B39" s="31"/>
      <c r="C39" s="83"/>
      <c r="D39" s="84" t="s">
        <v>44</v>
      </c>
      <c r="E39" s="53"/>
      <c r="F39" s="53"/>
      <c r="G39" s="85" t="s">
        <v>45</v>
      </c>
      <c r="H39" s="86" t="s">
        <v>46</v>
      </c>
      <c r="I39" s="53"/>
      <c r="J39" s="87">
        <f>SUM(J30:J37)</f>
        <v>0</v>
      </c>
      <c r="K39" s="53"/>
    </row>
    <row r="40" spans="2:11" s="1" customFormat="1" x14ac:dyDescent="0.2">
      <c r="B40" s="31"/>
    </row>
    <row r="41" spans="2:11" x14ac:dyDescent="0.2">
      <c r="B41" s="19"/>
    </row>
    <row r="42" spans="2:11" x14ac:dyDescent="0.2">
      <c r="B42" s="19"/>
    </row>
    <row r="43" spans="2:11" x14ac:dyDescent="0.2">
      <c r="B43" s="19"/>
    </row>
    <row r="44" spans="2:11" x14ac:dyDescent="0.2">
      <c r="B44" s="19"/>
    </row>
    <row r="45" spans="2:11" x14ac:dyDescent="0.2">
      <c r="B45" s="19"/>
    </row>
    <row r="46" spans="2:11" x14ac:dyDescent="0.2">
      <c r="B46" s="19"/>
    </row>
    <row r="47" spans="2:11" x14ac:dyDescent="0.2">
      <c r="B47" s="19"/>
    </row>
    <row r="48" spans="2:11" x14ac:dyDescent="0.2">
      <c r="B48" s="19"/>
    </row>
    <row r="49" spans="2:11" x14ac:dyDescent="0.2">
      <c r="B49" s="19"/>
    </row>
    <row r="50" spans="2:11" s="1" customFormat="1" ht="13.2" x14ac:dyDescent="0.2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</row>
    <row r="51" spans="2:11" x14ac:dyDescent="0.2">
      <c r="B51" s="19"/>
    </row>
    <row r="52" spans="2:11" x14ac:dyDescent="0.2">
      <c r="B52" s="19"/>
    </row>
    <row r="53" spans="2:11" x14ac:dyDescent="0.2">
      <c r="B53" s="19"/>
    </row>
    <row r="54" spans="2:11" x14ac:dyDescent="0.2">
      <c r="B54" s="19"/>
    </row>
    <row r="55" spans="2:11" x14ac:dyDescent="0.2">
      <c r="B55" s="19"/>
    </row>
    <row r="56" spans="2:11" x14ac:dyDescent="0.2">
      <c r="B56" s="19"/>
    </row>
    <row r="57" spans="2:11" x14ac:dyDescent="0.2">
      <c r="B57" s="19"/>
    </row>
    <row r="58" spans="2:11" x14ac:dyDescent="0.2">
      <c r="B58" s="19"/>
    </row>
    <row r="59" spans="2:11" x14ac:dyDescent="0.2">
      <c r="B59" s="19"/>
    </row>
    <row r="60" spans="2:11" x14ac:dyDescent="0.2">
      <c r="B60" s="19"/>
    </row>
    <row r="61" spans="2:11" s="1" customFormat="1" ht="13.2" x14ac:dyDescent="0.2">
      <c r="B61" s="31"/>
      <c r="D61" s="42" t="s">
        <v>49</v>
      </c>
      <c r="E61" s="33"/>
      <c r="F61" s="88" t="s">
        <v>50</v>
      </c>
      <c r="G61" s="42" t="s">
        <v>49</v>
      </c>
      <c r="H61" s="33"/>
      <c r="I61" s="33"/>
      <c r="J61" s="89" t="s">
        <v>50</v>
      </c>
      <c r="K61" s="33"/>
    </row>
    <row r="62" spans="2:11" x14ac:dyDescent="0.2">
      <c r="B62" s="19"/>
    </row>
    <row r="63" spans="2:11" x14ac:dyDescent="0.2">
      <c r="B63" s="19"/>
    </row>
    <row r="64" spans="2:11" x14ac:dyDescent="0.2">
      <c r="B64" s="19"/>
    </row>
    <row r="65" spans="2:11" s="1" customFormat="1" ht="13.2" x14ac:dyDescent="0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</row>
    <row r="66" spans="2:11" x14ac:dyDescent="0.2">
      <c r="B66" s="19"/>
    </row>
    <row r="67" spans="2:11" x14ac:dyDescent="0.2">
      <c r="B67" s="19"/>
    </row>
    <row r="68" spans="2:11" x14ac:dyDescent="0.2">
      <c r="B68" s="19"/>
    </row>
    <row r="69" spans="2:11" x14ac:dyDescent="0.2">
      <c r="B69" s="19"/>
    </row>
    <row r="70" spans="2:11" x14ac:dyDescent="0.2">
      <c r="B70" s="19"/>
    </row>
    <row r="71" spans="2:11" x14ac:dyDescent="0.2">
      <c r="B71" s="19"/>
    </row>
    <row r="72" spans="2:11" x14ac:dyDescent="0.2">
      <c r="B72" s="19"/>
    </row>
    <row r="73" spans="2:11" x14ac:dyDescent="0.2">
      <c r="B73" s="19"/>
    </row>
    <row r="74" spans="2:11" x14ac:dyDescent="0.2">
      <c r="B74" s="19"/>
    </row>
    <row r="75" spans="2:11" x14ac:dyDescent="0.2">
      <c r="B75" s="19"/>
    </row>
    <row r="76" spans="2:11" s="1" customFormat="1" ht="13.2" x14ac:dyDescent="0.2">
      <c r="B76" s="31"/>
      <c r="D76" s="42" t="s">
        <v>49</v>
      </c>
      <c r="E76" s="33"/>
      <c r="F76" s="88" t="s">
        <v>50</v>
      </c>
      <c r="G76" s="42" t="s">
        <v>49</v>
      </c>
      <c r="H76" s="33"/>
      <c r="I76" s="33"/>
      <c r="J76" s="89" t="s">
        <v>50</v>
      </c>
      <c r="K76" s="33"/>
    </row>
    <row r="77" spans="2:11" s="1" customForma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</row>
    <row r="81" spans="2:47" s="1" customFormat="1" hidden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</row>
    <row r="82" spans="2:47" s="1" customFormat="1" ht="17.399999999999999" hidden="1" x14ac:dyDescent="0.2">
      <c r="B82" s="31"/>
      <c r="C82" s="20" t="s">
        <v>84</v>
      </c>
    </row>
    <row r="83" spans="2:47" s="1" customFormat="1" hidden="1" x14ac:dyDescent="0.2">
      <c r="B83" s="31"/>
    </row>
    <row r="84" spans="2:47" s="1" customFormat="1" ht="13.2" hidden="1" x14ac:dyDescent="0.2">
      <c r="B84" s="31"/>
      <c r="C84" s="26" t="s">
        <v>15</v>
      </c>
    </row>
    <row r="85" spans="2:47" s="1" customFormat="1" ht="13.2" hidden="1" x14ac:dyDescent="0.2">
      <c r="B85" s="31"/>
      <c r="E85" s="213" t="str">
        <f>E7</f>
        <v>ZŠ Školní - kompletní rekonstrukce školní kuchyně</v>
      </c>
      <c r="F85" s="214"/>
      <c r="G85" s="214"/>
      <c r="H85" s="214"/>
    </row>
    <row r="86" spans="2:47" s="1" customFormat="1" ht="13.2" hidden="1" x14ac:dyDescent="0.2">
      <c r="B86" s="31"/>
      <c r="C86" s="26" t="s">
        <v>83</v>
      </c>
    </row>
    <row r="87" spans="2:47" s="1" customFormat="1" hidden="1" x14ac:dyDescent="0.2">
      <c r="B87" s="31"/>
      <c r="E87" s="194" t="str">
        <f>E9</f>
        <v>SO001.3 - Gastro</v>
      </c>
      <c r="F87" s="212"/>
      <c r="G87" s="212"/>
      <c r="H87" s="212"/>
    </row>
    <row r="88" spans="2:47" s="1" customFormat="1" hidden="1" x14ac:dyDescent="0.2">
      <c r="B88" s="31"/>
    </row>
    <row r="89" spans="2:47" s="1" customFormat="1" ht="13.2" hidden="1" x14ac:dyDescent="0.2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45356</v>
      </c>
    </row>
    <row r="90" spans="2:47" s="1" customFormat="1" hidden="1" x14ac:dyDescent="0.2">
      <c r="B90" s="31"/>
    </row>
    <row r="91" spans="2:47" s="1" customFormat="1" ht="13.2" hidden="1" x14ac:dyDescent="0.2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7" s="1" customFormat="1" ht="13.2" hidden="1" x14ac:dyDescent="0.2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7" s="1" customFormat="1" hidden="1" x14ac:dyDescent="0.2">
      <c r="B93" s="31"/>
    </row>
    <row r="94" spans="2:47" s="1" customFormat="1" ht="11.4" hidden="1" x14ac:dyDescent="0.2">
      <c r="B94" s="31"/>
      <c r="C94" s="90" t="s">
        <v>85</v>
      </c>
      <c r="D94" s="83"/>
      <c r="E94" s="83"/>
      <c r="F94" s="83"/>
      <c r="G94" s="83"/>
      <c r="H94" s="83"/>
      <c r="I94" s="83"/>
      <c r="J94" s="91" t="s">
        <v>86</v>
      </c>
      <c r="K94" s="83"/>
    </row>
    <row r="95" spans="2:47" s="1" customFormat="1" hidden="1" x14ac:dyDescent="0.2">
      <c r="B95" s="31"/>
    </row>
    <row r="96" spans="2:47" s="1" customFormat="1" ht="15.6" hidden="1" x14ac:dyDescent="0.2">
      <c r="B96" s="31"/>
      <c r="C96" s="92" t="s">
        <v>87</v>
      </c>
      <c r="J96" s="61">
        <f>J129</f>
        <v>0</v>
      </c>
      <c r="AU96" s="16" t="s">
        <v>88</v>
      </c>
    </row>
    <row r="97" spans="2:11" s="8" customFormat="1" ht="15" hidden="1" x14ac:dyDescent="0.2">
      <c r="B97" s="93"/>
      <c r="D97" s="94" t="s">
        <v>89</v>
      </c>
      <c r="E97" s="95"/>
      <c r="F97" s="95"/>
      <c r="G97" s="95"/>
      <c r="H97" s="95"/>
      <c r="I97" s="95"/>
      <c r="J97" s="96">
        <f>J130</f>
        <v>0</v>
      </c>
    </row>
    <row r="98" spans="2:11" s="9" customFormat="1" ht="13.2" hidden="1" x14ac:dyDescent="0.2">
      <c r="B98" s="97"/>
      <c r="D98" s="98" t="s">
        <v>90</v>
      </c>
      <c r="E98" s="99"/>
      <c r="F98" s="99"/>
      <c r="G98" s="99"/>
      <c r="H98" s="99"/>
      <c r="I98" s="99"/>
      <c r="J98" s="100">
        <f>J131</f>
        <v>0</v>
      </c>
    </row>
    <row r="99" spans="2:11" s="9" customFormat="1" ht="13.2" hidden="1" x14ac:dyDescent="0.2">
      <c r="B99" s="97"/>
      <c r="D99" s="98" t="s">
        <v>91</v>
      </c>
      <c r="E99" s="99"/>
      <c r="F99" s="99"/>
      <c r="G99" s="99"/>
      <c r="H99" s="99"/>
      <c r="I99" s="99"/>
      <c r="J99" s="100">
        <f>J139</f>
        <v>0</v>
      </c>
    </row>
    <row r="100" spans="2:11" s="9" customFormat="1" ht="13.2" hidden="1" x14ac:dyDescent="0.2">
      <c r="B100" s="97"/>
      <c r="D100" s="98" t="s">
        <v>92</v>
      </c>
      <c r="E100" s="99"/>
      <c r="F100" s="99"/>
      <c r="G100" s="99"/>
      <c r="H100" s="99"/>
      <c r="I100" s="99"/>
      <c r="J100" s="100">
        <f>J144</f>
        <v>0</v>
      </c>
    </row>
    <row r="101" spans="2:11" s="9" customFormat="1" ht="13.2" hidden="1" x14ac:dyDescent="0.2">
      <c r="B101" s="97"/>
      <c r="D101" s="98" t="s">
        <v>93</v>
      </c>
      <c r="E101" s="99"/>
      <c r="F101" s="99"/>
      <c r="G101" s="99"/>
      <c r="H101" s="99"/>
      <c r="I101" s="99"/>
      <c r="J101" s="100">
        <f>J155</f>
        <v>0</v>
      </c>
    </row>
    <row r="102" spans="2:11" s="9" customFormat="1" ht="13.2" hidden="1" x14ac:dyDescent="0.2">
      <c r="B102" s="97"/>
      <c r="D102" s="98" t="s">
        <v>94</v>
      </c>
      <c r="E102" s="99"/>
      <c r="F102" s="99"/>
      <c r="G102" s="99"/>
      <c r="H102" s="99"/>
      <c r="I102" s="99"/>
      <c r="J102" s="100">
        <f>J180</f>
        <v>0</v>
      </c>
    </row>
    <row r="103" spans="2:11" s="8" customFormat="1" ht="15" hidden="1" x14ac:dyDescent="0.2">
      <c r="B103" s="93"/>
      <c r="D103" s="94" t="s">
        <v>95</v>
      </c>
      <c r="E103" s="95"/>
      <c r="F103" s="95"/>
      <c r="G103" s="95"/>
      <c r="H103" s="95"/>
      <c r="I103" s="95"/>
      <c r="J103" s="96">
        <f>J185</f>
        <v>0</v>
      </c>
    </row>
    <row r="104" spans="2:11" s="9" customFormat="1" ht="13.2" hidden="1" x14ac:dyDescent="0.2">
      <c r="B104" s="97"/>
      <c r="D104" s="98" t="s">
        <v>96</v>
      </c>
      <c r="E104" s="99"/>
      <c r="F104" s="99"/>
      <c r="G104" s="99"/>
      <c r="H104" s="99"/>
      <c r="I104" s="99"/>
      <c r="J104" s="100">
        <f>J187</f>
        <v>0</v>
      </c>
    </row>
    <row r="105" spans="2:11" s="9" customFormat="1" ht="13.2" hidden="1" x14ac:dyDescent="0.2">
      <c r="B105" s="97"/>
      <c r="D105" s="98" t="s">
        <v>97</v>
      </c>
      <c r="E105" s="99"/>
      <c r="F105" s="99"/>
      <c r="G105" s="99"/>
      <c r="H105" s="99"/>
      <c r="I105" s="99"/>
      <c r="J105" s="100">
        <f>J207</f>
        <v>0</v>
      </c>
    </row>
    <row r="106" spans="2:11" s="9" customFormat="1" ht="13.2" hidden="1" x14ac:dyDescent="0.2">
      <c r="B106" s="97"/>
      <c r="D106" s="98" t="s">
        <v>98</v>
      </c>
      <c r="E106" s="99"/>
      <c r="F106" s="99"/>
      <c r="G106" s="99"/>
      <c r="H106" s="99"/>
      <c r="I106" s="99"/>
      <c r="J106" s="100" t="e">
        <f>#REF!</f>
        <v>#REF!</v>
      </c>
    </row>
    <row r="107" spans="2:11" s="9" customFormat="1" ht="13.2" hidden="1" x14ac:dyDescent="0.2">
      <c r="B107" s="97"/>
      <c r="D107" s="98" t="s">
        <v>99</v>
      </c>
      <c r="E107" s="99"/>
      <c r="F107" s="99"/>
      <c r="G107" s="99"/>
      <c r="H107" s="99"/>
      <c r="I107" s="99"/>
      <c r="J107" s="100" t="e">
        <f>#REF!</f>
        <v>#REF!</v>
      </c>
    </row>
    <row r="108" spans="2:11" s="8" customFormat="1" ht="15" hidden="1" x14ac:dyDescent="0.2">
      <c r="B108" s="93"/>
      <c r="D108" s="94" t="s">
        <v>100</v>
      </c>
      <c r="E108" s="95"/>
      <c r="F108" s="95"/>
      <c r="G108" s="95"/>
      <c r="H108" s="95"/>
      <c r="I108" s="95"/>
      <c r="J108" s="96" t="e">
        <f>#REF!</f>
        <v>#REF!</v>
      </c>
    </row>
    <row r="109" spans="2:11" s="9" customFormat="1" ht="13.2" hidden="1" x14ac:dyDescent="0.2">
      <c r="B109" s="97"/>
      <c r="D109" s="98" t="s">
        <v>101</v>
      </c>
      <c r="E109" s="99"/>
      <c r="F109" s="99"/>
      <c r="G109" s="99"/>
      <c r="H109" s="99"/>
      <c r="I109" s="99"/>
      <c r="J109" s="100" t="e">
        <f>#REF!</f>
        <v>#REF!</v>
      </c>
    </row>
    <row r="110" spans="2:11" s="1" customFormat="1" hidden="1" x14ac:dyDescent="0.2">
      <c r="B110" s="31"/>
    </row>
    <row r="111" spans="2:11" s="1" customFormat="1" hidden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</row>
    <row r="115" spans="2:20" s="1" customFormat="1" x14ac:dyDescent="0.2">
      <c r="B115" s="45"/>
      <c r="K115" s="46"/>
    </row>
    <row r="116" spans="2:20" s="1" customFormat="1" ht="17.399999999999999" x14ac:dyDescent="0.2">
      <c r="B116" s="31"/>
      <c r="C116" s="20" t="s">
        <v>102</v>
      </c>
    </row>
    <row r="117" spans="2:20" s="1" customFormat="1" x14ac:dyDescent="0.2">
      <c r="B117" s="31"/>
    </row>
    <row r="118" spans="2:20" s="1" customFormat="1" ht="13.2" x14ac:dyDescent="0.2">
      <c r="B118" s="31"/>
      <c r="C118" s="26" t="s">
        <v>15</v>
      </c>
    </row>
    <row r="119" spans="2:20" s="1" customFormat="1" ht="13.2" x14ac:dyDescent="0.2">
      <c r="B119" s="31"/>
      <c r="E119" s="213" t="str">
        <f>E7</f>
        <v>ZŠ Školní - kompletní rekonstrukce školní kuchyně</v>
      </c>
      <c r="F119" s="214"/>
      <c r="G119" s="214"/>
      <c r="H119" s="214"/>
    </row>
    <row r="120" spans="2:20" s="1" customFormat="1" ht="13.2" x14ac:dyDescent="0.2">
      <c r="B120" s="31"/>
      <c r="C120" s="26" t="s">
        <v>83</v>
      </c>
    </row>
    <row r="121" spans="2:20" s="1" customFormat="1" ht="13.95" customHeight="1" x14ac:dyDescent="0.2">
      <c r="B121" s="31"/>
      <c r="E121" s="194" t="str">
        <f>E9</f>
        <v>SO001.3 - Gastro</v>
      </c>
      <c r="F121" s="212"/>
      <c r="G121" s="212"/>
      <c r="H121" s="212"/>
    </row>
    <row r="122" spans="2:20" s="1" customFormat="1" x14ac:dyDescent="0.2">
      <c r="B122" s="31"/>
    </row>
    <row r="123" spans="2:20" s="1" customFormat="1" ht="13.2" x14ac:dyDescent="0.2">
      <c r="B123" s="31"/>
      <c r="C123" s="26" t="s">
        <v>20</v>
      </c>
      <c r="F123" s="24"/>
      <c r="I123" s="26" t="s">
        <v>21</v>
      </c>
      <c r="J123" s="49">
        <f>IF(J12="","",J12)</f>
        <v>45356</v>
      </c>
    </row>
    <row r="124" spans="2:20" s="1" customFormat="1" x14ac:dyDescent="0.2">
      <c r="B124" s="31"/>
    </row>
    <row r="125" spans="2:20" s="1" customFormat="1" ht="13.2" x14ac:dyDescent="0.2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20" s="1" customFormat="1" ht="13.2" x14ac:dyDescent="0.2">
      <c r="B126" s="31"/>
      <c r="C126" s="26" t="s">
        <v>28</v>
      </c>
      <c r="F126" s="24"/>
      <c r="I126" s="26" t="s">
        <v>32</v>
      </c>
      <c r="J126" s="144"/>
    </row>
    <row r="127" spans="2:20" s="1" customFormat="1" x14ac:dyDescent="0.2">
      <c r="B127" s="31"/>
    </row>
    <row r="128" spans="2:20" s="10" customFormat="1" ht="22.8" x14ac:dyDescent="0.2">
      <c r="B128" s="101"/>
      <c r="C128" s="142" t="s">
        <v>103</v>
      </c>
      <c r="D128" s="143" t="s">
        <v>59</v>
      </c>
      <c r="E128" s="143" t="s">
        <v>55</v>
      </c>
      <c r="F128" s="143" t="s">
        <v>56</v>
      </c>
      <c r="G128" s="143" t="s">
        <v>104</v>
      </c>
      <c r="H128" s="143" t="s">
        <v>105</v>
      </c>
      <c r="I128" s="143" t="s">
        <v>106</v>
      </c>
      <c r="J128" s="102" t="s">
        <v>86</v>
      </c>
      <c r="K128" s="102" t="s">
        <v>107</v>
      </c>
      <c r="M128" s="56" t="s">
        <v>1</v>
      </c>
      <c r="N128" s="56" t="s">
        <v>38</v>
      </c>
      <c r="O128" s="56" t="s">
        <v>108</v>
      </c>
      <c r="P128" s="56" t="s">
        <v>109</v>
      </c>
      <c r="Q128" s="56" t="s">
        <v>110</v>
      </c>
      <c r="R128" s="56" t="s">
        <v>111</v>
      </c>
      <c r="S128" s="56" t="s">
        <v>112</v>
      </c>
      <c r="T128" s="57" t="s">
        <v>113</v>
      </c>
    </row>
    <row r="129" spans="2:65" s="1" customFormat="1" ht="15.6" x14ac:dyDescent="0.3">
      <c r="B129" s="31"/>
      <c r="C129" s="60" t="s">
        <v>114</v>
      </c>
      <c r="J129" s="138">
        <f>J130</f>
        <v>0</v>
      </c>
      <c r="M129" s="50"/>
      <c r="N129" s="50"/>
      <c r="O129" s="50"/>
      <c r="P129" s="103" t="e">
        <f>P130+P185+#REF!</f>
        <v>#REF!</v>
      </c>
      <c r="Q129" s="50"/>
      <c r="R129" s="103" t="e">
        <f>R130+R185+#REF!</f>
        <v>#REF!</v>
      </c>
      <c r="S129" s="50"/>
      <c r="T129" s="104" t="e">
        <f>T130+T185+#REF!</f>
        <v>#REF!</v>
      </c>
      <c r="AT129" s="16" t="s">
        <v>73</v>
      </c>
      <c r="AU129" s="16" t="s">
        <v>88</v>
      </c>
      <c r="BK129" s="105" t="e">
        <f>BK130+BK185+#REF!</f>
        <v>#REF!</v>
      </c>
    </row>
    <row r="130" spans="2:65" s="11" customFormat="1" ht="13.8" x14ac:dyDescent="0.25">
      <c r="B130" s="106"/>
      <c r="C130" s="130"/>
      <c r="D130" s="145"/>
      <c r="E130" s="151"/>
      <c r="F130" s="152" t="s">
        <v>147</v>
      </c>
      <c r="G130" s="153"/>
      <c r="H130" s="154"/>
      <c r="I130" s="155"/>
      <c r="J130" s="156">
        <f>SUBTOTAL(9,J132:J236)</f>
        <v>0</v>
      </c>
      <c r="P130" s="108">
        <f>P131+P139+P144+P155+P180</f>
        <v>0</v>
      </c>
      <c r="R130" s="108">
        <f>R131+R139+R144+R155+R180</f>
        <v>4.1999999999999997E-3</v>
      </c>
      <c r="T130" s="109">
        <f>T131+T139+T144+T155+T180</f>
        <v>0.57999999999999996</v>
      </c>
      <c r="AR130" s="107" t="s">
        <v>19</v>
      </c>
      <c r="AT130" s="110" t="s">
        <v>73</v>
      </c>
      <c r="AU130" s="110" t="s">
        <v>74</v>
      </c>
      <c r="AY130" s="107" t="s">
        <v>115</v>
      </c>
      <c r="BK130" s="111">
        <f>BK131+BK139+BK144+BK155+BK180</f>
        <v>0</v>
      </c>
    </row>
    <row r="131" spans="2:65" s="11" customFormat="1" ht="13.2" x14ac:dyDescent="0.25">
      <c r="B131" s="106"/>
      <c r="C131" s="130"/>
      <c r="D131" s="146"/>
      <c r="E131" s="157"/>
      <c r="F131" s="158" t="s">
        <v>148</v>
      </c>
      <c r="G131" s="159"/>
      <c r="H131" s="160"/>
      <c r="I131" s="161"/>
      <c r="J131" s="162"/>
      <c r="P131" s="108">
        <f>SUM(P132:P138)</f>
        <v>0</v>
      </c>
      <c r="R131" s="108">
        <f>SUM(R132:R138)</f>
        <v>0</v>
      </c>
      <c r="T131" s="109">
        <f>SUM(T132:T138)</f>
        <v>0.57999999999999996</v>
      </c>
      <c r="AR131" s="107" t="s">
        <v>19</v>
      </c>
      <c r="AT131" s="110" t="s">
        <v>73</v>
      </c>
      <c r="AU131" s="110" t="s">
        <v>19</v>
      </c>
      <c r="AY131" s="107" t="s">
        <v>115</v>
      </c>
      <c r="BK131" s="111">
        <f>SUM(BK132:BK138)</f>
        <v>0</v>
      </c>
    </row>
    <row r="132" spans="2:65" s="1" customFormat="1" ht="26.55" customHeight="1" x14ac:dyDescent="0.2">
      <c r="B132" s="112"/>
      <c r="C132" s="130"/>
      <c r="D132" s="147"/>
      <c r="E132" s="157"/>
      <c r="F132" s="158" t="s">
        <v>149</v>
      </c>
      <c r="G132" s="159"/>
      <c r="H132" s="160"/>
      <c r="I132" s="161"/>
      <c r="J132" s="162"/>
      <c r="K132" s="132"/>
      <c r="M132" s="131" t="s">
        <v>1</v>
      </c>
      <c r="N132" s="113" t="s">
        <v>39</v>
      </c>
      <c r="P132" s="114">
        <f>O132*H132</f>
        <v>0</v>
      </c>
      <c r="Q132" s="114">
        <v>1.2E-4</v>
      </c>
      <c r="R132" s="114">
        <f>Q132*H132</f>
        <v>0</v>
      </c>
      <c r="S132" s="114">
        <v>0.23</v>
      </c>
      <c r="T132" s="115">
        <f>S132*H132</f>
        <v>0</v>
      </c>
      <c r="AR132" s="116" t="s">
        <v>81</v>
      </c>
      <c r="AT132" s="116" t="s">
        <v>116</v>
      </c>
      <c r="AU132" s="116" t="s">
        <v>80</v>
      </c>
      <c r="AY132" s="16" t="s">
        <v>115</v>
      </c>
      <c r="BE132" s="117">
        <f>IF(N132="základní",J132,0)</f>
        <v>0</v>
      </c>
      <c r="BF132" s="117">
        <f>IF(N132="snížená",J132,0)</f>
        <v>0</v>
      </c>
      <c r="BG132" s="117">
        <f>IF(N132="zákl. přenesená",J132,0)</f>
        <v>0</v>
      </c>
      <c r="BH132" s="117">
        <f>IF(N132="sníž. přenesená",J132,0)</f>
        <v>0</v>
      </c>
      <c r="BI132" s="117">
        <f>IF(N132="nulová",J132,0)</f>
        <v>0</v>
      </c>
      <c r="BJ132" s="16" t="s">
        <v>19</v>
      </c>
      <c r="BK132" s="117">
        <f>ROUND(I132*H132,2)</f>
        <v>0</v>
      </c>
      <c r="BL132" s="16" t="s">
        <v>81</v>
      </c>
      <c r="BM132" s="116" t="s">
        <v>117</v>
      </c>
    </row>
    <row r="133" spans="2:65" s="12" customFormat="1" x14ac:dyDescent="0.2">
      <c r="B133" s="118"/>
      <c r="C133" s="130"/>
      <c r="D133" s="148"/>
      <c r="E133" s="163" t="s">
        <v>150</v>
      </c>
      <c r="F133" s="164" t="s">
        <v>151</v>
      </c>
      <c r="G133" s="163" t="s">
        <v>120</v>
      </c>
      <c r="H133" s="165">
        <v>1</v>
      </c>
      <c r="I133" s="166"/>
      <c r="J133" s="167">
        <f>H133*I133</f>
        <v>0</v>
      </c>
      <c r="T133" s="120"/>
      <c r="AT133" s="119" t="s">
        <v>118</v>
      </c>
      <c r="AU133" s="119" t="s">
        <v>80</v>
      </c>
      <c r="AV133" s="12" t="s">
        <v>19</v>
      </c>
      <c r="AW133" s="12" t="s">
        <v>31</v>
      </c>
      <c r="AX133" s="12" t="s">
        <v>74</v>
      </c>
      <c r="AY133" s="119" t="s">
        <v>115</v>
      </c>
    </row>
    <row r="134" spans="2:65" s="12" customFormat="1" x14ac:dyDescent="0.2">
      <c r="B134" s="118"/>
      <c r="C134" s="130"/>
      <c r="D134" s="149"/>
      <c r="E134" s="163" t="s">
        <v>152</v>
      </c>
      <c r="F134" s="164" t="s">
        <v>153</v>
      </c>
      <c r="G134" s="163" t="s">
        <v>120</v>
      </c>
      <c r="H134" s="165">
        <v>1</v>
      </c>
      <c r="I134" s="168"/>
      <c r="J134" s="167">
        <f t="shared" ref="J134:J138" si="0">H134*I134</f>
        <v>0</v>
      </c>
      <c r="T134" s="120"/>
      <c r="AT134" s="119" t="s">
        <v>118</v>
      </c>
      <c r="AU134" s="119" t="s">
        <v>80</v>
      </c>
      <c r="AV134" s="12" t="s">
        <v>19</v>
      </c>
      <c r="AW134" s="12" t="s">
        <v>31</v>
      </c>
      <c r="AX134" s="12" t="s">
        <v>74</v>
      </c>
      <c r="AY134" s="119" t="s">
        <v>115</v>
      </c>
    </row>
    <row r="135" spans="2:65" s="13" customFormat="1" x14ac:dyDescent="0.2">
      <c r="B135" s="121"/>
      <c r="C135" s="130"/>
      <c r="D135" s="150"/>
      <c r="E135" s="163" t="s">
        <v>154</v>
      </c>
      <c r="F135" s="164" t="s">
        <v>155</v>
      </c>
      <c r="G135" s="163" t="s">
        <v>120</v>
      </c>
      <c r="H135" s="165">
        <v>1</v>
      </c>
      <c r="I135" s="168"/>
      <c r="J135" s="167">
        <f t="shared" si="0"/>
        <v>0</v>
      </c>
      <c r="T135" s="123"/>
      <c r="AT135" s="122" t="s">
        <v>118</v>
      </c>
      <c r="AU135" s="122" t="s">
        <v>80</v>
      </c>
      <c r="AV135" s="13" t="s">
        <v>80</v>
      </c>
      <c r="AW135" s="13" t="s">
        <v>31</v>
      </c>
      <c r="AX135" s="13" t="s">
        <v>74</v>
      </c>
      <c r="AY135" s="122" t="s">
        <v>115</v>
      </c>
    </row>
    <row r="136" spans="2:65" s="14" customFormat="1" x14ac:dyDescent="0.2">
      <c r="B136" s="124"/>
      <c r="C136" s="130"/>
      <c r="D136" s="147"/>
      <c r="E136" s="163" t="s">
        <v>156</v>
      </c>
      <c r="F136" s="164" t="s">
        <v>157</v>
      </c>
      <c r="G136" s="163" t="s">
        <v>120</v>
      </c>
      <c r="H136" s="165">
        <v>1</v>
      </c>
      <c r="I136" s="168"/>
      <c r="J136" s="167">
        <f t="shared" si="0"/>
        <v>0</v>
      </c>
      <c r="T136" s="126"/>
      <c r="AT136" s="125" t="s">
        <v>118</v>
      </c>
      <c r="AU136" s="125" t="s">
        <v>80</v>
      </c>
      <c r="AV136" s="14" t="s">
        <v>81</v>
      </c>
      <c r="AW136" s="14" t="s">
        <v>31</v>
      </c>
      <c r="AX136" s="14" t="s">
        <v>19</v>
      </c>
      <c r="AY136" s="125" t="s">
        <v>115</v>
      </c>
    </row>
    <row r="137" spans="2:65" s="1" customFormat="1" ht="11.4" x14ac:dyDescent="0.2">
      <c r="B137" s="112"/>
      <c r="C137" s="130"/>
      <c r="D137" s="148"/>
      <c r="E137" s="163" t="s">
        <v>158</v>
      </c>
      <c r="F137" s="164" t="s">
        <v>159</v>
      </c>
      <c r="G137" s="163" t="s">
        <v>120</v>
      </c>
      <c r="H137" s="165">
        <v>2</v>
      </c>
      <c r="I137" s="168"/>
      <c r="J137" s="167">
        <f t="shared" si="0"/>
        <v>0</v>
      </c>
      <c r="K137" s="132"/>
      <c r="M137" s="131" t="s">
        <v>1</v>
      </c>
      <c r="N137" s="113" t="s">
        <v>39</v>
      </c>
      <c r="P137" s="114">
        <f>O137*H137</f>
        <v>0</v>
      </c>
      <c r="Q137" s="114">
        <v>0</v>
      </c>
      <c r="R137" s="114">
        <f>Q137*H137</f>
        <v>0</v>
      </c>
      <c r="S137" s="114">
        <v>0.28999999999999998</v>
      </c>
      <c r="T137" s="115">
        <f>S137*H137</f>
        <v>0.57999999999999996</v>
      </c>
      <c r="AR137" s="116" t="s">
        <v>81</v>
      </c>
      <c r="AT137" s="116" t="s">
        <v>116</v>
      </c>
      <c r="AU137" s="116" t="s">
        <v>80</v>
      </c>
      <c r="AY137" s="16" t="s">
        <v>115</v>
      </c>
      <c r="BE137" s="117">
        <f>IF(N137="základní",J137,0)</f>
        <v>0</v>
      </c>
      <c r="BF137" s="117">
        <f>IF(N137="snížená",J137,0)</f>
        <v>0</v>
      </c>
      <c r="BG137" s="117">
        <f>IF(N137="zákl. přenesená",J137,0)</f>
        <v>0</v>
      </c>
      <c r="BH137" s="117">
        <f>IF(N137="sníž. přenesená",J137,0)</f>
        <v>0</v>
      </c>
      <c r="BI137" s="117">
        <f>IF(N137="nulová",J137,0)</f>
        <v>0</v>
      </c>
      <c r="BJ137" s="16" t="s">
        <v>19</v>
      </c>
      <c r="BK137" s="117">
        <f>ROUND(I137*H137,2)</f>
        <v>0</v>
      </c>
      <c r="BL137" s="16" t="s">
        <v>81</v>
      </c>
      <c r="BM137" s="116" t="s">
        <v>119</v>
      </c>
    </row>
    <row r="138" spans="2:65" s="13" customFormat="1" x14ac:dyDescent="0.2">
      <c r="B138" s="121"/>
      <c r="C138" s="130"/>
      <c r="D138" s="148"/>
      <c r="E138" s="163" t="s">
        <v>160</v>
      </c>
      <c r="F138" s="164" t="s">
        <v>161</v>
      </c>
      <c r="G138" s="163" t="s">
        <v>120</v>
      </c>
      <c r="H138" s="165">
        <v>1</v>
      </c>
      <c r="I138" s="168"/>
      <c r="J138" s="167">
        <f t="shared" si="0"/>
        <v>0</v>
      </c>
      <c r="T138" s="123"/>
      <c r="AT138" s="122" t="s">
        <v>118</v>
      </c>
      <c r="AU138" s="122" t="s">
        <v>80</v>
      </c>
      <c r="AV138" s="13" t="s">
        <v>80</v>
      </c>
      <c r="AW138" s="13" t="s">
        <v>31</v>
      </c>
      <c r="AX138" s="13" t="s">
        <v>19</v>
      </c>
      <c r="AY138" s="122" t="s">
        <v>115</v>
      </c>
    </row>
    <row r="139" spans="2:65" s="11" customFormat="1" x14ac:dyDescent="0.2">
      <c r="B139" s="106"/>
      <c r="C139" s="130"/>
      <c r="D139" s="149"/>
      <c r="E139" s="157"/>
      <c r="F139" s="158" t="s">
        <v>162</v>
      </c>
      <c r="G139" s="159"/>
      <c r="H139" s="160"/>
      <c r="I139" s="161"/>
      <c r="J139" s="162"/>
      <c r="P139" s="108">
        <f>SUM(P140:P143)</f>
        <v>0</v>
      </c>
      <c r="R139" s="108">
        <f>SUM(R140:R143)</f>
        <v>0</v>
      </c>
      <c r="T139" s="109">
        <f>SUM(T140:T143)</f>
        <v>0</v>
      </c>
      <c r="AR139" s="107" t="s">
        <v>19</v>
      </c>
      <c r="AT139" s="110" t="s">
        <v>73</v>
      </c>
      <c r="AU139" s="110" t="s">
        <v>19</v>
      </c>
      <c r="AY139" s="107" t="s">
        <v>115</v>
      </c>
      <c r="BK139" s="111">
        <f>SUM(BK140:BK143)</f>
        <v>0</v>
      </c>
    </row>
    <row r="140" spans="2:65" s="1" customFormat="1" ht="13.2" x14ac:dyDescent="0.25">
      <c r="B140" s="112"/>
      <c r="C140" s="130"/>
      <c r="D140" s="146"/>
      <c r="E140" s="163" t="s">
        <v>22</v>
      </c>
      <c r="F140" s="164" t="s">
        <v>305</v>
      </c>
      <c r="G140" s="163" t="s">
        <v>120</v>
      </c>
      <c r="H140" s="165">
        <v>1</v>
      </c>
      <c r="I140" s="168"/>
      <c r="J140" s="167">
        <f t="shared" ref="J140:J151" si="1">H140*I140</f>
        <v>0</v>
      </c>
      <c r="K140" s="132"/>
      <c r="M140" s="131" t="s">
        <v>1</v>
      </c>
      <c r="N140" s="113" t="s">
        <v>39</v>
      </c>
      <c r="P140" s="114">
        <f>O140*H140</f>
        <v>0</v>
      </c>
      <c r="Q140" s="114">
        <v>0</v>
      </c>
      <c r="R140" s="114">
        <f>Q140*H140</f>
        <v>0</v>
      </c>
      <c r="S140" s="114">
        <v>0</v>
      </c>
      <c r="T140" s="115">
        <f>S140*H140</f>
        <v>0</v>
      </c>
      <c r="AR140" s="116" t="s">
        <v>81</v>
      </c>
      <c r="AT140" s="116" t="s">
        <v>116</v>
      </c>
      <c r="AU140" s="116" t="s">
        <v>80</v>
      </c>
      <c r="AY140" s="16" t="s">
        <v>115</v>
      </c>
      <c r="BE140" s="117">
        <f>IF(N140="základní",J140,0)</f>
        <v>0</v>
      </c>
      <c r="BF140" s="117">
        <f>IF(N140="snížená",J140,0)</f>
        <v>0</v>
      </c>
      <c r="BG140" s="117">
        <f>IF(N140="zákl. přenesená",J140,0)</f>
        <v>0</v>
      </c>
      <c r="BH140" s="117">
        <f>IF(N140="sníž. přenesená",J140,0)</f>
        <v>0</v>
      </c>
      <c r="BI140" s="117">
        <f>IF(N140="nulová",J140,0)</f>
        <v>0</v>
      </c>
      <c r="BJ140" s="16" t="s">
        <v>19</v>
      </c>
      <c r="BK140" s="117">
        <f>ROUND(I140*H140,2)</f>
        <v>0</v>
      </c>
      <c r="BL140" s="16" t="s">
        <v>81</v>
      </c>
      <c r="BM140" s="116" t="s">
        <v>121</v>
      </c>
    </row>
    <row r="141" spans="2:65" s="1" customFormat="1" ht="11.4" x14ac:dyDescent="0.2">
      <c r="B141" s="112"/>
      <c r="C141" s="130"/>
      <c r="D141" s="147"/>
      <c r="E141" s="163" t="s">
        <v>163</v>
      </c>
      <c r="F141" s="164" t="s">
        <v>306</v>
      </c>
      <c r="G141" s="163" t="s">
        <v>120</v>
      </c>
      <c r="H141" s="165">
        <v>1</v>
      </c>
      <c r="I141" s="168"/>
      <c r="J141" s="167">
        <f t="shared" si="1"/>
        <v>0</v>
      </c>
      <c r="K141" s="132"/>
      <c r="M141" s="131" t="s">
        <v>1</v>
      </c>
      <c r="N141" s="113" t="s">
        <v>39</v>
      </c>
      <c r="P141" s="114">
        <f>O141*H141</f>
        <v>0</v>
      </c>
      <c r="Q141" s="114">
        <v>0</v>
      </c>
      <c r="R141" s="114">
        <f>Q141*H141</f>
        <v>0</v>
      </c>
      <c r="S141" s="114">
        <v>0</v>
      </c>
      <c r="T141" s="115">
        <f>S141*H141</f>
        <v>0</v>
      </c>
      <c r="AR141" s="116" t="s">
        <v>81</v>
      </c>
      <c r="AT141" s="116" t="s">
        <v>116</v>
      </c>
      <c r="AU141" s="116" t="s">
        <v>80</v>
      </c>
      <c r="AY141" s="16" t="s">
        <v>115</v>
      </c>
      <c r="BE141" s="117">
        <f>IF(N141="základní",J141,0)</f>
        <v>0</v>
      </c>
      <c r="BF141" s="117">
        <f>IF(N141="snížená",J141,0)</f>
        <v>0</v>
      </c>
      <c r="BG141" s="117">
        <f>IF(N141="zákl. přenesená",J141,0)</f>
        <v>0</v>
      </c>
      <c r="BH141" s="117">
        <f>IF(N141="sníž. přenesená",J141,0)</f>
        <v>0</v>
      </c>
      <c r="BI141" s="117">
        <f>IF(N141="nulová",J141,0)</f>
        <v>0</v>
      </c>
      <c r="BJ141" s="16" t="s">
        <v>19</v>
      </c>
      <c r="BK141" s="117">
        <f>ROUND(I141*H141,2)</f>
        <v>0</v>
      </c>
      <c r="BL141" s="16" t="s">
        <v>81</v>
      </c>
      <c r="BM141" s="116" t="s">
        <v>122</v>
      </c>
    </row>
    <row r="142" spans="2:65" s="1" customFormat="1" ht="11.4" x14ac:dyDescent="0.2">
      <c r="B142" s="112"/>
      <c r="C142" s="130"/>
      <c r="D142" s="147"/>
      <c r="E142" s="163" t="s">
        <v>307</v>
      </c>
      <c r="F142" s="164" t="s">
        <v>308</v>
      </c>
      <c r="G142" s="163" t="s">
        <v>120</v>
      </c>
      <c r="H142" s="165">
        <v>1</v>
      </c>
      <c r="I142" s="168"/>
      <c r="J142" s="167">
        <f t="shared" si="1"/>
        <v>0</v>
      </c>
      <c r="K142" s="132"/>
      <c r="M142" s="131"/>
      <c r="N142" s="113"/>
      <c r="P142" s="114"/>
      <c r="Q142" s="114"/>
      <c r="R142" s="114"/>
      <c r="S142" s="114"/>
      <c r="T142" s="115"/>
      <c r="AR142" s="116"/>
      <c r="AT142" s="116"/>
      <c r="AU142" s="116"/>
      <c r="AY142" s="16"/>
      <c r="BE142" s="117"/>
      <c r="BF142" s="117"/>
      <c r="BG142" s="117"/>
      <c r="BH142" s="117"/>
      <c r="BI142" s="117"/>
      <c r="BJ142" s="16"/>
      <c r="BK142" s="117"/>
      <c r="BL142" s="16"/>
      <c r="BM142" s="116"/>
    </row>
    <row r="143" spans="2:65" s="1" customFormat="1" ht="11.4" x14ac:dyDescent="0.2">
      <c r="B143" s="112"/>
      <c r="C143" s="130"/>
      <c r="D143" s="148"/>
      <c r="E143" s="163" t="s">
        <v>164</v>
      </c>
      <c r="F143" s="164" t="s">
        <v>155</v>
      </c>
      <c r="G143" s="163" t="s">
        <v>120</v>
      </c>
      <c r="H143" s="165">
        <v>1</v>
      </c>
      <c r="I143" s="168"/>
      <c r="J143" s="167">
        <f t="shared" si="1"/>
        <v>0</v>
      </c>
      <c r="K143" s="132"/>
      <c r="M143" s="131" t="s">
        <v>1</v>
      </c>
      <c r="N143" s="113" t="s">
        <v>39</v>
      </c>
      <c r="P143" s="114">
        <f>O143*H143</f>
        <v>0</v>
      </c>
      <c r="Q143" s="114">
        <v>0</v>
      </c>
      <c r="R143" s="114">
        <f>Q143*H143</f>
        <v>0</v>
      </c>
      <c r="S143" s="114">
        <v>0</v>
      </c>
      <c r="T143" s="115">
        <f>S143*H143</f>
        <v>0</v>
      </c>
      <c r="AR143" s="116" t="s">
        <v>81</v>
      </c>
      <c r="AT143" s="116" t="s">
        <v>116</v>
      </c>
      <c r="AU143" s="116" t="s">
        <v>80</v>
      </c>
      <c r="AY143" s="16" t="s">
        <v>115</v>
      </c>
      <c r="BE143" s="117">
        <f>IF(N143="základní",J143,0)</f>
        <v>0</v>
      </c>
      <c r="BF143" s="117">
        <f>IF(N143="snížená",J143,0)</f>
        <v>0</v>
      </c>
      <c r="BG143" s="117">
        <f>IF(N143="zákl. přenesená",J143,0)</f>
        <v>0</v>
      </c>
      <c r="BH143" s="117">
        <f>IF(N143="sníž. přenesená",J143,0)</f>
        <v>0</v>
      </c>
      <c r="BI143" s="117">
        <f>IF(N143="nulová",J143,0)</f>
        <v>0</v>
      </c>
      <c r="BJ143" s="16" t="s">
        <v>19</v>
      </c>
      <c r="BK143" s="117">
        <f>ROUND(I143*H143,2)</f>
        <v>0</v>
      </c>
      <c r="BL143" s="16" t="s">
        <v>81</v>
      </c>
      <c r="BM143" s="116" t="s">
        <v>123</v>
      </c>
    </row>
    <row r="144" spans="2:65" s="11" customFormat="1" x14ac:dyDescent="0.2">
      <c r="B144" s="106"/>
      <c r="C144" s="130"/>
      <c r="D144" s="148"/>
      <c r="E144" s="163" t="s">
        <v>165</v>
      </c>
      <c r="F144" s="164" t="s">
        <v>166</v>
      </c>
      <c r="G144" s="163" t="s">
        <v>120</v>
      </c>
      <c r="H144" s="165">
        <v>1</v>
      </c>
      <c r="I144" s="168"/>
      <c r="J144" s="167">
        <f t="shared" si="1"/>
        <v>0</v>
      </c>
      <c r="P144" s="108">
        <f>SUM(P145:P154)</f>
        <v>0</v>
      </c>
      <c r="R144" s="108">
        <f>SUM(R145:R154)</f>
        <v>4.1999999999999997E-3</v>
      </c>
      <c r="T144" s="109">
        <f>SUM(T145:T154)</f>
        <v>0</v>
      </c>
      <c r="AR144" s="107" t="s">
        <v>19</v>
      </c>
      <c r="AT144" s="110" t="s">
        <v>73</v>
      </c>
      <c r="AU144" s="110" t="s">
        <v>19</v>
      </c>
      <c r="AY144" s="107" t="s">
        <v>115</v>
      </c>
      <c r="BK144" s="111">
        <f>SUM(BK145:BK154)</f>
        <v>0</v>
      </c>
    </row>
    <row r="145" spans="2:65" s="1" customFormat="1" ht="11.4" x14ac:dyDescent="0.2">
      <c r="B145" s="112"/>
      <c r="C145" s="130"/>
      <c r="D145" s="149"/>
      <c r="E145" s="163" t="s">
        <v>167</v>
      </c>
      <c r="F145" s="164" t="s">
        <v>168</v>
      </c>
      <c r="G145" s="163" t="s">
        <v>120</v>
      </c>
      <c r="H145" s="165">
        <v>1</v>
      </c>
      <c r="I145" s="168"/>
      <c r="J145" s="167">
        <f t="shared" si="1"/>
        <v>0</v>
      </c>
      <c r="K145" s="132"/>
      <c r="M145" s="131" t="s">
        <v>1</v>
      </c>
      <c r="N145" s="113" t="s">
        <v>39</v>
      </c>
      <c r="P145" s="114">
        <f>O145*H145</f>
        <v>0</v>
      </c>
      <c r="Q145" s="114">
        <v>0</v>
      </c>
      <c r="R145" s="114">
        <f>Q145*H145</f>
        <v>0</v>
      </c>
      <c r="S145" s="114">
        <v>0</v>
      </c>
      <c r="T145" s="115">
        <f>S145*H145</f>
        <v>0</v>
      </c>
      <c r="AR145" s="116" t="s">
        <v>81</v>
      </c>
      <c r="AT145" s="116" t="s">
        <v>116</v>
      </c>
      <c r="AU145" s="116" t="s">
        <v>80</v>
      </c>
      <c r="AY145" s="16" t="s">
        <v>115</v>
      </c>
      <c r="BE145" s="117">
        <f>IF(N145="základní",J145,0)</f>
        <v>0</v>
      </c>
      <c r="BF145" s="117">
        <f>IF(N145="snížená",J145,0)</f>
        <v>0</v>
      </c>
      <c r="BG145" s="117">
        <f>IF(N145="zákl. přenesená",J145,0)</f>
        <v>0</v>
      </c>
      <c r="BH145" s="117">
        <f>IF(N145="sníž. přenesená",J145,0)</f>
        <v>0</v>
      </c>
      <c r="BI145" s="117">
        <f>IF(N145="nulová",J145,0)</f>
        <v>0</v>
      </c>
      <c r="BJ145" s="16" t="s">
        <v>19</v>
      </c>
      <c r="BK145" s="117">
        <f>ROUND(I145*H145,2)</f>
        <v>0</v>
      </c>
      <c r="BL145" s="16" t="s">
        <v>81</v>
      </c>
      <c r="BM145" s="116" t="s">
        <v>124</v>
      </c>
    </row>
    <row r="146" spans="2:65" s="12" customFormat="1" x14ac:dyDescent="0.2">
      <c r="B146" s="118"/>
      <c r="C146" s="130"/>
      <c r="D146" s="147"/>
      <c r="E146" s="163" t="s">
        <v>169</v>
      </c>
      <c r="F146" s="164" t="s">
        <v>309</v>
      </c>
      <c r="G146" s="163" t="s">
        <v>120</v>
      </c>
      <c r="H146" s="165">
        <v>1</v>
      </c>
      <c r="I146" s="168"/>
      <c r="J146" s="167">
        <f t="shared" si="1"/>
        <v>0</v>
      </c>
      <c r="T146" s="120"/>
      <c r="AT146" s="119" t="s">
        <v>118</v>
      </c>
      <c r="AU146" s="119" t="s">
        <v>80</v>
      </c>
      <c r="AV146" s="12" t="s">
        <v>19</v>
      </c>
      <c r="AW146" s="12" t="s">
        <v>31</v>
      </c>
      <c r="AX146" s="12" t="s">
        <v>74</v>
      </c>
      <c r="AY146" s="119" t="s">
        <v>115</v>
      </c>
    </row>
    <row r="147" spans="2:65" s="13" customFormat="1" x14ac:dyDescent="0.2">
      <c r="B147" s="121"/>
      <c r="C147" s="130"/>
      <c r="D147" s="148"/>
      <c r="E147" s="163" t="s">
        <v>8</v>
      </c>
      <c r="F147" s="164" t="s">
        <v>170</v>
      </c>
      <c r="G147" s="163" t="s">
        <v>120</v>
      </c>
      <c r="H147" s="165">
        <v>1</v>
      </c>
      <c r="I147" s="168"/>
      <c r="J147" s="167">
        <f t="shared" si="1"/>
        <v>0</v>
      </c>
      <c r="T147" s="123"/>
      <c r="AT147" s="122" t="s">
        <v>118</v>
      </c>
      <c r="AU147" s="122" t="s">
        <v>80</v>
      </c>
      <c r="AV147" s="13" t="s">
        <v>80</v>
      </c>
      <c r="AW147" s="13" t="s">
        <v>31</v>
      </c>
      <c r="AX147" s="13" t="s">
        <v>74</v>
      </c>
      <c r="AY147" s="122" t="s">
        <v>115</v>
      </c>
    </row>
    <row r="148" spans="2:65" s="12" customFormat="1" x14ac:dyDescent="0.2">
      <c r="B148" s="118"/>
      <c r="C148" s="130"/>
      <c r="D148" s="149"/>
      <c r="E148" s="163" t="s">
        <v>132</v>
      </c>
      <c r="F148" s="164" t="s">
        <v>155</v>
      </c>
      <c r="G148" s="163" t="s">
        <v>120</v>
      </c>
      <c r="H148" s="165">
        <v>1</v>
      </c>
      <c r="I148" s="168"/>
      <c r="J148" s="167">
        <f t="shared" si="1"/>
        <v>0</v>
      </c>
      <c r="T148" s="120"/>
      <c r="AT148" s="119" t="s">
        <v>118</v>
      </c>
      <c r="AU148" s="119" t="s">
        <v>80</v>
      </c>
      <c r="AV148" s="12" t="s">
        <v>19</v>
      </c>
      <c r="AW148" s="12" t="s">
        <v>31</v>
      </c>
      <c r="AX148" s="12" t="s">
        <v>74</v>
      </c>
      <c r="AY148" s="119" t="s">
        <v>115</v>
      </c>
    </row>
    <row r="149" spans="2:65" s="13" customFormat="1" x14ac:dyDescent="0.2">
      <c r="B149" s="121"/>
      <c r="C149" s="130"/>
      <c r="D149" s="150"/>
      <c r="E149" s="163" t="s">
        <v>171</v>
      </c>
      <c r="F149" s="164" t="s">
        <v>172</v>
      </c>
      <c r="G149" s="163" t="s">
        <v>120</v>
      </c>
      <c r="H149" s="165">
        <v>1</v>
      </c>
      <c r="I149" s="168"/>
      <c r="J149" s="167">
        <f t="shared" si="1"/>
        <v>0</v>
      </c>
      <c r="T149" s="123"/>
      <c r="AT149" s="122" t="s">
        <v>118</v>
      </c>
      <c r="AU149" s="122" t="s">
        <v>80</v>
      </c>
      <c r="AV149" s="13" t="s">
        <v>80</v>
      </c>
      <c r="AW149" s="13" t="s">
        <v>31</v>
      </c>
      <c r="AX149" s="13" t="s">
        <v>74</v>
      </c>
      <c r="AY149" s="122" t="s">
        <v>115</v>
      </c>
    </row>
    <row r="150" spans="2:65" s="14" customFormat="1" ht="13.2" x14ac:dyDescent="0.25">
      <c r="B150" s="124"/>
      <c r="C150" s="130"/>
      <c r="D150" s="146"/>
      <c r="E150" s="163" t="s">
        <v>173</v>
      </c>
      <c r="F150" s="164" t="s">
        <v>174</v>
      </c>
      <c r="G150" s="163" t="s">
        <v>120</v>
      </c>
      <c r="H150" s="165">
        <v>4</v>
      </c>
      <c r="I150" s="168"/>
      <c r="J150" s="167">
        <f t="shared" si="1"/>
        <v>0</v>
      </c>
      <c r="T150" s="126"/>
      <c r="AT150" s="125" t="s">
        <v>118</v>
      </c>
      <c r="AU150" s="125" t="s">
        <v>80</v>
      </c>
      <c r="AV150" s="14" t="s">
        <v>81</v>
      </c>
      <c r="AW150" s="14" t="s">
        <v>31</v>
      </c>
      <c r="AX150" s="14" t="s">
        <v>19</v>
      </c>
      <c r="AY150" s="125" t="s">
        <v>115</v>
      </c>
    </row>
    <row r="151" spans="2:65" s="1" customFormat="1" ht="11.4" x14ac:dyDescent="0.2">
      <c r="B151" s="112"/>
      <c r="C151" s="130"/>
      <c r="D151" s="147"/>
      <c r="E151" s="163" t="s">
        <v>175</v>
      </c>
      <c r="F151" s="164" t="s">
        <v>176</v>
      </c>
      <c r="G151" s="163" t="s">
        <v>120</v>
      </c>
      <c r="H151" s="165">
        <v>3</v>
      </c>
      <c r="I151" s="168"/>
      <c r="J151" s="167">
        <f t="shared" si="1"/>
        <v>0</v>
      </c>
      <c r="K151" s="132"/>
      <c r="M151" s="131" t="s">
        <v>1</v>
      </c>
      <c r="N151" s="113" t="s">
        <v>39</v>
      </c>
      <c r="P151" s="114">
        <f>O151*H151</f>
        <v>0</v>
      </c>
      <c r="Q151" s="114">
        <v>1.4E-3</v>
      </c>
      <c r="R151" s="114">
        <f>Q151*H151</f>
        <v>4.1999999999999997E-3</v>
      </c>
      <c r="S151" s="114">
        <v>0</v>
      </c>
      <c r="T151" s="115">
        <f>S151*H151</f>
        <v>0</v>
      </c>
      <c r="AR151" s="116" t="s">
        <v>81</v>
      </c>
      <c r="AT151" s="116" t="s">
        <v>116</v>
      </c>
      <c r="AU151" s="116" t="s">
        <v>80</v>
      </c>
      <c r="AY151" s="16" t="s">
        <v>115</v>
      </c>
      <c r="BE151" s="117">
        <f>IF(N151="základní",J151,0)</f>
        <v>0</v>
      </c>
      <c r="BF151" s="117">
        <f>IF(N151="snížená",J151,0)</f>
        <v>0</v>
      </c>
      <c r="BG151" s="117">
        <f>IF(N151="zákl. přenesená",J151,0)</f>
        <v>0</v>
      </c>
      <c r="BH151" s="117">
        <f>IF(N151="sníž. přenesená",J151,0)</f>
        <v>0</v>
      </c>
      <c r="BI151" s="117">
        <f>IF(N151="nulová",J151,0)</f>
        <v>0</v>
      </c>
      <c r="BJ151" s="16" t="s">
        <v>19</v>
      </c>
      <c r="BK151" s="117">
        <f>ROUND(I151*H151,2)</f>
        <v>0</v>
      </c>
      <c r="BL151" s="16" t="s">
        <v>81</v>
      </c>
      <c r="BM151" s="116" t="s">
        <v>125</v>
      </c>
    </row>
    <row r="152" spans="2:65" s="12" customFormat="1" x14ac:dyDescent="0.2">
      <c r="B152" s="118"/>
      <c r="C152" s="130"/>
      <c r="D152" s="148"/>
      <c r="E152" s="157"/>
      <c r="F152" s="158" t="s">
        <v>177</v>
      </c>
      <c r="G152" s="159"/>
      <c r="H152" s="160"/>
      <c r="I152" s="161"/>
      <c r="J152" s="162"/>
      <c r="T152" s="120"/>
      <c r="AT152" s="119" t="s">
        <v>118</v>
      </c>
      <c r="AU152" s="119" t="s">
        <v>80</v>
      </c>
      <c r="AV152" s="12" t="s">
        <v>19</v>
      </c>
      <c r="AW152" s="12" t="s">
        <v>31</v>
      </c>
      <c r="AX152" s="12" t="s">
        <v>74</v>
      </c>
      <c r="AY152" s="119" t="s">
        <v>115</v>
      </c>
    </row>
    <row r="153" spans="2:65" s="12" customFormat="1" x14ac:dyDescent="0.2">
      <c r="B153" s="118"/>
      <c r="C153" s="130"/>
      <c r="D153" s="149"/>
      <c r="E153" s="163" t="s">
        <v>178</v>
      </c>
      <c r="F153" s="164" t="s">
        <v>179</v>
      </c>
      <c r="G153" s="163" t="s">
        <v>120</v>
      </c>
      <c r="H153" s="165">
        <v>1</v>
      </c>
      <c r="I153" s="168"/>
      <c r="J153" s="167">
        <f>H153*I153</f>
        <v>0</v>
      </c>
      <c r="T153" s="120"/>
      <c r="AT153" s="119" t="s">
        <v>118</v>
      </c>
      <c r="AU153" s="119" t="s">
        <v>80</v>
      </c>
      <c r="AV153" s="12" t="s">
        <v>19</v>
      </c>
      <c r="AW153" s="12" t="s">
        <v>31</v>
      </c>
      <c r="AX153" s="12" t="s">
        <v>74</v>
      </c>
      <c r="AY153" s="119" t="s">
        <v>115</v>
      </c>
    </row>
    <row r="154" spans="2:65" s="13" customFormat="1" x14ac:dyDescent="0.2">
      <c r="B154" s="121"/>
      <c r="C154" s="130"/>
      <c r="D154" s="147"/>
      <c r="E154" s="163" t="s">
        <v>7</v>
      </c>
      <c r="F154" s="164" t="s">
        <v>179</v>
      </c>
      <c r="G154" s="163" t="s">
        <v>120</v>
      </c>
      <c r="H154" s="165">
        <v>1</v>
      </c>
      <c r="I154" s="168"/>
      <c r="J154" s="167">
        <f>H154*I154</f>
        <v>0</v>
      </c>
      <c r="T154" s="123"/>
      <c r="AT154" s="122" t="s">
        <v>118</v>
      </c>
      <c r="AU154" s="122" t="s">
        <v>80</v>
      </c>
      <c r="AV154" s="13" t="s">
        <v>80</v>
      </c>
      <c r="AW154" s="13" t="s">
        <v>31</v>
      </c>
      <c r="AX154" s="13" t="s">
        <v>19</v>
      </c>
      <c r="AY154" s="122" t="s">
        <v>115</v>
      </c>
    </row>
    <row r="155" spans="2:65" s="11" customFormat="1" x14ac:dyDescent="0.2">
      <c r="B155" s="106"/>
      <c r="C155" s="130"/>
      <c r="D155" s="148"/>
      <c r="E155" s="170" t="s">
        <v>180</v>
      </c>
      <c r="F155" s="164" t="s">
        <v>181</v>
      </c>
      <c r="G155" s="163" t="s">
        <v>120</v>
      </c>
      <c r="H155" s="165">
        <v>1</v>
      </c>
      <c r="I155" s="168"/>
      <c r="J155" s="167">
        <f>H155*I155</f>
        <v>0</v>
      </c>
      <c r="P155" s="108">
        <f>SUM(P156:P179)</f>
        <v>0</v>
      </c>
      <c r="R155" s="108">
        <f>SUM(R156:R179)</f>
        <v>0</v>
      </c>
      <c r="T155" s="109">
        <f>SUM(T156:T179)</f>
        <v>0</v>
      </c>
      <c r="AR155" s="107" t="s">
        <v>19</v>
      </c>
      <c r="AT155" s="110" t="s">
        <v>73</v>
      </c>
      <c r="AU155" s="110" t="s">
        <v>19</v>
      </c>
      <c r="AY155" s="107" t="s">
        <v>115</v>
      </c>
      <c r="BK155" s="111">
        <f>SUM(BK156:BK179)</f>
        <v>0</v>
      </c>
    </row>
    <row r="156" spans="2:65" s="1" customFormat="1" ht="11.4" x14ac:dyDescent="0.2">
      <c r="B156" s="112"/>
      <c r="C156" s="130"/>
      <c r="D156" s="149"/>
      <c r="E156" s="157"/>
      <c r="F156" s="158" t="s">
        <v>182</v>
      </c>
      <c r="G156" s="159"/>
      <c r="H156" s="160"/>
      <c r="I156" s="161"/>
      <c r="J156" s="162"/>
      <c r="K156" s="132"/>
      <c r="M156" s="131" t="s">
        <v>1</v>
      </c>
      <c r="N156" s="113" t="s">
        <v>39</v>
      </c>
      <c r="P156" s="114">
        <f>O156*H156</f>
        <v>0</v>
      </c>
      <c r="Q156" s="114">
        <v>0</v>
      </c>
      <c r="R156" s="114">
        <f>Q156*H156</f>
        <v>0</v>
      </c>
      <c r="S156" s="114">
        <v>1.175</v>
      </c>
      <c r="T156" s="115">
        <f>S156*H156</f>
        <v>0</v>
      </c>
      <c r="AR156" s="116" t="s">
        <v>81</v>
      </c>
      <c r="AT156" s="116" t="s">
        <v>116</v>
      </c>
      <c r="AU156" s="116" t="s">
        <v>80</v>
      </c>
      <c r="AY156" s="16" t="s">
        <v>115</v>
      </c>
      <c r="BE156" s="117">
        <f>IF(N156="základní",J156,0)</f>
        <v>0</v>
      </c>
      <c r="BF156" s="117">
        <f>IF(N156="snížená",J156,0)</f>
        <v>0</v>
      </c>
      <c r="BG156" s="117">
        <f>IF(N156="zákl. přenesená",J156,0)</f>
        <v>0</v>
      </c>
      <c r="BH156" s="117">
        <f>IF(N156="sníž. přenesená",J156,0)</f>
        <v>0</v>
      </c>
      <c r="BI156" s="117">
        <f>IF(N156="nulová",J156,0)</f>
        <v>0</v>
      </c>
      <c r="BJ156" s="16" t="s">
        <v>19</v>
      </c>
      <c r="BK156" s="117">
        <f>ROUND(I156*H156,2)</f>
        <v>0</v>
      </c>
      <c r="BL156" s="16" t="s">
        <v>81</v>
      </c>
      <c r="BM156" s="116" t="s">
        <v>126</v>
      </c>
    </row>
    <row r="157" spans="2:65" s="12" customFormat="1" ht="20.399999999999999" x14ac:dyDescent="0.2">
      <c r="B157" s="118"/>
      <c r="C157" s="130"/>
      <c r="D157" s="147"/>
      <c r="E157" s="163" t="s">
        <v>183</v>
      </c>
      <c r="F157" s="164" t="s">
        <v>184</v>
      </c>
      <c r="G157" s="163" t="s">
        <v>120</v>
      </c>
      <c r="H157" s="165">
        <v>1</v>
      </c>
      <c r="I157" s="168"/>
      <c r="J157" s="167">
        <f>H157*I157</f>
        <v>0</v>
      </c>
      <c r="T157" s="120"/>
      <c r="AT157" s="119" t="s">
        <v>118</v>
      </c>
      <c r="AU157" s="119" t="s">
        <v>80</v>
      </c>
      <c r="AV157" s="12" t="s">
        <v>19</v>
      </c>
      <c r="AW157" s="12" t="s">
        <v>31</v>
      </c>
      <c r="AX157" s="12" t="s">
        <v>74</v>
      </c>
      <c r="AY157" s="119" t="s">
        <v>115</v>
      </c>
    </row>
    <row r="158" spans="2:65" s="13" customFormat="1" x14ac:dyDescent="0.2">
      <c r="B158" s="121"/>
      <c r="C158" s="130"/>
      <c r="D158" s="148"/>
      <c r="E158" s="163" t="s">
        <v>185</v>
      </c>
      <c r="F158" s="164" t="s">
        <v>186</v>
      </c>
      <c r="G158" s="163" t="s">
        <v>120</v>
      </c>
      <c r="H158" s="165">
        <v>1</v>
      </c>
      <c r="I158" s="168"/>
      <c r="J158" s="167">
        <f>H158*I158</f>
        <v>0</v>
      </c>
      <c r="T158" s="123"/>
      <c r="AT158" s="122" t="s">
        <v>118</v>
      </c>
      <c r="AU158" s="122" t="s">
        <v>80</v>
      </c>
      <c r="AV158" s="13" t="s">
        <v>80</v>
      </c>
      <c r="AW158" s="13" t="s">
        <v>31</v>
      </c>
      <c r="AX158" s="13" t="s">
        <v>74</v>
      </c>
      <c r="AY158" s="122" t="s">
        <v>115</v>
      </c>
    </row>
    <row r="159" spans="2:65" s="13" customFormat="1" x14ac:dyDescent="0.2">
      <c r="B159" s="121"/>
      <c r="C159" s="130"/>
      <c r="D159" s="148"/>
      <c r="E159" s="163" t="s">
        <v>187</v>
      </c>
      <c r="F159" s="164" t="s">
        <v>188</v>
      </c>
      <c r="G159" s="163" t="s">
        <v>120</v>
      </c>
      <c r="H159" s="165">
        <v>1</v>
      </c>
      <c r="I159" s="168"/>
      <c r="J159" s="167">
        <f>H159*I159</f>
        <v>0</v>
      </c>
      <c r="T159" s="123"/>
      <c r="AT159" s="122" t="s">
        <v>118</v>
      </c>
      <c r="AU159" s="122" t="s">
        <v>80</v>
      </c>
      <c r="AV159" s="13" t="s">
        <v>80</v>
      </c>
      <c r="AW159" s="13" t="s">
        <v>31</v>
      </c>
      <c r="AX159" s="13" t="s">
        <v>74</v>
      </c>
      <c r="AY159" s="122" t="s">
        <v>115</v>
      </c>
    </row>
    <row r="160" spans="2:65" s="13" customFormat="1" x14ac:dyDescent="0.2">
      <c r="B160" s="121"/>
      <c r="C160" s="130"/>
      <c r="D160" s="148"/>
      <c r="E160" s="163" t="s">
        <v>189</v>
      </c>
      <c r="F160" s="164" t="s">
        <v>172</v>
      </c>
      <c r="G160" s="163" t="s">
        <v>120</v>
      </c>
      <c r="H160" s="165">
        <v>1</v>
      </c>
      <c r="I160" s="168"/>
      <c r="J160" s="167">
        <f>H160*I160</f>
        <v>0</v>
      </c>
      <c r="T160" s="123"/>
      <c r="AT160" s="122" t="s">
        <v>118</v>
      </c>
      <c r="AU160" s="122" t="s">
        <v>80</v>
      </c>
      <c r="AV160" s="13" t="s">
        <v>80</v>
      </c>
      <c r="AW160" s="13" t="s">
        <v>31</v>
      </c>
      <c r="AX160" s="13" t="s">
        <v>74</v>
      </c>
      <c r="AY160" s="122" t="s">
        <v>115</v>
      </c>
    </row>
    <row r="161" spans="2:65" s="13" customFormat="1" x14ac:dyDescent="0.2">
      <c r="B161" s="121"/>
      <c r="C161" s="130"/>
      <c r="D161" s="148"/>
      <c r="E161" s="157"/>
      <c r="F161" s="158" t="s">
        <v>190</v>
      </c>
      <c r="G161" s="159"/>
      <c r="H161" s="160"/>
      <c r="I161" s="161"/>
      <c r="J161" s="162"/>
      <c r="T161" s="123"/>
      <c r="AT161" s="122" t="s">
        <v>118</v>
      </c>
      <c r="AU161" s="122" t="s">
        <v>80</v>
      </c>
      <c r="AV161" s="13" t="s">
        <v>80</v>
      </c>
      <c r="AW161" s="13" t="s">
        <v>31</v>
      </c>
      <c r="AX161" s="13" t="s">
        <v>74</v>
      </c>
      <c r="AY161" s="122" t="s">
        <v>115</v>
      </c>
    </row>
    <row r="162" spans="2:65" s="13" customFormat="1" x14ac:dyDescent="0.2">
      <c r="B162" s="121"/>
      <c r="C162" s="130"/>
      <c r="D162" s="149"/>
      <c r="E162" s="163" t="s">
        <v>191</v>
      </c>
      <c r="F162" s="164" t="s">
        <v>192</v>
      </c>
      <c r="G162" s="163" t="s">
        <v>120</v>
      </c>
      <c r="H162" s="165">
        <v>1</v>
      </c>
      <c r="I162" s="168"/>
      <c r="J162" s="167">
        <f>H162*I162</f>
        <v>0</v>
      </c>
      <c r="T162" s="123"/>
      <c r="AT162" s="122" t="s">
        <v>118</v>
      </c>
      <c r="AU162" s="122" t="s">
        <v>80</v>
      </c>
      <c r="AV162" s="13" t="s">
        <v>80</v>
      </c>
      <c r="AW162" s="13" t="s">
        <v>31</v>
      </c>
      <c r="AX162" s="13" t="s">
        <v>74</v>
      </c>
      <c r="AY162" s="122" t="s">
        <v>115</v>
      </c>
    </row>
    <row r="163" spans="2:65" s="13" customFormat="1" ht="20.399999999999999" x14ac:dyDescent="0.2">
      <c r="B163" s="121"/>
      <c r="C163" s="130"/>
      <c r="D163" s="147"/>
      <c r="E163" s="163" t="s">
        <v>193</v>
      </c>
      <c r="F163" s="164" t="s">
        <v>194</v>
      </c>
      <c r="G163" s="163" t="s">
        <v>120</v>
      </c>
      <c r="H163" s="165">
        <v>1</v>
      </c>
      <c r="I163" s="168"/>
      <c r="J163" s="167">
        <f>H163*I163</f>
        <v>0</v>
      </c>
      <c r="T163" s="123"/>
      <c r="AT163" s="122" t="s">
        <v>118</v>
      </c>
      <c r="AU163" s="122" t="s">
        <v>80</v>
      </c>
      <c r="AV163" s="13" t="s">
        <v>80</v>
      </c>
      <c r="AW163" s="13" t="s">
        <v>31</v>
      </c>
      <c r="AX163" s="13" t="s">
        <v>74</v>
      </c>
      <c r="AY163" s="122" t="s">
        <v>115</v>
      </c>
    </row>
    <row r="164" spans="2:65" s="13" customFormat="1" x14ac:dyDescent="0.2">
      <c r="B164" s="121"/>
      <c r="C164" s="130"/>
      <c r="D164" s="148"/>
      <c r="E164" s="163" t="s">
        <v>195</v>
      </c>
      <c r="F164" s="164" t="s">
        <v>196</v>
      </c>
      <c r="G164" s="163" t="s">
        <v>120</v>
      </c>
      <c r="H164" s="165">
        <v>1</v>
      </c>
      <c r="I164" s="168"/>
      <c r="J164" s="167">
        <f>H164*I164</f>
        <v>0</v>
      </c>
      <c r="T164" s="123"/>
      <c r="AT164" s="122" t="s">
        <v>118</v>
      </c>
      <c r="AU164" s="122" t="s">
        <v>80</v>
      </c>
      <c r="AV164" s="13" t="s">
        <v>80</v>
      </c>
      <c r="AW164" s="13" t="s">
        <v>31</v>
      </c>
      <c r="AX164" s="13" t="s">
        <v>74</v>
      </c>
      <c r="AY164" s="122" t="s">
        <v>115</v>
      </c>
    </row>
    <row r="165" spans="2:65" s="13" customFormat="1" x14ac:dyDescent="0.2">
      <c r="B165" s="121"/>
      <c r="C165" s="130"/>
      <c r="D165" s="149"/>
      <c r="E165" s="163" t="s">
        <v>197</v>
      </c>
      <c r="F165" s="164" t="s">
        <v>198</v>
      </c>
      <c r="G165" s="163" t="s">
        <v>120</v>
      </c>
      <c r="H165" s="165">
        <v>1</v>
      </c>
      <c r="I165" s="168"/>
      <c r="J165" s="167">
        <f>H165*I165</f>
        <v>0</v>
      </c>
      <c r="T165" s="123"/>
      <c r="AT165" s="122" t="s">
        <v>118</v>
      </c>
      <c r="AU165" s="122" t="s">
        <v>80</v>
      </c>
      <c r="AV165" s="13" t="s">
        <v>80</v>
      </c>
      <c r="AW165" s="13" t="s">
        <v>31</v>
      </c>
      <c r="AX165" s="13" t="s">
        <v>74</v>
      </c>
      <c r="AY165" s="122" t="s">
        <v>115</v>
      </c>
    </row>
    <row r="166" spans="2:65" s="14" customFormat="1" x14ac:dyDescent="0.2">
      <c r="B166" s="124"/>
      <c r="C166" s="130"/>
      <c r="D166" s="147"/>
      <c r="E166" s="163" t="s">
        <v>199</v>
      </c>
      <c r="F166" s="164" t="s">
        <v>200</v>
      </c>
      <c r="G166" s="163" t="s">
        <v>120</v>
      </c>
      <c r="H166" s="165">
        <v>1</v>
      </c>
      <c r="I166" s="168"/>
      <c r="J166" s="167">
        <f>H166*I166</f>
        <v>0</v>
      </c>
      <c r="T166" s="126"/>
      <c r="AT166" s="125" t="s">
        <v>118</v>
      </c>
      <c r="AU166" s="125" t="s">
        <v>80</v>
      </c>
      <c r="AV166" s="14" t="s">
        <v>81</v>
      </c>
      <c r="AW166" s="14" t="s">
        <v>31</v>
      </c>
      <c r="AX166" s="14" t="s">
        <v>19</v>
      </c>
      <c r="AY166" s="125" t="s">
        <v>115</v>
      </c>
    </row>
    <row r="167" spans="2:65" s="1" customFormat="1" ht="11.4" x14ac:dyDescent="0.2">
      <c r="B167" s="112"/>
      <c r="C167" s="130"/>
      <c r="D167" s="148"/>
      <c r="E167" s="157"/>
      <c r="F167" s="158" t="s">
        <v>201</v>
      </c>
      <c r="G167" s="159"/>
      <c r="H167" s="160"/>
      <c r="I167" s="161"/>
      <c r="J167" s="162"/>
      <c r="K167" s="132"/>
      <c r="M167" s="131" t="s">
        <v>1</v>
      </c>
      <c r="N167" s="113" t="s">
        <v>39</v>
      </c>
      <c r="P167" s="114">
        <f>O167*H167</f>
        <v>0</v>
      </c>
      <c r="Q167" s="114">
        <v>0</v>
      </c>
      <c r="R167" s="114">
        <f>Q167*H167</f>
        <v>0</v>
      </c>
      <c r="S167" s="114">
        <v>6.2E-2</v>
      </c>
      <c r="T167" s="115">
        <f>S167*H167</f>
        <v>0</v>
      </c>
      <c r="AR167" s="116" t="s">
        <v>81</v>
      </c>
      <c r="AT167" s="116" t="s">
        <v>116</v>
      </c>
      <c r="AU167" s="116" t="s">
        <v>80</v>
      </c>
      <c r="AY167" s="16" t="s">
        <v>115</v>
      </c>
      <c r="BE167" s="117">
        <f>IF(N167="základní",J167,0)</f>
        <v>0</v>
      </c>
      <c r="BF167" s="117">
        <f>IF(N167="snížená",J167,0)</f>
        <v>0</v>
      </c>
      <c r="BG167" s="117">
        <f>IF(N167="zákl. přenesená",J167,0)</f>
        <v>0</v>
      </c>
      <c r="BH167" s="117">
        <f>IF(N167="sníž. přenesená",J167,0)</f>
        <v>0</v>
      </c>
      <c r="BI167" s="117">
        <f>IF(N167="nulová",J167,0)</f>
        <v>0</v>
      </c>
      <c r="BJ167" s="16" t="s">
        <v>19</v>
      </c>
      <c r="BK167" s="117">
        <f>ROUND(I167*H167,2)</f>
        <v>0</v>
      </c>
      <c r="BL167" s="16" t="s">
        <v>81</v>
      </c>
      <c r="BM167" s="116" t="s">
        <v>127</v>
      </c>
    </row>
    <row r="168" spans="2:65" s="12" customFormat="1" ht="20.399999999999999" x14ac:dyDescent="0.2">
      <c r="B168" s="118"/>
      <c r="C168" s="130"/>
      <c r="D168" s="149"/>
      <c r="E168" s="163" t="s">
        <v>202</v>
      </c>
      <c r="F168" s="164" t="s">
        <v>203</v>
      </c>
      <c r="G168" s="163" t="s">
        <v>120</v>
      </c>
      <c r="H168" s="165">
        <v>1</v>
      </c>
      <c r="I168" s="168"/>
      <c r="J168" s="167">
        <f t="shared" ref="J168:J178" si="2">H168*I168</f>
        <v>0</v>
      </c>
      <c r="T168" s="120"/>
      <c r="AT168" s="119" t="s">
        <v>118</v>
      </c>
      <c r="AU168" s="119" t="s">
        <v>80</v>
      </c>
      <c r="AV168" s="12" t="s">
        <v>19</v>
      </c>
      <c r="AW168" s="12" t="s">
        <v>31</v>
      </c>
      <c r="AX168" s="12" t="s">
        <v>74</v>
      </c>
      <c r="AY168" s="119" t="s">
        <v>115</v>
      </c>
    </row>
    <row r="169" spans="2:65" s="13" customFormat="1" x14ac:dyDescent="0.2">
      <c r="B169" s="121"/>
      <c r="C169" s="130"/>
      <c r="D169" s="147"/>
      <c r="E169" s="163" t="s">
        <v>204</v>
      </c>
      <c r="F169" s="164" t="s">
        <v>205</v>
      </c>
      <c r="G169" s="163" t="s">
        <v>120</v>
      </c>
      <c r="H169" s="165">
        <v>1</v>
      </c>
      <c r="I169" s="168"/>
      <c r="J169" s="167">
        <f t="shared" si="2"/>
        <v>0</v>
      </c>
      <c r="T169" s="123"/>
      <c r="AT169" s="122" t="s">
        <v>118</v>
      </c>
      <c r="AU169" s="122" t="s">
        <v>80</v>
      </c>
      <c r="AV169" s="13" t="s">
        <v>80</v>
      </c>
      <c r="AW169" s="13" t="s">
        <v>31</v>
      </c>
      <c r="AX169" s="13" t="s">
        <v>74</v>
      </c>
      <c r="AY169" s="122" t="s">
        <v>115</v>
      </c>
    </row>
    <row r="170" spans="2:65" s="12" customFormat="1" x14ac:dyDescent="0.2">
      <c r="B170" s="118"/>
      <c r="C170" s="130"/>
      <c r="D170" s="147"/>
      <c r="E170" s="163" t="s">
        <v>206</v>
      </c>
      <c r="F170" s="164" t="s">
        <v>186</v>
      </c>
      <c r="G170" s="163" t="s">
        <v>120</v>
      </c>
      <c r="H170" s="165">
        <v>1</v>
      </c>
      <c r="I170" s="168"/>
      <c r="J170" s="167">
        <f t="shared" si="2"/>
        <v>0</v>
      </c>
      <c r="T170" s="120"/>
      <c r="AT170" s="119" t="s">
        <v>118</v>
      </c>
      <c r="AU170" s="119" t="s">
        <v>80</v>
      </c>
      <c r="AV170" s="12" t="s">
        <v>19</v>
      </c>
      <c r="AW170" s="12" t="s">
        <v>31</v>
      </c>
      <c r="AX170" s="12" t="s">
        <v>74</v>
      </c>
      <c r="AY170" s="119" t="s">
        <v>115</v>
      </c>
    </row>
    <row r="171" spans="2:65" s="13" customFormat="1" ht="13.2" x14ac:dyDescent="0.25">
      <c r="B171" s="121"/>
      <c r="C171" s="130"/>
      <c r="D171" s="146"/>
      <c r="E171" s="163" t="s">
        <v>207</v>
      </c>
      <c r="F171" s="164" t="s">
        <v>188</v>
      </c>
      <c r="G171" s="163" t="s">
        <v>120</v>
      </c>
      <c r="H171" s="165">
        <v>2</v>
      </c>
      <c r="I171" s="168"/>
      <c r="J171" s="167">
        <f t="shared" si="2"/>
        <v>0</v>
      </c>
      <c r="T171" s="123"/>
      <c r="AT171" s="122" t="s">
        <v>118</v>
      </c>
      <c r="AU171" s="122" t="s">
        <v>80</v>
      </c>
      <c r="AV171" s="13" t="s">
        <v>80</v>
      </c>
      <c r="AW171" s="13" t="s">
        <v>31</v>
      </c>
      <c r="AX171" s="13" t="s">
        <v>74</v>
      </c>
      <c r="AY171" s="122" t="s">
        <v>115</v>
      </c>
    </row>
    <row r="172" spans="2:65" s="12" customFormat="1" x14ac:dyDescent="0.2">
      <c r="B172" s="118"/>
      <c r="C172" s="130"/>
      <c r="D172" s="147"/>
      <c r="E172" s="163" t="s">
        <v>208</v>
      </c>
      <c r="F172" s="164" t="s">
        <v>209</v>
      </c>
      <c r="G172" s="163" t="s">
        <v>120</v>
      </c>
      <c r="H172" s="165">
        <v>1</v>
      </c>
      <c r="I172" s="168"/>
      <c r="J172" s="167">
        <f t="shared" si="2"/>
        <v>0</v>
      </c>
      <c r="T172" s="120"/>
      <c r="AT172" s="119" t="s">
        <v>118</v>
      </c>
      <c r="AU172" s="119" t="s">
        <v>80</v>
      </c>
      <c r="AV172" s="12" t="s">
        <v>19</v>
      </c>
      <c r="AW172" s="12" t="s">
        <v>31</v>
      </c>
      <c r="AX172" s="12" t="s">
        <v>74</v>
      </c>
      <c r="AY172" s="119" t="s">
        <v>115</v>
      </c>
    </row>
    <row r="173" spans="2:65" s="13" customFormat="1" x14ac:dyDescent="0.2">
      <c r="B173" s="121"/>
      <c r="C173" s="130"/>
      <c r="D173" s="147"/>
      <c r="E173" s="163" t="s">
        <v>210</v>
      </c>
      <c r="F173" s="164" t="s">
        <v>310</v>
      </c>
      <c r="G173" s="163" t="s">
        <v>120</v>
      </c>
      <c r="H173" s="165">
        <v>1</v>
      </c>
      <c r="I173" s="168"/>
      <c r="J173" s="167">
        <f t="shared" si="2"/>
        <v>0</v>
      </c>
      <c r="T173" s="123"/>
      <c r="AT173" s="122" t="s">
        <v>118</v>
      </c>
      <c r="AU173" s="122" t="s">
        <v>80</v>
      </c>
      <c r="AV173" s="13" t="s">
        <v>80</v>
      </c>
      <c r="AW173" s="13" t="s">
        <v>31</v>
      </c>
      <c r="AX173" s="13" t="s">
        <v>74</v>
      </c>
      <c r="AY173" s="122" t="s">
        <v>115</v>
      </c>
    </row>
    <row r="174" spans="2:65" s="13" customFormat="1" x14ac:dyDescent="0.2">
      <c r="B174" s="121"/>
      <c r="C174" s="130"/>
      <c r="D174" s="147"/>
      <c r="E174" s="163" t="s">
        <v>311</v>
      </c>
      <c r="F174" s="164" t="s">
        <v>312</v>
      </c>
      <c r="G174" s="163" t="s">
        <v>120</v>
      </c>
      <c r="H174" s="165">
        <v>1</v>
      </c>
      <c r="I174" s="168"/>
      <c r="J174" s="167">
        <f t="shared" si="2"/>
        <v>0</v>
      </c>
      <c r="T174" s="123"/>
      <c r="AT174" s="122"/>
      <c r="AU174" s="122"/>
      <c r="AY174" s="122"/>
    </row>
    <row r="175" spans="2:65" s="12" customFormat="1" x14ac:dyDescent="0.2">
      <c r="B175" s="118"/>
      <c r="C175" s="130"/>
      <c r="D175" s="147"/>
      <c r="E175" s="163" t="s">
        <v>211</v>
      </c>
      <c r="F175" s="164" t="s">
        <v>186</v>
      </c>
      <c r="G175" s="163" t="s">
        <v>120</v>
      </c>
      <c r="H175" s="165">
        <v>1</v>
      </c>
      <c r="I175" s="168"/>
      <c r="J175" s="167">
        <f t="shared" si="2"/>
        <v>0</v>
      </c>
      <c r="T175" s="120"/>
      <c r="AT175" s="119" t="s">
        <v>118</v>
      </c>
      <c r="AU175" s="119" t="s">
        <v>80</v>
      </c>
      <c r="AV175" s="12" t="s">
        <v>19</v>
      </c>
      <c r="AW175" s="12" t="s">
        <v>31</v>
      </c>
      <c r="AX175" s="12" t="s">
        <v>74</v>
      </c>
      <c r="AY175" s="119" t="s">
        <v>115</v>
      </c>
    </row>
    <row r="176" spans="2:65" s="13" customFormat="1" x14ac:dyDescent="0.2">
      <c r="B176" s="121"/>
      <c r="C176" s="130"/>
      <c r="D176" s="148"/>
      <c r="E176" s="163" t="s">
        <v>212</v>
      </c>
      <c r="F176" s="164" t="s">
        <v>188</v>
      </c>
      <c r="G176" s="163" t="s">
        <v>120</v>
      </c>
      <c r="H176" s="165">
        <v>1</v>
      </c>
      <c r="I176" s="168"/>
      <c r="J176" s="167">
        <f t="shared" si="2"/>
        <v>0</v>
      </c>
      <c r="T176" s="123"/>
      <c r="AT176" s="122" t="s">
        <v>118</v>
      </c>
      <c r="AU176" s="122" t="s">
        <v>80</v>
      </c>
      <c r="AV176" s="13" t="s">
        <v>80</v>
      </c>
      <c r="AW176" s="13" t="s">
        <v>31</v>
      </c>
      <c r="AX176" s="13" t="s">
        <v>74</v>
      </c>
      <c r="AY176" s="122" t="s">
        <v>115</v>
      </c>
    </row>
    <row r="177" spans="2:65" s="12" customFormat="1" x14ac:dyDescent="0.2">
      <c r="B177" s="118"/>
      <c r="C177" s="130"/>
      <c r="D177" s="149"/>
      <c r="E177" s="163" t="s">
        <v>213</v>
      </c>
      <c r="F177" s="164" t="s">
        <v>214</v>
      </c>
      <c r="G177" s="163" t="s">
        <v>120</v>
      </c>
      <c r="H177" s="165">
        <v>2</v>
      </c>
      <c r="I177" s="168"/>
      <c r="J177" s="167">
        <f t="shared" si="2"/>
        <v>0</v>
      </c>
      <c r="T177" s="120"/>
      <c r="AT177" s="119" t="s">
        <v>118</v>
      </c>
      <c r="AU177" s="119" t="s">
        <v>80</v>
      </c>
      <c r="AV177" s="12" t="s">
        <v>19</v>
      </c>
      <c r="AW177" s="12" t="s">
        <v>31</v>
      </c>
      <c r="AX177" s="12" t="s">
        <v>74</v>
      </c>
      <c r="AY177" s="119" t="s">
        <v>115</v>
      </c>
    </row>
    <row r="178" spans="2:65" s="13" customFormat="1" x14ac:dyDescent="0.2">
      <c r="B178" s="121"/>
      <c r="C178" s="130"/>
      <c r="D178" s="147"/>
      <c r="E178" s="163" t="s">
        <v>215</v>
      </c>
      <c r="F178" s="164" t="s">
        <v>216</v>
      </c>
      <c r="G178" s="163" t="s">
        <v>120</v>
      </c>
      <c r="H178" s="165">
        <v>3</v>
      </c>
      <c r="I178" s="168"/>
      <c r="J178" s="167">
        <f t="shared" si="2"/>
        <v>0</v>
      </c>
      <c r="T178" s="123"/>
      <c r="AT178" s="122" t="s">
        <v>118</v>
      </c>
      <c r="AU178" s="122" t="s">
        <v>80</v>
      </c>
      <c r="AV178" s="13" t="s">
        <v>80</v>
      </c>
      <c r="AW178" s="13" t="s">
        <v>31</v>
      </c>
      <c r="AX178" s="13" t="s">
        <v>74</v>
      </c>
      <c r="AY178" s="122" t="s">
        <v>115</v>
      </c>
    </row>
    <row r="179" spans="2:65" s="14" customFormat="1" ht="13.2" x14ac:dyDescent="0.25">
      <c r="B179" s="124"/>
      <c r="C179" s="130"/>
      <c r="D179" s="146"/>
      <c r="E179" s="163"/>
      <c r="F179" s="164"/>
      <c r="G179" s="163"/>
      <c r="H179" s="165"/>
      <c r="I179" s="168"/>
      <c r="J179" s="167"/>
      <c r="T179" s="126"/>
      <c r="AT179" s="125" t="s">
        <v>118</v>
      </c>
      <c r="AU179" s="125" t="s">
        <v>80</v>
      </c>
      <c r="AV179" s="14" t="s">
        <v>81</v>
      </c>
      <c r="AW179" s="14" t="s">
        <v>31</v>
      </c>
      <c r="AX179" s="14" t="s">
        <v>19</v>
      </c>
      <c r="AY179" s="125" t="s">
        <v>115</v>
      </c>
    </row>
    <row r="180" spans="2:65" s="11" customFormat="1" x14ac:dyDescent="0.2">
      <c r="B180" s="106"/>
      <c r="C180" s="130"/>
      <c r="D180" s="147"/>
      <c r="E180" s="157"/>
      <c r="F180" s="158" t="s">
        <v>217</v>
      </c>
      <c r="G180" s="159"/>
      <c r="H180" s="160"/>
      <c r="I180" s="161"/>
      <c r="J180" s="162"/>
      <c r="P180" s="108">
        <f>SUM(P181:P184)</f>
        <v>0</v>
      </c>
      <c r="R180" s="108">
        <f>SUM(R181:R184)</f>
        <v>0</v>
      </c>
      <c r="T180" s="109">
        <f>SUM(T181:T184)</f>
        <v>0</v>
      </c>
      <c r="AR180" s="107" t="s">
        <v>19</v>
      </c>
      <c r="AT180" s="110" t="s">
        <v>73</v>
      </c>
      <c r="AU180" s="110" t="s">
        <v>19</v>
      </c>
      <c r="AY180" s="107" t="s">
        <v>115</v>
      </c>
      <c r="BK180" s="111">
        <f>SUM(BK181:BK184)</f>
        <v>0</v>
      </c>
    </row>
    <row r="181" spans="2:65" s="1" customFormat="1" ht="13.8" x14ac:dyDescent="0.25">
      <c r="B181" s="112"/>
      <c r="C181" s="130"/>
      <c r="D181" s="145"/>
      <c r="E181" s="163" t="s">
        <v>218</v>
      </c>
      <c r="F181" s="164" t="s">
        <v>313</v>
      </c>
      <c r="G181" s="163" t="s">
        <v>120</v>
      </c>
      <c r="H181" s="165">
        <v>1</v>
      </c>
      <c r="I181" s="168"/>
      <c r="J181" s="167">
        <f t="shared" ref="J181:J194" si="3">H181*I181</f>
        <v>0</v>
      </c>
      <c r="K181" s="132"/>
      <c r="M181" s="131" t="s">
        <v>1</v>
      </c>
      <c r="N181" s="113" t="s">
        <v>39</v>
      </c>
      <c r="P181" s="114">
        <f>O181*H181</f>
        <v>0</v>
      </c>
      <c r="Q181" s="114">
        <v>0</v>
      </c>
      <c r="R181" s="114">
        <f>Q181*H181</f>
        <v>0</v>
      </c>
      <c r="S181" s="114">
        <v>0</v>
      </c>
      <c r="T181" s="115">
        <f>S181*H181</f>
        <v>0</v>
      </c>
      <c r="AR181" s="116" t="s">
        <v>81</v>
      </c>
      <c r="AT181" s="116" t="s">
        <v>116</v>
      </c>
      <c r="AU181" s="116" t="s">
        <v>80</v>
      </c>
      <c r="AY181" s="16" t="s">
        <v>115</v>
      </c>
      <c r="BE181" s="117">
        <f>IF(N181="základní",J181,0)</f>
        <v>0</v>
      </c>
      <c r="BF181" s="117">
        <f>IF(N181="snížená",J181,0)</f>
        <v>0</v>
      </c>
      <c r="BG181" s="117">
        <f>IF(N181="zákl. přenesená",J181,0)</f>
        <v>0</v>
      </c>
      <c r="BH181" s="117">
        <f>IF(N181="sníž. přenesená",J181,0)</f>
        <v>0</v>
      </c>
      <c r="BI181" s="117">
        <f>IF(N181="nulová",J181,0)</f>
        <v>0</v>
      </c>
      <c r="BJ181" s="16" t="s">
        <v>19</v>
      </c>
      <c r="BK181" s="117">
        <f>ROUND(I181*H181,2)</f>
        <v>0</v>
      </c>
      <c r="BL181" s="16" t="s">
        <v>81</v>
      </c>
      <c r="BM181" s="116" t="s">
        <v>128</v>
      </c>
    </row>
    <row r="182" spans="2:65" s="1" customFormat="1" ht="13.2" x14ac:dyDescent="0.25">
      <c r="B182" s="112"/>
      <c r="C182" s="130"/>
      <c r="D182" s="146"/>
      <c r="E182" s="163" t="s">
        <v>219</v>
      </c>
      <c r="F182" s="164" t="s">
        <v>220</v>
      </c>
      <c r="G182" s="163" t="s">
        <v>120</v>
      </c>
      <c r="H182" s="165">
        <v>1</v>
      </c>
      <c r="I182" s="168"/>
      <c r="J182" s="167">
        <f>H182*I182</f>
        <v>0</v>
      </c>
      <c r="K182" s="132"/>
      <c r="M182" s="131" t="s">
        <v>1</v>
      </c>
      <c r="N182" s="113" t="s">
        <v>39</v>
      </c>
      <c r="P182" s="114">
        <f>O182*H182</f>
        <v>0</v>
      </c>
      <c r="Q182" s="114">
        <v>0</v>
      </c>
      <c r="R182" s="114">
        <f>Q182*H182</f>
        <v>0</v>
      </c>
      <c r="S182" s="114">
        <v>0</v>
      </c>
      <c r="T182" s="115">
        <f>S182*H182</f>
        <v>0</v>
      </c>
      <c r="AR182" s="116" t="s">
        <v>81</v>
      </c>
      <c r="AT182" s="116" t="s">
        <v>116</v>
      </c>
      <c r="AU182" s="116" t="s">
        <v>80</v>
      </c>
      <c r="AY182" s="16" t="s">
        <v>115</v>
      </c>
      <c r="BE182" s="117">
        <f>IF(N182="základní",J182,0)</f>
        <v>0</v>
      </c>
      <c r="BF182" s="117">
        <f>IF(N182="snížená",J182,0)</f>
        <v>0</v>
      </c>
      <c r="BG182" s="117">
        <f>IF(N182="zákl. přenesená",J182,0)</f>
        <v>0</v>
      </c>
      <c r="BH182" s="117">
        <f>IF(N182="sníž. přenesená",J182,0)</f>
        <v>0</v>
      </c>
      <c r="BI182" s="117">
        <f>IF(N182="nulová",J182,0)</f>
        <v>0</v>
      </c>
      <c r="BJ182" s="16" t="s">
        <v>19</v>
      </c>
      <c r="BK182" s="117">
        <f>ROUND(I182*H182,2)</f>
        <v>0</v>
      </c>
      <c r="BL182" s="16" t="s">
        <v>81</v>
      </c>
      <c r="BM182" s="116" t="s">
        <v>129</v>
      </c>
    </row>
    <row r="183" spans="2:65" s="1" customFormat="1" ht="11.4" x14ac:dyDescent="0.2">
      <c r="B183" s="112"/>
      <c r="C183" s="130"/>
      <c r="D183" s="147"/>
      <c r="E183" s="163" t="s">
        <v>221</v>
      </c>
      <c r="F183" s="164" t="s">
        <v>314</v>
      </c>
      <c r="G183" s="163" t="s">
        <v>120</v>
      </c>
      <c r="H183" s="165">
        <v>2</v>
      </c>
      <c r="I183" s="168"/>
      <c r="J183" s="167">
        <f t="shared" ref="J183" si="4">H183*I183</f>
        <v>0</v>
      </c>
      <c r="K183" s="132"/>
      <c r="M183" s="131" t="s">
        <v>1</v>
      </c>
      <c r="N183" s="113" t="s">
        <v>39</v>
      </c>
      <c r="P183" s="114">
        <f>O183*H183</f>
        <v>0</v>
      </c>
      <c r="Q183" s="114">
        <v>0</v>
      </c>
      <c r="R183" s="114">
        <f>Q183*H183</f>
        <v>0</v>
      </c>
      <c r="S183" s="114">
        <v>0</v>
      </c>
      <c r="T183" s="115">
        <f>S183*H183</f>
        <v>0</v>
      </c>
      <c r="AR183" s="116" t="s">
        <v>81</v>
      </c>
      <c r="AT183" s="116" t="s">
        <v>116</v>
      </c>
      <c r="AU183" s="116" t="s">
        <v>80</v>
      </c>
      <c r="AY183" s="16" t="s">
        <v>115</v>
      </c>
      <c r="BE183" s="117">
        <f>IF(N183="základní",J183,0)</f>
        <v>0</v>
      </c>
      <c r="BF183" s="117">
        <f>IF(N183="snížená",J183,0)</f>
        <v>0</v>
      </c>
      <c r="BG183" s="117">
        <f>IF(N183="zákl. přenesená",J183,0)</f>
        <v>0</v>
      </c>
      <c r="BH183" s="117">
        <f>IF(N183="sníž. přenesená",J183,0)</f>
        <v>0</v>
      </c>
      <c r="BI183" s="117">
        <f>IF(N183="nulová",J183,0)</f>
        <v>0</v>
      </c>
      <c r="BJ183" s="16" t="s">
        <v>19</v>
      </c>
      <c r="BK183" s="117">
        <f>ROUND(I183*H183,2)</f>
        <v>0</v>
      </c>
      <c r="BL183" s="16" t="s">
        <v>81</v>
      </c>
      <c r="BM183" s="116" t="s">
        <v>130</v>
      </c>
    </row>
    <row r="184" spans="2:65" s="1" customFormat="1" ht="11.4" x14ac:dyDescent="0.2">
      <c r="B184" s="112"/>
      <c r="C184" s="130"/>
      <c r="D184" s="150"/>
      <c r="E184" s="163" t="s">
        <v>222</v>
      </c>
      <c r="F184" s="164" t="s">
        <v>315</v>
      </c>
      <c r="G184" s="163" t="s">
        <v>120</v>
      </c>
      <c r="H184" s="165">
        <v>1</v>
      </c>
      <c r="I184" s="168"/>
      <c r="J184" s="167">
        <f t="shared" si="3"/>
        <v>0</v>
      </c>
      <c r="K184" s="132"/>
      <c r="M184" s="131" t="s">
        <v>1</v>
      </c>
      <c r="N184" s="113" t="s">
        <v>39</v>
      </c>
      <c r="P184" s="114">
        <f>O184*H184</f>
        <v>0</v>
      </c>
      <c r="Q184" s="114">
        <v>0</v>
      </c>
      <c r="R184" s="114">
        <f>Q184*H184</f>
        <v>0</v>
      </c>
      <c r="S184" s="114">
        <v>0</v>
      </c>
      <c r="T184" s="115">
        <f>S184*H184</f>
        <v>0</v>
      </c>
      <c r="AR184" s="116" t="s">
        <v>81</v>
      </c>
      <c r="AT184" s="116" t="s">
        <v>116</v>
      </c>
      <c r="AU184" s="116" t="s">
        <v>80</v>
      </c>
      <c r="AY184" s="16" t="s">
        <v>115</v>
      </c>
      <c r="BE184" s="117">
        <f>IF(N184="základní",J184,0)</f>
        <v>0</v>
      </c>
      <c r="BF184" s="117">
        <f>IF(N184="snížená",J184,0)</f>
        <v>0</v>
      </c>
      <c r="BG184" s="117">
        <f>IF(N184="zákl. přenesená",J184,0)</f>
        <v>0</v>
      </c>
      <c r="BH184" s="117">
        <f>IF(N184="sníž. přenesená",J184,0)</f>
        <v>0</v>
      </c>
      <c r="BI184" s="117">
        <f>IF(N184="nulová",J184,0)</f>
        <v>0</v>
      </c>
      <c r="BJ184" s="16" t="s">
        <v>19</v>
      </c>
      <c r="BK184" s="117">
        <f>ROUND(I184*H184,2)</f>
        <v>0</v>
      </c>
      <c r="BL184" s="16" t="s">
        <v>81</v>
      </c>
      <c r="BM184" s="116" t="s">
        <v>131</v>
      </c>
    </row>
    <row r="185" spans="2:65" s="11" customFormat="1" x14ac:dyDescent="0.2">
      <c r="B185" s="106"/>
      <c r="C185" s="130"/>
      <c r="D185" s="149"/>
      <c r="E185" s="163" t="s">
        <v>223</v>
      </c>
      <c r="F185" s="164" t="s">
        <v>315</v>
      </c>
      <c r="G185" s="163" t="s">
        <v>120</v>
      </c>
      <c r="H185" s="165">
        <v>1</v>
      </c>
      <c r="I185" s="168"/>
      <c r="J185" s="167">
        <f t="shared" si="3"/>
        <v>0</v>
      </c>
      <c r="P185" s="108" t="e">
        <f>P187+P207+#REF!+#REF!</f>
        <v>#REF!</v>
      </c>
      <c r="R185" s="108" t="e">
        <f>R187+R207+#REF!+#REF!</f>
        <v>#REF!</v>
      </c>
      <c r="T185" s="109" t="e">
        <f>T187+T207+#REF!+#REF!</f>
        <v>#REF!</v>
      </c>
      <c r="AR185" s="107" t="s">
        <v>80</v>
      </c>
      <c r="AT185" s="110" t="s">
        <v>73</v>
      </c>
      <c r="AU185" s="110" t="s">
        <v>74</v>
      </c>
      <c r="AY185" s="107" t="s">
        <v>115</v>
      </c>
      <c r="BK185" s="111" t="e">
        <f>BK187+BK207+#REF!+#REF!</f>
        <v>#REF!</v>
      </c>
    </row>
    <row r="186" spans="2:65" s="11" customFormat="1" x14ac:dyDescent="0.2">
      <c r="B186" s="106"/>
      <c r="C186" s="130"/>
      <c r="D186" s="149"/>
      <c r="E186" s="163" t="s">
        <v>316</v>
      </c>
      <c r="F186" s="164" t="s">
        <v>317</v>
      </c>
      <c r="G186" s="163" t="s">
        <v>120</v>
      </c>
      <c r="H186" s="165">
        <v>1</v>
      </c>
      <c r="I186" s="168"/>
      <c r="J186" s="167">
        <v>0</v>
      </c>
      <c r="P186" s="108"/>
      <c r="R186" s="108"/>
      <c r="T186" s="109"/>
      <c r="AR186" s="107"/>
      <c r="AT186" s="110"/>
      <c r="AU186" s="110"/>
      <c r="AY186" s="107"/>
      <c r="BK186" s="111"/>
    </row>
    <row r="187" spans="2:65" s="11" customFormat="1" x14ac:dyDescent="0.2">
      <c r="B187" s="106"/>
      <c r="C187" s="130"/>
      <c r="D187" s="147"/>
      <c r="E187" s="163" t="s">
        <v>224</v>
      </c>
      <c r="F187" s="164" t="s">
        <v>225</v>
      </c>
      <c r="G187" s="163" t="s">
        <v>120</v>
      </c>
      <c r="H187" s="165">
        <v>1</v>
      </c>
      <c r="I187" s="168"/>
      <c r="J187" s="167">
        <f t="shared" si="3"/>
        <v>0</v>
      </c>
      <c r="P187" s="108">
        <f>SUM(P188:P206)</f>
        <v>0</v>
      </c>
      <c r="R187" s="108">
        <f>SUM(R188:R206)</f>
        <v>0</v>
      </c>
      <c r="T187" s="109">
        <f>SUM(T188:T206)</f>
        <v>2.7859999999999999E-2</v>
      </c>
      <c r="AR187" s="107" t="s">
        <v>80</v>
      </c>
      <c r="AT187" s="110" t="s">
        <v>73</v>
      </c>
      <c r="AU187" s="110" t="s">
        <v>19</v>
      </c>
      <c r="AY187" s="107" t="s">
        <v>115</v>
      </c>
      <c r="BK187" s="111">
        <f>SUM(BK188:BK206)</f>
        <v>0</v>
      </c>
    </row>
    <row r="188" spans="2:65" s="1" customFormat="1" ht="11.4" x14ac:dyDescent="0.2">
      <c r="B188" s="112"/>
      <c r="C188" s="130"/>
      <c r="D188" s="150"/>
      <c r="E188" s="163" t="s">
        <v>226</v>
      </c>
      <c r="F188" s="164" t="s">
        <v>319</v>
      </c>
      <c r="G188" s="163" t="s">
        <v>120</v>
      </c>
      <c r="H188" s="165">
        <v>1</v>
      </c>
      <c r="I188" s="168"/>
      <c r="J188" s="167">
        <f t="shared" si="3"/>
        <v>0</v>
      </c>
      <c r="K188" s="132"/>
      <c r="M188" s="131" t="s">
        <v>1</v>
      </c>
      <c r="N188" s="113" t="s">
        <v>39</v>
      </c>
      <c r="P188" s="114">
        <f>O188*H188</f>
        <v>0</v>
      </c>
      <c r="Q188" s="114">
        <v>0</v>
      </c>
      <c r="R188" s="114">
        <f>Q188*H188</f>
        <v>0</v>
      </c>
      <c r="S188" s="114">
        <v>1.721E-2</v>
      </c>
      <c r="T188" s="115">
        <f>S188*H188</f>
        <v>1.721E-2</v>
      </c>
      <c r="AR188" s="116" t="s">
        <v>132</v>
      </c>
      <c r="AT188" s="116" t="s">
        <v>116</v>
      </c>
      <c r="AU188" s="116" t="s">
        <v>80</v>
      </c>
      <c r="AY188" s="16" t="s">
        <v>115</v>
      </c>
      <c r="BE188" s="117">
        <f>IF(N188="základní",J188,0)</f>
        <v>0</v>
      </c>
      <c r="BF188" s="117">
        <f>IF(N188="snížená",J188,0)</f>
        <v>0</v>
      </c>
      <c r="BG188" s="117">
        <f>IF(N188="zákl. přenesená",J188,0)</f>
        <v>0</v>
      </c>
      <c r="BH188" s="117">
        <f>IF(N188="sníž. přenesená",J188,0)</f>
        <v>0</v>
      </c>
      <c r="BI188" s="117">
        <f>IF(N188="nulová",J188,0)</f>
        <v>0</v>
      </c>
      <c r="BJ188" s="16" t="s">
        <v>19</v>
      </c>
      <c r="BK188" s="117">
        <f>ROUND(I188*H188,2)</f>
        <v>0</v>
      </c>
      <c r="BL188" s="16" t="s">
        <v>132</v>
      </c>
      <c r="BM188" s="116" t="s">
        <v>133</v>
      </c>
    </row>
    <row r="189" spans="2:65" s="1" customFormat="1" ht="11.4" x14ac:dyDescent="0.2">
      <c r="B189" s="112"/>
      <c r="C189" s="130"/>
      <c r="D189" s="150"/>
      <c r="E189" s="163" t="s">
        <v>318</v>
      </c>
      <c r="F189" s="164" t="s">
        <v>320</v>
      </c>
      <c r="G189" s="163" t="s">
        <v>120</v>
      </c>
      <c r="H189" s="165">
        <v>1</v>
      </c>
      <c r="I189" s="168"/>
      <c r="J189" s="167">
        <v>0</v>
      </c>
      <c r="K189" s="169"/>
      <c r="M189" s="131"/>
      <c r="N189" s="113"/>
      <c r="P189" s="114"/>
      <c r="Q189" s="114"/>
      <c r="R189" s="114"/>
      <c r="S189" s="114"/>
      <c r="T189" s="115"/>
      <c r="AR189" s="116"/>
      <c r="AT189" s="116"/>
      <c r="AU189" s="116"/>
      <c r="AY189" s="16"/>
      <c r="BE189" s="117"/>
      <c r="BF189" s="117"/>
      <c r="BG189" s="117"/>
      <c r="BH189" s="117"/>
      <c r="BI189" s="117"/>
      <c r="BJ189" s="16"/>
      <c r="BK189" s="117"/>
      <c r="BL189" s="16"/>
      <c r="BM189" s="116"/>
    </row>
    <row r="190" spans="2:65" s="14" customFormat="1" ht="20.399999999999999" x14ac:dyDescent="0.2">
      <c r="B190" s="124"/>
      <c r="C190" s="130"/>
      <c r="D190" s="148"/>
      <c r="E190" s="163" t="s">
        <v>227</v>
      </c>
      <c r="F190" s="164" t="s">
        <v>228</v>
      </c>
      <c r="G190" s="163" t="s">
        <v>120</v>
      </c>
      <c r="H190" s="165">
        <v>1</v>
      </c>
      <c r="I190" s="168"/>
      <c r="J190" s="167">
        <f t="shared" si="3"/>
        <v>0</v>
      </c>
      <c r="T190" s="126"/>
      <c r="AT190" s="125" t="s">
        <v>118</v>
      </c>
      <c r="AU190" s="125" t="s">
        <v>80</v>
      </c>
      <c r="AV190" s="14" t="s">
        <v>81</v>
      </c>
      <c r="AW190" s="14" t="s">
        <v>31</v>
      </c>
      <c r="AX190" s="14" t="s">
        <v>19</v>
      </c>
      <c r="AY190" s="125" t="s">
        <v>115</v>
      </c>
    </row>
    <row r="191" spans="2:65" s="1" customFormat="1" ht="11.4" x14ac:dyDescent="0.2">
      <c r="B191" s="112"/>
      <c r="C191" s="130"/>
      <c r="D191" s="149"/>
      <c r="E191" s="163" t="s">
        <v>229</v>
      </c>
      <c r="F191" s="164" t="s">
        <v>230</v>
      </c>
      <c r="G191" s="163" t="s">
        <v>120</v>
      </c>
      <c r="H191" s="165">
        <v>1</v>
      </c>
      <c r="I191" s="168"/>
      <c r="J191" s="167">
        <f t="shared" si="3"/>
        <v>0</v>
      </c>
      <c r="K191" s="132"/>
      <c r="M191" s="131" t="s">
        <v>1</v>
      </c>
      <c r="N191" s="113" t="s">
        <v>39</v>
      </c>
      <c r="P191" s="114">
        <f>O191*H191</f>
        <v>0</v>
      </c>
      <c r="Q191" s="114">
        <v>0</v>
      </c>
      <c r="R191" s="114">
        <f>Q191*H191</f>
        <v>0</v>
      </c>
      <c r="S191" s="114">
        <v>1.065E-2</v>
      </c>
      <c r="T191" s="115">
        <f>S191*H191</f>
        <v>1.065E-2</v>
      </c>
      <c r="AR191" s="116" t="s">
        <v>132</v>
      </c>
      <c r="AT191" s="116" t="s">
        <v>116</v>
      </c>
      <c r="AU191" s="116" t="s">
        <v>80</v>
      </c>
      <c r="AY191" s="16" t="s">
        <v>115</v>
      </c>
      <c r="BE191" s="117">
        <f>IF(N191="základní",J191,0)</f>
        <v>0</v>
      </c>
      <c r="BF191" s="117">
        <f>IF(N191="snížená",J191,0)</f>
        <v>0</v>
      </c>
      <c r="BG191" s="117">
        <f>IF(N191="zákl. přenesená",J191,0)</f>
        <v>0</v>
      </c>
      <c r="BH191" s="117">
        <f>IF(N191="sníž. přenesená",J191,0)</f>
        <v>0</v>
      </c>
      <c r="BI191" s="117">
        <f>IF(N191="nulová",J191,0)</f>
        <v>0</v>
      </c>
      <c r="BJ191" s="16" t="s">
        <v>19</v>
      </c>
      <c r="BK191" s="117">
        <f>ROUND(I191*H191,2)</f>
        <v>0</v>
      </c>
      <c r="BL191" s="16" t="s">
        <v>132</v>
      </c>
      <c r="BM191" s="116" t="s">
        <v>134</v>
      </c>
    </row>
    <row r="192" spans="2:65" s="12" customFormat="1" x14ac:dyDescent="0.2">
      <c r="B192" s="118"/>
      <c r="C192" s="130"/>
      <c r="D192" s="150"/>
      <c r="E192" s="163" t="s">
        <v>231</v>
      </c>
      <c r="F192" s="164" t="s">
        <v>232</v>
      </c>
      <c r="G192" s="163" t="s">
        <v>120</v>
      </c>
      <c r="H192" s="165">
        <v>1</v>
      </c>
      <c r="I192" s="168"/>
      <c r="J192" s="167">
        <f t="shared" si="3"/>
        <v>0</v>
      </c>
      <c r="T192" s="120"/>
      <c r="AT192" s="119" t="s">
        <v>118</v>
      </c>
      <c r="AU192" s="119" t="s">
        <v>80</v>
      </c>
      <c r="AV192" s="12" t="s">
        <v>19</v>
      </c>
      <c r="AW192" s="12" t="s">
        <v>31</v>
      </c>
      <c r="AX192" s="12" t="s">
        <v>74</v>
      </c>
      <c r="AY192" s="119" t="s">
        <v>115</v>
      </c>
    </row>
    <row r="193" spans="2:65" s="13" customFormat="1" x14ac:dyDescent="0.2">
      <c r="B193" s="121"/>
      <c r="C193" s="130"/>
      <c r="D193" s="149"/>
      <c r="E193" s="163" t="s">
        <v>233</v>
      </c>
      <c r="F193" s="164" t="s">
        <v>234</v>
      </c>
      <c r="G193" s="163" t="s">
        <v>120</v>
      </c>
      <c r="H193" s="165">
        <v>1</v>
      </c>
      <c r="I193" s="168"/>
      <c r="J193" s="167">
        <f t="shared" si="3"/>
        <v>0</v>
      </c>
      <c r="T193" s="123"/>
      <c r="AT193" s="122" t="s">
        <v>118</v>
      </c>
      <c r="AU193" s="122" t="s">
        <v>80</v>
      </c>
      <c r="AV193" s="13" t="s">
        <v>80</v>
      </c>
      <c r="AW193" s="13" t="s">
        <v>31</v>
      </c>
      <c r="AX193" s="13" t="s">
        <v>74</v>
      </c>
      <c r="AY193" s="122" t="s">
        <v>115</v>
      </c>
    </row>
    <row r="194" spans="2:65" s="12" customFormat="1" ht="20.399999999999999" x14ac:dyDescent="0.2">
      <c r="B194" s="118"/>
      <c r="C194" s="130"/>
      <c r="D194" s="147"/>
      <c r="E194" s="163" t="s">
        <v>235</v>
      </c>
      <c r="F194" s="164" t="s">
        <v>236</v>
      </c>
      <c r="G194" s="163" t="s">
        <v>120</v>
      </c>
      <c r="H194" s="165">
        <v>1</v>
      </c>
      <c r="I194" s="168"/>
      <c r="J194" s="167">
        <f t="shared" si="3"/>
        <v>0</v>
      </c>
      <c r="T194" s="120"/>
      <c r="AT194" s="119" t="s">
        <v>118</v>
      </c>
      <c r="AU194" s="119" t="s">
        <v>80</v>
      </c>
      <c r="AV194" s="12" t="s">
        <v>19</v>
      </c>
      <c r="AW194" s="12" t="s">
        <v>31</v>
      </c>
      <c r="AX194" s="12" t="s">
        <v>74</v>
      </c>
      <c r="AY194" s="119" t="s">
        <v>115</v>
      </c>
    </row>
    <row r="195" spans="2:65" s="13" customFormat="1" ht="13.2" x14ac:dyDescent="0.25">
      <c r="B195" s="121"/>
      <c r="C195" s="130"/>
      <c r="D195" s="146"/>
      <c r="E195" s="157"/>
      <c r="F195" s="158" t="s">
        <v>237</v>
      </c>
      <c r="G195" s="159"/>
      <c r="H195" s="160"/>
      <c r="I195" s="161"/>
      <c r="J195" s="162"/>
      <c r="T195" s="123"/>
      <c r="AT195" s="122" t="s">
        <v>118</v>
      </c>
      <c r="AU195" s="122" t="s">
        <v>80</v>
      </c>
      <c r="AV195" s="13" t="s">
        <v>80</v>
      </c>
      <c r="AW195" s="13" t="s">
        <v>31</v>
      </c>
      <c r="AX195" s="13" t="s">
        <v>74</v>
      </c>
      <c r="AY195" s="122" t="s">
        <v>115</v>
      </c>
    </row>
    <row r="196" spans="2:65" s="12" customFormat="1" x14ac:dyDescent="0.2">
      <c r="B196" s="118"/>
      <c r="C196" s="130"/>
      <c r="D196" s="147"/>
      <c r="E196" s="163" t="s">
        <v>238</v>
      </c>
      <c r="F196" s="164" t="s">
        <v>239</v>
      </c>
      <c r="G196" s="163" t="s">
        <v>120</v>
      </c>
      <c r="H196" s="165">
        <v>1</v>
      </c>
      <c r="I196" s="168"/>
      <c r="J196" s="167">
        <f t="shared" ref="J196:J206" si="5">H196*I196</f>
        <v>0</v>
      </c>
      <c r="T196" s="120"/>
      <c r="AT196" s="119" t="s">
        <v>118</v>
      </c>
      <c r="AU196" s="119" t="s">
        <v>80</v>
      </c>
      <c r="AV196" s="12" t="s">
        <v>19</v>
      </c>
      <c r="AW196" s="12" t="s">
        <v>31</v>
      </c>
      <c r="AX196" s="12" t="s">
        <v>74</v>
      </c>
      <c r="AY196" s="119" t="s">
        <v>115</v>
      </c>
    </row>
    <row r="197" spans="2:65" s="13" customFormat="1" x14ac:dyDescent="0.2">
      <c r="B197" s="121"/>
      <c r="C197" s="130"/>
      <c r="D197" s="148"/>
      <c r="E197" s="163" t="s">
        <v>240</v>
      </c>
      <c r="F197" s="164" t="s">
        <v>241</v>
      </c>
      <c r="G197" s="163" t="s">
        <v>120</v>
      </c>
      <c r="H197" s="165">
        <v>1</v>
      </c>
      <c r="I197" s="168"/>
      <c r="J197" s="167">
        <f t="shared" si="5"/>
        <v>0</v>
      </c>
      <c r="T197" s="123"/>
      <c r="AT197" s="122" t="s">
        <v>118</v>
      </c>
      <c r="AU197" s="122" t="s">
        <v>80</v>
      </c>
      <c r="AV197" s="13" t="s">
        <v>80</v>
      </c>
      <c r="AW197" s="13" t="s">
        <v>31</v>
      </c>
      <c r="AX197" s="13" t="s">
        <v>74</v>
      </c>
      <c r="AY197" s="122" t="s">
        <v>115</v>
      </c>
    </row>
    <row r="198" spans="2:65" s="13" customFormat="1" x14ac:dyDescent="0.2">
      <c r="B198" s="121"/>
      <c r="C198" s="130"/>
      <c r="D198" s="149"/>
      <c r="E198" s="163" t="s">
        <v>242</v>
      </c>
      <c r="F198" s="164" t="s">
        <v>243</v>
      </c>
      <c r="G198" s="163" t="s">
        <v>120</v>
      </c>
      <c r="H198" s="165">
        <v>1</v>
      </c>
      <c r="I198" s="168"/>
      <c r="J198" s="167">
        <f t="shared" si="5"/>
        <v>0</v>
      </c>
      <c r="T198" s="123"/>
      <c r="AT198" s="122" t="s">
        <v>118</v>
      </c>
      <c r="AU198" s="122" t="s">
        <v>80</v>
      </c>
      <c r="AV198" s="13" t="s">
        <v>80</v>
      </c>
      <c r="AW198" s="13" t="s">
        <v>31</v>
      </c>
      <c r="AX198" s="13" t="s">
        <v>74</v>
      </c>
      <c r="AY198" s="122" t="s">
        <v>115</v>
      </c>
    </row>
    <row r="199" spans="2:65" s="13" customFormat="1" x14ac:dyDescent="0.2">
      <c r="B199" s="121"/>
      <c r="C199" s="130"/>
      <c r="D199" s="147"/>
      <c r="E199" s="163" t="s">
        <v>244</v>
      </c>
      <c r="F199" s="164" t="s">
        <v>245</v>
      </c>
      <c r="G199" s="163" t="s">
        <v>120</v>
      </c>
      <c r="H199" s="165">
        <v>1</v>
      </c>
      <c r="I199" s="168"/>
      <c r="J199" s="167">
        <f t="shared" si="5"/>
        <v>0</v>
      </c>
      <c r="T199" s="123"/>
      <c r="AT199" s="122" t="s">
        <v>118</v>
      </c>
      <c r="AU199" s="122" t="s">
        <v>80</v>
      </c>
      <c r="AV199" s="13" t="s">
        <v>80</v>
      </c>
      <c r="AW199" s="13" t="s">
        <v>31</v>
      </c>
      <c r="AX199" s="13" t="s">
        <v>74</v>
      </c>
      <c r="AY199" s="122" t="s">
        <v>115</v>
      </c>
    </row>
    <row r="200" spans="2:65" s="13" customFormat="1" x14ac:dyDescent="0.2">
      <c r="B200" s="121"/>
      <c r="C200" s="130"/>
      <c r="D200" s="148"/>
      <c r="E200" s="163" t="s">
        <v>246</v>
      </c>
      <c r="F200" s="164" t="s">
        <v>247</v>
      </c>
      <c r="G200" s="163" t="s">
        <v>120</v>
      </c>
      <c r="H200" s="165">
        <v>1</v>
      </c>
      <c r="I200" s="168"/>
      <c r="J200" s="167">
        <f t="shared" si="5"/>
        <v>0</v>
      </c>
      <c r="T200" s="123"/>
      <c r="AT200" s="122" t="s">
        <v>118</v>
      </c>
      <c r="AU200" s="122" t="s">
        <v>80</v>
      </c>
      <c r="AV200" s="13" t="s">
        <v>80</v>
      </c>
      <c r="AW200" s="13" t="s">
        <v>31</v>
      </c>
      <c r="AX200" s="13" t="s">
        <v>74</v>
      </c>
      <c r="AY200" s="122" t="s">
        <v>115</v>
      </c>
    </row>
    <row r="201" spans="2:65" s="13" customFormat="1" x14ac:dyDescent="0.2">
      <c r="B201" s="121"/>
      <c r="C201" s="130"/>
      <c r="D201" s="149"/>
      <c r="E201" s="163" t="s">
        <v>248</v>
      </c>
      <c r="F201" s="164" t="s">
        <v>249</v>
      </c>
      <c r="G201" s="163" t="s">
        <v>120</v>
      </c>
      <c r="H201" s="165">
        <v>1</v>
      </c>
      <c r="I201" s="168"/>
      <c r="J201" s="167">
        <f t="shared" si="5"/>
        <v>0</v>
      </c>
      <c r="T201" s="123"/>
      <c r="AT201" s="122" t="s">
        <v>118</v>
      </c>
      <c r="AU201" s="122" t="s">
        <v>80</v>
      </c>
      <c r="AV201" s="13" t="s">
        <v>80</v>
      </c>
      <c r="AW201" s="13" t="s">
        <v>31</v>
      </c>
      <c r="AX201" s="13" t="s">
        <v>74</v>
      </c>
      <c r="AY201" s="122" t="s">
        <v>115</v>
      </c>
    </row>
    <row r="202" spans="2:65" s="13" customFormat="1" x14ac:dyDescent="0.2">
      <c r="B202" s="121"/>
      <c r="C202" s="130"/>
      <c r="D202" s="150"/>
      <c r="E202" s="163" t="s">
        <v>250</v>
      </c>
      <c r="F202" s="164" t="s">
        <v>310</v>
      </c>
      <c r="G202" s="163" t="s">
        <v>120</v>
      </c>
      <c r="H202" s="165">
        <v>1</v>
      </c>
      <c r="I202" s="168"/>
      <c r="J202" s="167">
        <f t="shared" si="5"/>
        <v>0</v>
      </c>
      <c r="T202" s="123"/>
      <c r="AT202" s="122" t="s">
        <v>118</v>
      </c>
      <c r="AU202" s="122" t="s">
        <v>80</v>
      </c>
      <c r="AV202" s="13" t="s">
        <v>80</v>
      </c>
      <c r="AW202" s="13" t="s">
        <v>31</v>
      </c>
      <c r="AX202" s="13" t="s">
        <v>74</v>
      </c>
      <c r="AY202" s="122" t="s">
        <v>115</v>
      </c>
    </row>
    <row r="203" spans="2:65" s="13" customFormat="1" x14ac:dyDescent="0.2">
      <c r="B203" s="121"/>
      <c r="C203" s="130"/>
      <c r="D203" s="150"/>
      <c r="E203" s="170" t="s">
        <v>321</v>
      </c>
      <c r="F203" s="164" t="s">
        <v>312</v>
      </c>
      <c r="G203" s="163" t="s">
        <v>120</v>
      </c>
      <c r="H203" s="165">
        <v>2</v>
      </c>
      <c r="I203" s="168"/>
      <c r="J203" s="167">
        <f t="shared" si="5"/>
        <v>0</v>
      </c>
      <c r="T203" s="123"/>
      <c r="AT203" s="122"/>
      <c r="AU203" s="122"/>
      <c r="AY203" s="122"/>
    </row>
    <row r="204" spans="2:65" s="13" customFormat="1" x14ac:dyDescent="0.2">
      <c r="B204" s="121"/>
      <c r="C204" s="130"/>
      <c r="D204" s="149"/>
      <c r="E204" s="163" t="s">
        <v>251</v>
      </c>
      <c r="F204" s="164" t="s">
        <v>188</v>
      </c>
      <c r="G204" s="163" t="s">
        <v>120</v>
      </c>
      <c r="H204" s="165">
        <v>1</v>
      </c>
      <c r="I204" s="168"/>
      <c r="J204" s="167">
        <f t="shared" si="5"/>
        <v>0</v>
      </c>
      <c r="T204" s="123"/>
      <c r="AT204" s="122" t="s">
        <v>118</v>
      </c>
      <c r="AU204" s="122" t="s">
        <v>80</v>
      </c>
      <c r="AV204" s="13" t="s">
        <v>80</v>
      </c>
      <c r="AW204" s="13" t="s">
        <v>31</v>
      </c>
      <c r="AX204" s="13" t="s">
        <v>74</v>
      </c>
      <c r="AY204" s="122" t="s">
        <v>115</v>
      </c>
    </row>
    <row r="205" spans="2:65" s="13" customFormat="1" x14ac:dyDescent="0.2">
      <c r="B205" s="121"/>
      <c r="C205" s="130"/>
      <c r="D205" s="147"/>
      <c r="E205" s="163" t="s">
        <v>252</v>
      </c>
      <c r="F205" s="164" t="s">
        <v>253</v>
      </c>
      <c r="G205" s="163" t="s">
        <v>120</v>
      </c>
      <c r="H205" s="165">
        <v>1</v>
      </c>
      <c r="I205" s="168"/>
      <c r="J205" s="167">
        <f t="shared" si="5"/>
        <v>0</v>
      </c>
      <c r="T205" s="123"/>
      <c r="AT205" s="122" t="s">
        <v>118</v>
      </c>
      <c r="AU205" s="122" t="s">
        <v>80</v>
      </c>
      <c r="AV205" s="13" t="s">
        <v>80</v>
      </c>
      <c r="AW205" s="13" t="s">
        <v>31</v>
      </c>
      <c r="AX205" s="13" t="s">
        <v>74</v>
      </c>
      <c r="AY205" s="122" t="s">
        <v>115</v>
      </c>
    </row>
    <row r="206" spans="2:65" s="14" customFormat="1" x14ac:dyDescent="0.2">
      <c r="B206" s="124"/>
      <c r="C206" s="130"/>
      <c r="D206" s="148"/>
      <c r="E206" s="163" t="s">
        <v>254</v>
      </c>
      <c r="F206" s="164" t="s">
        <v>255</v>
      </c>
      <c r="G206" s="163" t="s">
        <v>120</v>
      </c>
      <c r="H206" s="165">
        <v>1</v>
      </c>
      <c r="I206" s="168"/>
      <c r="J206" s="167">
        <f t="shared" si="5"/>
        <v>0</v>
      </c>
      <c r="T206" s="126"/>
      <c r="AT206" s="125" t="s">
        <v>118</v>
      </c>
      <c r="AU206" s="125" t="s">
        <v>80</v>
      </c>
      <c r="AV206" s="14" t="s">
        <v>81</v>
      </c>
      <c r="AW206" s="14" t="s">
        <v>31</v>
      </c>
      <c r="AX206" s="14" t="s">
        <v>19</v>
      </c>
      <c r="AY206" s="125" t="s">
        <v>115</v>
      </c>
    </row>
    <row r="207" spans="2:65" s="11" customFormat="1" x14ac:dyDescent="0.2">
      <c r="B207" s="106"/>
      <c r="C207" s="130"/>
      <c r="D207" s="149"/>
      <c r="E207" s="157"/>
      <c r="F207" s="158" t="s">
        <v>256</v>
      </c>
      <c r="G207" s="159"/>
      <c r="H207" s="160"/>
      <c r="I207" s="161"/>
      <c r="J207" s="162"/>
      <c r="P207" s="108">
        <f>SUM(P208:P218)</f>
        <v>0</v>
      </c>
      <c r="R207" s="108">
        <f>SUM(R208:R218)</f>
        <v>0</v>
      </c>
      <c r="T207" s="109">
        <f>SUM(T208:T218)</f>
        <v>1.6E-2</v>
      </c>
      <c r="AR207" s="107" t="s">
        <v>80</v>
      </c>
      <c r="AT207" s="110" t="s">
        <v>73</v>
      </c>
      <c r="AU207" s="110" t="s">
        <v>19</v>
      </c>
      <c r="AY207" s="107" t="s">
        <v>115</v>
      </c>
      <c r="BK207" s="111">
        <f>SUM(BK208:BK218)</f>
        <v>0</v>
      </c>
    </row>
    <row r="208" spans="2:65" s="1" customFormat="1" ht="11.4" x14ac:dyDescent="0.2">
      <c r="B208" s="112"/>
      <c r="C208" s="130"/>
      <c r="D208" s="147"/>
      <c r="E208" s="163" t="s">
        <v>257</v>
      </c>
      <c r="F208" s="164" t="s">
        <v>258</v>
      </c>
      <c r="G208" s="163" t="s">
        <v>120</v>
      </c>
      <c r="H208" s="165">
        <v>1</v>
      </c>
      <c r="I208" s="168"/>
      <c r="J208" s="167">
        <f t="shared" ref="J208:J225" si="6">H208*I208</f>
        <v>0</v>
      </c>
      <c r="K208" s="132"/>
      <c r="M208" s="131" t="s">
        <v>1</v>
      </c>
      <c r="N208" s="113" t="s">
        <v>39</v>
      </c>
      <c r="P208" s="114">
        <f>O208*H208</f>
        <v>0</v>
      </c>
      <c r="Q208" s="114">
        <v>0</v>
      </c>
      <c r="R208" s="114">
        <f>Q208*H208</f>
        <v>0</v>
      </c>
      <c r="S208" s="114">
        <v>4.0000000000000001E-3</v>
      </c>
      <c r="T208" s="115">
        <f>S208*H208</f>
        <v>4.0000000000000001E-3</v>
      </c>
      <c r="AR208" s="116" t="s">
        <v>132</v>
      </c>
      <c r="AT208" s="116" t="s">
        <v>116</v>
      </c>
      <c r="AU208" s="116" t="s">
        <v>80</v>
      </c>
      <c r="AY208" s="16" t="s">
        <v>115</v>
      </c>
      <c r="BE208" s="117">
        <f>IF(N208="základní",J208,0)</f>
        <v>0</v>
      </c>
      <c r="BF208" s="117">
        <f>IF(N208="snížená",J208,0)</f>
        <v>0</v>
      </c>
      <c r="BG208" s="117">
        <f>IF(N208="zákl. přenesená",J208,0)</f>
        <v>0</v>
      </c>
      <c r="BH208" s="117">
        <f>IF(N208="sníž. přenesená",J208,0)</f>
        <v>0</v>
      </c>
      <c r="BI208" s="117">
        <f>IF(N208="nulová",J208,0)</f>
        <v>0</v>
      </c>
      <c r="BJ208" s="16" t="s">
        <v>19</v>
      </c>
      <c r="BK208" s="117">
        <f>ROUND(I208*H208,2)</f>
        <v>0</v>
      </c>
      <c r="BL208" s="16" t="s">
        <v>132</v>
      </c>
      <c r="BM208" s="116" t="s">
        <v>135</v>
      </c>
    </row>
    <row r="209" spans="2:65" s="13" customFormat="1" x14ac:dyDescent="0.2">
      <c r="B209" s="121"/>
      <c r="C209" s="130"/>
      <c r="D209" s="148"/>
      <c r="E209" s="163" t="s">
        <v>259</v>
      </c>
      <c r="F209" s="164" t="s">
        <v>260</v>
      </c>
      <c r="G209" s="163" t="s">
        <v>120</v>
      </c>
      <c r="H209" s="165">
        <v>1</v>
      </c>
      <c r="I209" s="168"/>
      <c r="J209" s="167">
        <f t="shared" si="6"/>
        <v>0</v>
      </c>
      <c r="T209" s="123"/>
      <c r="AT209" s="122" t="s">
        <v>118</v>
      </c>
      <c r="AU209" s="122" t="s">
        <v>80</v>
      </c>
      <c r="AV209" s="13" t="s">
        <v>80</v>
      </c>
      <c r="AW209" s="13" t="s">
        <v>31</v>
      </c>
      <c r="AX209" s="13" t="s">
        <v>74</v>
      </c>
      <c r="AY209" s="122" t="s">
        <v>115</v>
      </c>
    </row>
    <row r="210" spans="2:65" s="13" customFormat="1" x14ac:dyDescent="0.2">
      <c r="B210" s="121"/>
      <c r="C210" s="130"/>
      <c r="D210" s="148"/>
      <c r="E210" s="163" t="s">
        <v>261</v>
      </c>
      <c r="F210" s="164" t="s">
        <v>260</v>
      </c>
      <c r="G210" s="163" t="s">
        <v>120</v>
      </c>
      <c r="H210" s="165">
        <v>1</v>
      </c>
      <c r="I210" s="168"/>
      <c r="J210" s="167">
        <f t="shared" si="6"/>
        <v>0</v>
      </c>
      <c r="T210" s="123"/>
      <c r="AT210" s="122" t="s">
        <v>118</v>
      </c>
      <c r="AU210" s="122" t="s">
        <v>80</v>
      </c>
      <c r="AV210" s="13" t="s">
        <v>80</v>
      </c>
      <c r="AW210" s="13" t="s">
        <v>31</v>
      </c>
      <c r="AX210" s="13" t="s">
        <v>74</v>
      </c>
      <c r="AY210" s="122" t="s">
        <v>115</v>
      </c>
    </row>
    <row r="211" spans="2:65" s="14" customFormat="1" x14ac:dyDescent="0.2">
      <c r="B211" s="124"/>
      <c r="C211" s="130"/>
      <c r="D211" s="148"/>
      <c r="E211" s="163" t="s">
        <v>262</v>
      </c>
      <c r="F211" s="164" t="s">
        <v>263</v>
      </c>
      <c r="G211" s="163" t="s">
        <v>120</v>
      </c>
      <c r="H211" s="165">
        <v>1</v>
      </c>
      <c r="I211" s="168"/>
      <c r="J211" s="167">
        <f t="shared" si="6"/>
        <v>0</v>
      </c>
      <c r="T211" s="126"/>
      <c r="AT211" s="125" t="s">
        <v>118</v>
      </c>
      <c r="AU211" s="125" t="s">
        <v>80</v>
      </c>
      <c r="AV211" s="14" t="s">
        <v>81</v>
      </c>
      <c r="AW211" s="14" t="s">
        <v>31</v>
      </c>
      <c r="AX211" s="14" t="s">
        <v>19</v>
      </c>
      <c r="AY211" s="125" t="s">
        <v>115</v>
      </c>
    </row>
    <row r="212" spans="2:65" s="1" customFormat="1" ht="11.4" x14ac:dyDescent="0.2">
      <c r="B212" s="112"/>
      <c r="C212" s="130"/>
      <c r="D212" s="149"/>
      <c r="E212" s="163" t="s">
        <v>264</v>
      </c>
      <c r="F212" s="164" t="s">
        <v>265</v>
      </c>
      <c r="G212" s="163" t="s">
        <v>120</v>
      </c>
      <c r="H212" s="165">
        <v>1</v>
      </c>
      <c r="I212" s="168"/>
      <c r="J212" s="167">
        <f t="shared" si="6"/>
        <v>0</v>
      </c>
      <c r="K212" s="132"/>
      <c r="M212" s="131" t="s">
        <v>1</v>
      </c>
      <c r="N212" s="113" t="s">
        <v>39</v>
      </c>
      <c r="P212" s="114">
        <f>O212*H212</f>
        <v>0</v>
      </c>
      <c r="Q212" s="114">
        <v>0</v>
      </c>
      <c r="R212" s="114">
        <f>Q212*H212</f>
        <v>0</v>
      </c>
      <c r="S212" s="114">
        <v>4.0000000000000001E-3</v>
      </c>
      <c r="T212" s="115">
        <f>S212*H212</f>
        <v>4.0000000000000001E-3</v>
      </c>
      <c r="AR212" s="116" t="s">
        <v>132</v>
      </c>
      <c r="AT212" s="116" t="s">
        <v>116</v>
      </c>
      <c r="AU212" s="116" t="s">
        <v>80</v>
      </c>
      <c r="AY212" s="16" t="s">
        <v>115</v>
      </c>
      <c r="BE212" s="117">
        <f>IF(N212="základní",J212,0)</f>
        <v>0</v>
      </c>
      <c r="BF212" s="117">
        <f>IF(N212="snížená",J212,0)</f>
        <v>0</v>
      </c>
      <c r="BG212" s="117">
        <f>IF(N212="zákl. přenesená",J212,0)</f>
        <v>0</v>
      </c>
      <c r="BH212" s="117">
        <f>IF(N212="sníž. přenesená",J212,0)</f>
        <v>0</v>
      </c>
      <c r="BI212" s="117">
        <f>IF(N212="nulová",J212,0)</f>
        <v>0</v>
      </c>
      <c r="BJ212" s="16" t="s">
        <v>19</v>
      </c>
      <c r="BK212" s="117">
        <f>ROUND(I212*H212,2)</f>
        <v>0</v>
      </c>
      <c r="BL212" s="16" t="s">
        <v>132</v>
      </c>
      <c r="BM212" s="116" t="s">
        <v>136</v>
      </c>
    </row>
    <row r="213" spans="2:65" s="13" customFormat="1" x14ac:dyDescent="0.2">
      <c r="B213" s="121"/>
      <c r="C213" s="130"/>
      <c r="D213" s="150"/>
      <c r="E213" s="163" t="s">
        <v>266</v>
      </c>
      <c r="F213" s="164" t="s">
        <v>267</v>
      </c>
      <c r="G213" s="163" t="s">
        <v>120</v>
      </c>
      <c r="H213" s="165">
        <v>1</v>
      </c>
      <c r="I213" s="168"/>
      <c r="J213" s="167">
        <f t="shared" si="6"/>
        <v>0</v>
      </c>
      <c r="T213" s="123"/>
      <c r="AT213" s="122" t="s">
        <v>118</v>
      </c>
      <c r="AU213" s="122" t="s">
        <v>80</v>
      </c>
      <c r="AV213" s="13" t="s">
        <v>80</v>
      </c>
      <c r="AW213" s="13" t="s">
        <v>31</v>
      </c>
      <c r="AX213" s="13" t="s">
        <v>74</v>
      </c>
      <c r="AY213" s="122" t="s">
        <v>115</v>
      </c>
    </row>
    <row r="214" spans="2:65" s="13" customFormat="1" x14ac:dyDescent="0.2">
      <c r="B214" s="121"/>
      <c r="C214" s="130"/>
      <c r="D214" s="148"/>
      <c r="E214" s="163" t="s">
        <v>268</v>
      </c>
      <c r="F214" s="164" t="s">
        <v>269</v>
      </c>
      <c r="G214" s="163" t="s">
        <v>120</v>
      </c>
      <c r="H214" s="165">
        <v>1</v>
      </c>
      <c r="I214" s="168"/>
      <c r="J214" s="167">
        <f t="shared" si="6"/>
        <v>0</v>
      </c>
      <c r="T214" s="123"/>
      <c r="AT214" s="122" t="s">
        <v>118</v>
      </c>
      <c r="AU214" s="122" t="s">
        <v>80</v>
      </c>
      <c r="AV214" s="13" t="s">
        <v>80</v>
      </c>
      <c r="AW214" s="13" t="s">
        <v>31</v>
      </c>
      <c r="AX214" s="13" t="s">
        <v>74</v>
      </c>
      <c r="AY214" s="122" t="s">
        <v>115</v>
      </c>
    </row>
    <row r="215" spans="2:65" s="13" customFormat="1" x14ac:dyDescent="0.2">
      <c r="B215" s="121"/>
      <c r="C215" s="130"/>
      <c r="D215" s="148"/>
      <c r="E215" s="163" t="s">
        <v>270</v>
      </c>
      <c r="F215" s="164" t="s">
        <v>271</v>
      </c>
      <c r="G215" s="163" t="s">
        <v>120</v>
      </c>
      <c r="H215" s="165">
        <v>1</v>
      </c>
      <c r="I215" s="168"/>
      <c r="J215" s="167">
        <f t="shared" si="6"/>
        <v>0</v>
      </c>
      <c r="T215" s="123"/>
      <c r="AT215" s="122" t="s">
        <v>118</v>
      </c>
      <c r="AU215" s="122" t="s">
        <v>80</v>
      </c>
      <c r="AV215" s="13" t="s">
        <v>80</v>
      </c>
      <c r="AW215" s="13" t="s">
        <v>31</v>
      </c>
      <c r="AX215" s="13" t="s">
        <v>74</v>
      </c>
      <c r="AY215" s="122" t="s">
        <v>115</v>
      </c>
    </row>
    <row r="216" spans="2:65" s="13" customFormat="1" x14ac:dyDescent="0.2">
      <c r="B216" s="121"/>
      <c r="C216" s="130"/>
      <c r="D216" s="148"/>
      <c r="E216" s="163" t="s">
        <v>272</v>
      </c>
      <c r="F216" s="164" t="s">
        <v>273</v>
      </c>
      <c r="G216" s="163" t="s">
        <v>120</v>
      </c>
      <c r="H216" s="165">
        <v>1</v>
      </c>
      <c r="I216" s="168"/>
      <c r="J216" s="167">
        <f t="shared" si="6"/>
        <v>0</v>
      </c>
      <c r="T216" s="123"/>
      <c r="AT216" s="122" t="s">
        <v>118</v>
      </c>
      <c r="AU216" s="122" t="s">
        <v>80</v>
      </c>
      <c r="AV216" s="13" t="s">
        <v>80</v>
      </c>
      <c r="AW216" s="13" t="s">
        <v>31</v>
      </c>
      <c r="AX216" s="13" t="s">
        <v>74</v>
      </c>
      <c r="AY216" s="122" t="s">
        <v>115</v>
      </c>
    </row>
    <row r="217" spans="2:65" s="1" customFormat="1" ht="11.4" x14ac:dyDescent="0.2">
      <c r="B217" s="112"/>
      <c r="C217" s="130"/>
      <c r="D217" s="149"/>
      <c r="E217" s="163" t="s">
        <v>274</v>
      </c>
      <c r="F217" s="164" t="s">
        <v>186</v>
      </c>
      <c r="G217" s="163" t="s">
        <v>120</v>
      </c>
      <c r="H217" s="165">
        <v>1</v>
      </c>
      <c r="I217" s="168"/>
      <c r="J217" s="167">
        <f t="shared" si="6"/>
        <v>0</v>
      </c>
      <c r="K217" s="132"/>
      <c r="M217" s="131" t="s">
        <v>1</v>
      </c>
      <c r="N217" s="113" t="s">
        <v>39</v>
      </c>
      <c r="P217" s="114">
        <f>O217*H217</f>
        <v>0</v>
      </c>
      <c r="Q217" s="114">
        <v>0</v>
      </c>
      <c r="R217" s="114">
        <f>Q217*H217</f>
        <v>0</v>
      </c>
      <c r="S217" s="114">
        <v>4.0000000000000001E-3</v>
      </c>
      <c r="T217" s="115">
        <f>S217*H217</f>
        <v>4.0000000000000001E-3</v>
      </c>
      <c r="AR217" s="116" t="s">
        <v>132</v>
      </c>
      <c r="AT217" s="116" t="s">
        <v>116</v>
      </c>
      <c r="AU217" s="116" t="s">
        <v>80</v>
      </c>
      <c r="AY217" s="16" t="s">
        <v>115</v>
      </c>
      <c r="BE217" s="117">
        <f>IF(N217="základní",J217,0)</f>
        <v>0</v>
      </c>
      <c r="BF217" s="117">
        <f>IF(N217="snížená",J217,0)</f>
        <v>0</v>
      </c>
      <c r="BG217" s="117">
        <f>IF(N217="zákl. přenesená",J217,0)</f>
        <v>0</v>
      </c>
      <c r="BH217" s="117">
        <f>IF(N217="sníž. přenesená",J217,0)</f>
        <v>0</v>
      </c>
      <c r="BI217" s="117">
        <f>IF(N217="nulová",J217,0)</f>
        <v>0</v>
      </c>
      <c r="BJ217" s="16" t="s">
        <v>19</v>
      </c>
      <c r="BK217" s="117">
        <f>ROUND(I217*H217,2)</f>
        <v>0</v>
      </c>
      <c r="BL217" s="16" t="s">
        <v>132</v>
      </c>
      <c r="BM217" s="116" t="s">
        <v>137</v>
      </c>
    </row>
    <row r="218" spans="2:65" s="1" customFormat="1" ht="11.4" x14ac:dyDescent="0.2">
      <c r="B218" s="112"/>
      <c r="C218" s="130"/>
      <c r="D218" s="150"/>
      <c r="E218" s="163" t="s">
        <v>275</v>
      </c>
      <c r="F218" s="164" t="s">
        <v>179</v>
      </c>
      <c r="G218" s="163" t="s">
        <v>120</v>
      </c>
      <c r="H218" s="165">
        <v>1</v>
      </c>
      <c r="I218" s="168"/>
      <c r="J218" s="167">
        <f t="shared" si="6"/>
        <v>0</v>
      </c>
      <c r="K218" s="132"/>
      <c r="M218" s="131" t="s">
        <v>1</v>
      </c>
      <c r="N218" s="113" t="s">
        <v>39</v>
      </c>
      <c r="P218" s="114">
        <f>O218*H218</f>
        <v>0</v>
      </c>
      <c r="Q218" s="114">
        <v>0</v>
      </c>
      <c r="R218" s="114">
        <f>Q218*H218</f>
        <v>0</v>
      </c>
      <c r="S218" s="114">
        <v>4.0000000000000001E-3</v>
      </c>
      <c r="T218" s="115">
        <f>S218*H218</f>
        <v>4.0000000000000001E-3</v>
      </c>
      <c r="AR218" s="116" t="s">
        <v>132</v>
      </c>
      <c r="AT218" s="116" t="s">
        <v>116</v>
      </c>
      <c r="AU218" s="116" t="s">
        <v>80</v>
      </c>
      <c r="AY218" s="16" t="s">
        <v>115</v>
      </c>
      <c r="BE218" s="117">
        <f>IF(N218="základní",J218,0)</f>
        <v>0</v>
      </c>
      <c r="BF218" s="117">
        <f>IF(N218="snížená",J218,0)</f>
        <v>0</v>
      </c>
      <c r="BG218" s="117">
        <f>IF(N218="zákl. přenesená",J218,0)</f>
        <v>0</v>
      </c>
      <c r="BH218" s="117">
        <f>IF(N218="sníž. přenesená",J218,0)</f>
        <v>0</v>
      </c>
      <c r="BI218" s="117">
        <f>IF(N218="nulová",J218,0)</f>
        <v>0</v>
      </c>
      <c r="BJ218" s="16" t="s">
        <v>19</v>
      </c>
      <c r="BK218" s="117">
        <f>ROUND(I218*H218,2)</f>
        <v>0</v>
      </c>
      <c r="BL218" s="16" t="s">
        <v>132</v>
      </c>
      <c r="BM218" s="116" t="s">
        <v>138</v>
      </c>
    </row>
    <row r="219" spans="2:65" s="1" customFormat="1" ht="11.4" x14ac:dyDescent="0.2">
      <c r="B219" s="112"/>
      <c r="C219" s="130"/>
      <c r="D219" s="148"/>
      <c r="E219" s="163" t="s">
        <v>276</v>
      </c>
      <c r="F219" s="164" t="s">
        <v>179</v>
      </c>
      <c r="G219" s="163" t="s">
        <v>120</v>
      </c>
      <c r="H219" s="165">
        <v>1</v>
      </c>
      <c r="I219" s="168"/>
      <c r="J219" s="167">
        <f t="shared" si="6"/>
        <v>0</v>
      </c>
      <c r="K219" s="132"/>
      <c r="M219" s="131" t="s">
        <v>1</v>
      </c>
      <c r="N219" s="113" t="s">
        <v>39</v>
      </c>
      <c r="P219" s="114">
        <f>O219*H219</f>
        <v>0</v>
      </c>
      <c r="Q219" s="114">
        <v>0</v>
      </c>
      <c r="R219" s="114">
        <f>Q219*H219</f>
        <v>0</v>
      </c>
      <c r="S219" s="114">
        <v>3.2499999999999999E-3</v>
      </c>
      <c r="T219" s="115">
        <f>S219*H219</f>
        <v>3.2499999999999999E-3</v>
      </c>
      <c r="AR219" s="116" t="s">
        <v>132</v>
      </c>
      <c r="AT219" s="116" t="s">
        <v>116</v>
      </c>
      <c r="AU219" s="116" t="s">
        <v>80</v>
      </c>
      <c r="AY219" s="16" t="s">
        <v>115</v>
      </c>
      <c r="BE219" s="117">
        <f>IF(N219="základní",J219,0)</f>
        <v>0</v>
      </c>
      <c r="BF219" s="117">
        <f>IF(N219="snížená",J219,0)</f>
        <v>0</v>
      </c>
      <c r="BG219" s="117">
        <f>IF(N219="zákl. přenesená",J219,0)</f>
        <v>0</v>
      </c>
      <c r="BH219" s="117">
        <f>IF(N219="sníž. přenesená",J219,0)</f>
        <v>0</v>
      </c>
      <c r="BI219" s="117">
        <f>IF(N219="nulová",J219,0)</f>
        <v>0</v>
      </c>
      <c r="BJ219" s="16" t="s">
        <v>19</v>
      </c>
      <c r="BK219" s="117">
        <f>ROUND(I219*H219,2)</f>
        <v>0</v>
      </c>
      <c r="BL219" s="16" t="s">
        <v>132</v>
      </c>
      <c r="BM219" s="116" t="s">
        <v>139</v>
      </c>
    </row>
    <row r="220" spans="2:65" s="13" customFormat="1" x14ac:dyDescent="0.2">
      <c r="B220" s="121"/>
      <c r="C220" s="130"/>
      <c r="D220" s="148"/>
      <c r="E220" s="163" t="s">
        <v>277</v>
      </c>
      <c r="F220" s="164" t="s">
        <v>239</v>
      </c>
      <c r="G220" s="163" t="s">
        <v>120</v>
      </c>
      <c r="H220" s="165">
        <v>1</v>
      </c>
      <c r="I220" s="168"/>
      <c r="J220" s="167">
        <f t="shared" si="6"/>
        <v>0</v>
      </c>
      <c r="T220" s="123"/>
      <c r="AT220" s="122" t="s">
        <v>118</v>
      </c>
      <c r="AU220" s="122" t="s">
        <v>80</v>
      </c>
      <c r="AV220" s="13" t="s">
        <v>80</v>
      </c>
      <c r="AW220" s="13" t="s">
        <v>31</v>
      </c>
      <c r="AX220" s="13" t="s">
        <v>74</v>
      </c>
      <c r="AY220" s="122" t="s">
        <v>115</v>
      </c>
    </row>
    <row r="221" spans="2:65" s="13" customFormat="1" x14ac:dyDescent="0.2">
      <c r="B221" s="121"/>
      <c r="C221" s="130"/>
      <c r="D221" s="148"/>
      <c r="E221" s="163" t="s">
        <v>278</v>
      </c>
      <c r="F221" s="164" t="s">
        <v>279</v>
      </c>
      <c r="G221" s="163" t="s">
        <v>120</v>
      </c>
      <c r="H221" s="165">
        <v>1</v>
      </c>
      <c r="I221" s="168"/>
      <c r="J221" s="167">
        <f t="shared" si="6"/>
        <v>0</v>
      </c>
      <c r="T221" s="123"/>
      <c r="AT221" s="122" t="s">
        <v>118</v>
      </c>
      <c r="AU221" s="122" t="s">
        <v>80</v>
      </c>
      <c r="AV221" s="13" t="s">
        <v>80</v>
      </c>
      <c r="AW221" s="13" t="s">
        <v>31</v>
      </c>
      <c r="AX221" s="13" t="s">
        <v>74</v>
      </c>
      <c r="AY221" s="122" t="s">
        <v>115</v>
      </c>
    </row>
    <row r="222" spans="2:65" s="13" customFormat="1" x14ac:dyDescent="0.2">
      <c r="B222" s="121"/>
      <c r="C222" s="130"/>
      <c r="D222" s="149"/>
      <c r="E222" s="163" t="s">
        <v>280</v>
      </c>
      <c r="F222" s="164" t="s">
        <v>281</v>
      </c>
      <c r="G222" s="163" t="s">
        <v>120</v>
      </c>
      <c r="H222" s="165">
        <v>1</v>
      </c>
      <c r="I222" s="168"/>
      <c r="J222" s="167">
        <f t="shared" si="6"/>
        <v>0</v>
      </c>
      <c r="T222" s="123"/>
      <c r="AT222" s="122" t="s">
        <v>118</v>
      </c>
      <c r="AU222" s="122" t="s">
        <v>80</v>
      </c>
      <c r="AV222" s="13" t="s">
        <v>80</v>
      </c>
      <c r="AW222" s="13" t="s">
        <v>31</v>
      </c>
      <c r="AX222" s="13" t="s">
        <v>74</v>
      </c>
      <c r="AY222" s="122" t="s">
        <v>115</v>
      </c>
    </row>
    <row r="223" spans="2:65" s="13" customFormat="1" x14ac:dyDescent="0.2">
      <c r="B223" s="121"/>
      <c r="C223" s="130"/>
      <c r="D223" s="147"/>
      <c r="E223" s="163" t="s">
        <v>282</v>
      </c>
      <c r="F223" s="164" t="s">
        <v>283</v>
      </c>
      <c r="G223" s="163" t="s">
        <v>120</v>
      </c>
      <c r="H223" s="165">
        <v>1</v>
      </c>
      <c r="I223" s="168"/>
      <c r="J223" s="167">
        <f t="shared" si="6"/>
        <v>0</v>
      </c>
      <c r="T223" s="123"/>
      <c r="AT223" s="122" t="s">
        <v>118</v>
      </c>
      <c r="AU223" s="122" t="s">
        <v>80</v>
      </c>
      <c r="AV223" s="13" t="s">
        <v>80</v>
      </c>
      <c r="AW223" s="13" t="s">
        <v>31</v>
      </c>
      <c r="AX223" s="13" t="s">
        <v>74</v>
      </c>
      <c r="AY223" s="122" t="s">
        <v>115</v>
      </c>
    </row>
    <row r="224" spans="2:65" s="13" customFormat="1" x14ac:dyDescent="0.2">
      <c r="B224" s="121"/>
      <c r="C224" s="130"/>
      <c r="D224" s="148"/>
      <c r="E224" s="163" t="s">
        <v>284</v>
      </c>
      <c r="F224" s="164" t="s">
        <v>285</v>
      </c>
      <c r="G224" s="163" t="s">
        <v>120</v>
      </c>
      <c r="H224" s="165">
        <v>1</v>
      </c>
      <c r="I224" s="168"/>
      <c r="J224" s="167">
        <f t="shared" si="6"/>
        <v>0</v>
      </c>
      <c r="T224" s="123"/>
      <c r="AT224" s="122" t="s">
        <v>118</v>
      </c>
      <c r="AU224" s="122" t="s">
        <v>80</v>
      </c>
      <c r="AV224" s="13" t="s">
        <v>80</v>
      </c>
      <c r="AW224" s="13" t="s">
        <v>31</v>
      </c>
      <c r="AX224" s="13" t="s">
        <v>74</v>
      </c>
      <c r="AY224" s="122" t="s">
        <v>115</v>
      </c>
    </row>
    <row r="225" spans="2:65" s="13" customFormat="1" x14ac:dyDescent="0.2">
      <c r="B225" s="121"/>
      <c r="C225" s="130"/>
      <c r="D225" s="149"/>
      <c r="E225" s="163" t="s">
        <v>286</v>
      </c>
      <c r="F225" s="164" t="s">
        <v>287</v>
      </c>
      <c r="G225" s="163" t="s">
        <v>120</v>
      </c>
      <c r="H225" s="165">
        <v>2</v>
      </c>
      <c r="I225" s="168"/>
      <c r="J225" s="167">
        <f t="shared" si="6"/>
        <v>0</v>
      </c>
      <c r="T225" s="123"/>
      <c r="AT225" s="122" t="s">
        <v>118</v>
      </c>
      <c r="AU225" s="122" t="s">
        <v>80</v>
      </c>
      <c r="AV225" s="13" t="s">
        <v>80</v>
      </c>
      <c r="AW225" s="13" t="s">
        <v>31</v>
      </c>
      <c r="AX225" s="13" t="s">
        <v>74</v>
      </c>
      <c r="AY225" s="122" t="s">
        <v>115</v>
      </c>
    </row>
    <row r="226" spans="2:65" s="13" customFormat="1" x14ac:dyDescent="0.2">
      <c r="B226" s="121"/>
      <c r="C226" s="130"/>
      <c r="D226" s="147"/>
      <c r="E226" s="157"/>
      <c r="F226" s="158" t="s">
        <v>288</v>
      </c>
      <c r="G226" s="159"/>
      <c r="H226" s="160"/>
      <c r="I226" s="161"/>
      <c r="J226" s="162"/>
      <c r="T226" s="123"/>
      <c r="AT226" s="122" t="s">
        <v>118</v>
      </c>
      <c r="AU226" s="122" t="s">
        <v>80</v>
      </c>
      <c r="AV226" s="13" t="s">
        <v>80</v>
      </c>
      <c r="AW226" s="13" t="s">
        <v>31</v>
      </c>
      <c r="AX226" s="13" t="s">
        <v>74</v>
      </c>
      <c r="AY226" s="122" t="s">
        <v>115</v>
      </c>
    </row>
    <row r="227" spans="2:65" s="13" customFormat="1" ht="13.2" x14ac:dyDescent="0.25">
      <c r="B227" s="121"/>
      <c r="C227" s="130"/>
      <c r="D227" s="146"/>
      <c r="E227" s="163" t="s">
        <v>23</v>
      </c>
      <c r="F227" s="164" t="s">
        <v>289</v>
      </c>
      <c r="G227" s="163" t="s">
        <v>290</v>
      </c>
      <c r="H227" s="165">
        <v>1</v>
      </c>
      <c r="I227" s="168"/>
      <c r="J227" s="167">
        <f t="shared" ref="J227" si="7">H227*I227</f>
        <v>0</v>
      </c>
      <c r="T227" s="123"/>
      <c r="AT227" s="122" t="s">
        <v>118</v>
      </c>
      <c r="AU227" s="122" t="s">
        <v>80</v>
      </c>
      <c r="AV227" s="13" t="s">
        <v>80</v>
      </c>
      <c r="AW227" s="13" t="s">
        <v>31</v>
      </c>
      <c r="AX227" s="13" t="s">
        <v>74</v>
      </c>
      <c r="AY227" s="122" t="s">
        <v>115</v>
      </c>
    </row>
    <row r="228" spans="2:65" s="13" customFormat="1" x14ac:dyDescent="0.2">
      <c r="B228" s="121"/>
      <c r="C228" s="130"/>
      <c r="D228" s="147"/>
      <c r="E228" s="157"/>
      <c r="F228" s="158" t="s">
        <v>291</v>
      </c>
      <c r="G228" s="159"/>
      <c r="H228" s="160"/>
      <c r="I228" s="161"/>
      <c r="J228" s="162"/>
      <c r="T228" s="123"/>
      <c r="AT228" s="122" t="s">
        <v>118</v>
      </c>
      <c r="AU228" s="122" t="s">
        <v>80</v>
      </c>
      <c r="AV228" s="13" t="s">
        <v>80</v>
      </c>
      <c r="AW228" s="13" t="s">
        <v>31</v>
      </c>
      <c r="AX228" s="13" t="s">
        <v>74</v>
      </c>
      <c r="AY228" s="122" t="s">
        <v>115</v>
      </c>
    </row>
    <row r="229" spans="2:65" s="12" customFormat="1" x14ac:dyDescent="0.2">
      <c r="B229" s="118"/>
      <c r="C229" s="130"/>
      <c r="D229" s="147"/>
      <c r="E229" s="163" t="s">
        <v>292</v>
      </c>
      <c r="F229" s="164" t="s">
        <v>293</v>
      </c>
      <c r="G229" s="163" t="s">
        <v>120</v>
      </c>
      <c r="H229" s="165">
        <v>1</v>
      </c>
      <c r="I229" s="168"/>
      <c r="J229" s="167">
        <f t="shared" ref="J229:J233" si="8">H229*I229</f>
        <v>0</v>
      </c>
      <c r="T229" s="120"/>
      <c r="AT229" s="119" t="s">
        <v>118</v>
      </c>
      <c r="AU229" s="119" t="s">
        <v>80</v>
      </c>
      <c r="AV229" s="12" t="s">
        <v>19</v>
      </c>
      <c r="AW229" s="12" t="s">
        <v>31</v>
      </c>
      <c r="AX229" s="12" t="s">
        <v>74</v>
      </c>
      <c r="AY229" s="119" t="s">
        <v>115</v>
      </c>
    </row>
    <row r="230" spans="2:65" s="14" customFormat="1" x14ac:dyDescent="0.2">
      <c r="B230" s="124"/>
      <c r="C230" s="130"/>
      <c r="D230" s="147"/>
      <c r="E230" s="163" t="s">
        <v>294</v>
      </c>
      <c r="F230" s="164" t="s">
        <v>295</v>
      </c>
      <c r="G230" s="163" t="s">
        <v>120</v>
      </c>
      <c r="H230" s="165">
        <v>1</v>
      </c>
      <c r="I230" s="168"/>
      <c r="J230" s="167">
        <f t="shared" si="8"/>
        <v>0</v>
      </c>
      <c r="T230" s="126"/>
      <c r="AT230" s="125" t="s">
        <v>118</v>
      </c>
      <c r="AU230" s="125" t="s">
        <v>80</v>
      </c>
      <c r="AV230" s="14" t="s">
        <v>81</v>
      </c>
      <c r="AW230" s="14" t="s">
        <v>31</v>
      </c>
      <c r="AX230" s="14" t="s">
        <v>19</v>
      </c>
      <c r="AY230" s="125" t="s">
        <v>115</v>
      </c>
    </row>
    <row r="231" spans="2:65" s="1" customFormat="1" ht="11.4" x14ac:dyDescent="0.2">
      <c r="B231" s="112"/>
      <c r="C231" s="130"/>
      <c r="D231" s="148"/>
      <c r="E231" s="163" t="s">
        <v>296</v>
      </c>
      <c r="F231" s="164" t="s">
        <v>297</v>
      </c>
      <c r="G231" s="163" t="s">
        <v>120</v>
      </c>
      <c r="H231" s="165">
        <v>1</v>
      </c>
      <c r="I231" s="168"/>
      <c r="J231" s="167">
        <f t="shared" si="8"/>
        <v>0</v>
      </c>
      <c r="K231" s="132"/>
      <c r="M231" s="131" t="s">
        <v>1</v>
      </c>
      <c r="N231" s="113" t="s">
        <v>39</v>
      </c>
      <c r="P231" s="114">
        <f>O231*H231</f>
        <v>0</v>
      </c>
      <c r="Q231" s="114">
        <v>0</v>
      </c>
      <c r="R231" s="114">
        <f>Q231*H231</f>
        <v>0</v>
      </c>
      <c r="S231" s="114">
        <v>2.7220000000000001E-2</v>
      </c>
      <c r="T231" s="115">
        <f>S231*H231</f>
        <v>2.7220000000000001E-2</v>
      </c>
      <c r="AR231" s="116" t="s">
        <v>132</v>
      </c>
      <c r="AT231" s="116" t="s">
        <v>116</v>
      </c>
      <c r="AU231" s="116" t="s">
        <v>80</v>
      </c>
      <c r="AY231" s="16" t="s">
        <v>115</v>
      </c>
      <c r="BE231" s="117">
        <f>IF(N231="základní",J231,0)</f>
        <v>0</v>
      </c>
      <c r="BF231" s="117">
        <f>IF(N231="snížená",J231,0)</f>
        <v>0</v>
      </c>
      <c r="BG231" s="117">
        <f>IF(N231="zákl. přenesená",J231,0)</f>
        <v>0</v>
      </c>
      <c r="BH231" s="117">
        <f>IF(N231="sníž. přenesená",J231,0)</f>
        <v>0</v>
      </c>
      <c r="BI231" s="117">
        <f>IF(N231="nulová",J231,0)</f>
        <v>0</v>
      </c>
      <c r="BJ231" s="16" t="s">
        <v>19</v>
      </c>
      <c r="BK231" s="117">
        <f>ROUND(I231*H231,2)</f>
        <v>0</v>
      </c>
      <c r="BL231" s="16" t="s">
        <v>132</v>
      </c>
      <c r="BM231" s="116" t="s">
        <v>140</v>
      </c>
    </row>
    <row r="232" spans="2:65" s="13" customFormat="1" x14ac:dyDescent="0.2">
      <c r="B232" s="121"/>
      <c r="C232" s="130"/>
      <c r="D232" s="149"/>
      <c r="E232" s="163" t="s">
        <v>298</v>
      </c>
      <c r="F232" s="164" t="s">
        <v>299</v>
      </c>
      <c r="G232" s="163" t="s">
        <v>120</v>
      </c>
      <c r="H232" s="165">
        <v>1</v>
      </c>
      <c r="I232" s="168"/>
      <c r="J232" s="167">
        <f t="shared" si="8"/>
        <v>0</v>
      </c>
      <c r="T232" s="123"/>
      <c r="AT232" s="122" t="s">
        <v>118</v>
      </c>
      <c r="AU232" s="122" t="s">
        <v>80</v>
      </c>
      <c r="AV232" s="13" t="s">
        <v>80</v>
      </c>
      <c r="AW232" s="13" t="s">
        <v>31</v>
      </c>
      <c r="AX232" s="13" t="s">
        <v>74</v>
      </c>
      <c r="AY232" s="122" t="s">
        <v>115</v>
      </c>
    </row>
    <row r="233" spans="2:65" s="13" customFormat="1" x14ac:dyDescent="0.2">
      <c r="B233" s="121"/>
      <c r="C233" s="130"/>
      <c r="D233" s="147"/>
      <c r="E233" s="163" t="s">
        <v>322</v>
      </c>
      <c r="F233" s="164" t="s">
        <v>323</v>
      </c>
      <c r="G233" s="163" t="s">
        <v>120</v>
      </c>
      <c r="H233" s="165">
        <v>1</v>
      </c>
      <c r="I233" s="168"/>
      <c r="J233" s="167">
        <f t="shared" si="8"/>
        <v>0</v>
      </c>
      <c r="T233" s="123"/>
      <c r="AT233" s="122" t="s">
        <v>118</v>
      </c>
      <c r="AU233" s="122" t="s">
        <v>80</v>
      </c>
      <c r="AV233" s="13" t="s">
        <v>80</v>
      </c>
      <c r="AW233" s="13" t="s">
        <v>31</v>
      </c>
      <c r="AX233" s="13" t="s">
        <v>74</v>
      </c>
      <c r="AY233" s="122" t="s">
        <v>115</v>
      </c>
    </row>
    <row r="234" spans="2:65" s="13" customFormat="1" x14ac:dyDescent="0.2">
      <c r="B234" s="121"/>
      <c r="C234" s="130"/>
      <c r="D234" s="147"/>
      <c r="E234" s="163" t="s">
        <v>324</v>
      </c>
      <c r="F234" s="164" t="s">
        <v>325</v>
      </c>
      <c r="G234" s="163" t="s">
        <v>120</v>
      </c>
      <c r="H234" s="165">
        <v>1</v>
      </c>
      <c r="I234" s="168"/>
      <c r="J234" s="167">
        <f t="shared" ref="J234" si="9">H234*I234</f>
        <v>0</v>
      </c>
      <c r="T234" s="123"/>
      <c r="AT234" s="122"/>
      <c r="AU234" s="122"/>
      <c r="AY234" s="122"/>
    </row>
    <row r="235" spans="2:65" s="13" customFormat="1" x14ac:dyDescent="0.2">
      <c r="B235" s="121"/>
      <c r="C235" s="130"/>
      <c r="D235" s="147"/>
      <c r="E235" s="157"/>
      <c r="F235" s="158" t="s">
        <v>300</v>
      </c>
      <c r="G235" s="159"/>
      <c r="H235" s="160"/>
      <c r="I235" s="161"/>
      <c r="J235" s="162"/>
      <c r="T235" s="123"/>
      <c r="AT235" s="122" t="s">
        <v>118</v>
      </c>
      <c r="AU235" s="122" t="s">
        <v>80</v>
      </c>
      <c r="AV235" s="13" t="s">
        <v>80</v>
      </c>
      <c r="AW235" s="13" t="s">
        <v>31</v>
      </c>
      <c r="AX235" s="13" t="s">
        <v>74</v>
      </c>
      <c r="AY235" s="122" t="s">
        <v>115</v>
      </c>
    </row>
    <row r="236" spans="2:65" s="13" customFormat="1" x14ac:dyDescent="0.2">
      <c r="B236" s="121"/>
      <c r="C236" s="130"/>
      <c r="D236" s="150"/>
      <c r="E236" s="163" t="s">
        <v>301</v>
      </c>
      <c r="F236" s="164" t="s">
        <v>302</v>
      </c>
      <c r="G236" s="163" t="s">
        <v>290</v>
      </c>
      <c r="H236" s="165">
        <v>1</v>
      </c>
      <c r="I236" s="168"/>
      <c r="J236" s="167">
        <f>H236*I236</f>
        <v>0</v>
      </c>
      <c r="T236" s="123"/>
      <c r="AT236" s="122" t="s">
        <v>118</v>
      </c>
      <c r="AU236" s="122" t="s">
        <v>80</v>
      </c>
      <c r="AV236" s="13" t="s">
        <v>80</v>
      </c>
      <c r="AW236" s="13" t="s">
        <v>31</v>
      </c>
      <c r="AX236" s="13" t="s">
        <v>74</v>
      </c>
      <c r="AY236" s="122" t="s">
        <v>115</v>
      </c>
    </row>
    <row r="237" spans="2:65" s="13" customFormat="1" x14ac:dyDescent="0.2">
      <c r="B237" s="121"/>
      <c r="C237" s="130"/>
      <c r="D237" s="147"/>
      <c r="E237" s="163" t="s">
        <v>303</v>
      </c>
      <c r="F237" s="164" t="s">
        <v>304</v>
      </c>
      <c r="G237" s="163" t="s">
        <v>290</v>
      </c>
      <c r="H237" s="165">
        <v>1</v>
      </c>
      <c r="I237" s="168"/>
      <c r="J237" s="167">
        <f>H237*I237</f>
        <v>0</v>
      </c>
      <c r="T237" s="123"/>
      <c r="AT237" s="122" t="s">
        <v>118</v>
      </c>
      <c r="AU237" s="122" t="s">
        <v>80</v>
      </c>
      <c r="AV237" s="13" t="s">
        <v>80</v>
      </c>
      <c r="AW237" s="13" t="s">
        <v>31</v>
      </c>
      <c r="AX237" s="13" t="s">
        <v>74</v>
      </c>
      <c r="AY237" s="122" t="s">
        <v>115</v>
      </c>
    </row>
    <row r="238" spans="2:65" ht="13.8" x14ac:dyDescent="0.25">
      <c r="E238" s="139"/>
      <c r="F238" s="139"/>
      <c r="G238" s="139"/>
      <c r="H238" s="140"/>
      <c r="I238" s="141"/>
      <c r="J238" s="141"/>
    </row>
  </sheetData>
  <autoFilter ref="C128:K237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SO001.3-Gastro</vt:lpstr>
      <vt:lpstr>'Rekapitulace stavby'!Názvy_tisku</vt:lpstr>
      <vt:lpstr>'SO001.3-Gastro'!Názvy_tisku</vt:lpstr>
      <vt:lpstr>'Rekapitulace stavby'!Oblast_tisku</vt:lpstr>
      <vt:lpstr>'SO001.3-Gastro'!Oblast_tisku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2024-01-19T16:49:28Z</cp:lastPrinted>
  <dcterms:created xsi:type="dcterms:W3CDTF">2022-06-02T10:29:42Z</dcterms:created>
  <dcterms:modified xsi:type="dcterms:W3CDTF">2024-03-06T06:35:45Z</dcterms:modified>
</cp:coreProperties>
</file>