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Dokumenty\STAVEBNÍ ROZPOČTY\ZAKÁZKY\"/>
    </mc:Choice>
  </mc:AlternateContent>
  <bookViews>
    <workbookView xWindow="0" yWindow="0" windowWidth="0" windowHeight="0"/>
  </bookViews>
  <sheets>
    <sheet name="Rekapitulace zakázky" sheetId="1" r:id="rId1"/>
    <sheet name="SO 01 - Komunikace a zpev..." sheetId="2" r:id="rId2"/>
    <sheet name="SO 400 - Veřejné osvětlení" sheetId="3" r:id="rId3"/>
    <sheet name="Pokyny pro vyplnění" sheetId="4" r:id="rId4"/>
  </sheets>
  <definedNames>
    <definedName name="_xlnm.Print_Area" localSheetId="0">'Rekapitulace zakázky'!$D$4:$AO$36,'Rekapitulace zakázky'!$C$42:$AQ$57</definedName>
    <definedName name="_xlnm.Print_Titles" localSheetId="0">'Rekapitulace zakázky'!$52:$52</definedName>
    <definedName name="_xlnm._FilterDatabase" localSheetId="1" hidden="1">'SO 01 - Komunikace a zpev...'!$C$90:$K$407</definedName>
    <definedName name="_xlnm.Print_Area" localSheetId="1">'SO 01 - Komunikace a zpev...'!$C$4:$J$39,'SO 01 - Komunikace a zpev...'!$C$45:$J$72,'SO 01 - Komunikace a zpev...'!$C$78:$K$407</definedName>
    <definedName name="_xlnm.Print_Titles" localSheetId="1">'SO 01 - Komunikace a zpev...'!$90:$90</definedName>
    <definedName name="_xlnm._FilterDatabase" localSheetId="2" hidden="1">'SO 400 - Veřejné osvětlení'!$C$81:$K$181</definedName>
    <definedName name="_xlnm.Print_Area" localSheetId="2">'SO 400 - Veřejné osvětlení'!$C$4:$J$39,'SO 400 - Veřejné osvětlení'!$C$45:$J$63,'SO 400 - Veřejné osvětlení'!$C$69:$K$181</definedName>
    <definedName name="_xlnm.Print_Titles" localSheetId="2">'SO 400 - Veřejné osvětlení'!$81:$81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BI84"/>
  <c r="BH84"/>
  <c r="BG84"/>
  <c r="BF84"/>
  <c r="T84"/>
  <c r="R84"/>
  <c r="P84"/>
  <c r="J79"/>
  <c r="J78"/>
  <c r="F76"/>
  <c r="E74"/>
  <c r="J55"/>
  <c r="J54"/>
  <c r="F52"/>
  <c r="E50"/>
  <c r="J18"/>
  <c r="E18"/>
  <c r="F79"/>
  <c r="J17"/>
  <c r="J15"/>
  <c r="E15"/>
  <c r="F78"/>
  <c r="J14"/>
  <c r="J12"/>
  <c r="J76"/>
  <c r="E7"/>
  <c r="E48"/>
  <c i="2" r="J37"/>
  <c r="J36"/>
  <c i="1" r="AY55"/>
  <c i="2" r="J35"/>
  <c i="1" r="AX55"/>
  <c i="2" r="BI406"/>
  <c r="BH406"/>
  <c r="BG406"/>
  <c r="BF406"/>
  <c r="T406"/>
  <c r="T405"/>
  <c r="R406"/>
  <c r="R405"/>
  <c r="P406"/>
  <c r="P405"/>
  <c r="BI403"/>
  <c r="BH403"/>
  <c r="BG403"/>
  <c r="BF403"/>
  <c r="T403"/>
  <c r="T402"/>
  <c r="R403"/>
  <c r="R402"/>
  <c r="P403"/>
  <c r="P402"/>
  <c r="BI400"/>
  <c r="BH400"/>
  <c r="BG400"/>
  <c r="BF400"/>
  <c r="T400"/>
  <c r="R400"/>
  <c r="P400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3"/>
  <c r="BH383"/>
  <c r="BG383"/>
  <c r="BF383"/>
  <c r="T383"/>
  <c r="T382"/>
  <c r="R383"/>
  <c r="R382"/>
  <c r="P383"/>
  <c r="P382"/>
  <c r="BI377"/>
  <c r="BH377"/>
  <c r="BG377"/>
  <c r="BF377"/>
  <c r="T377"/>
  <c r="R377"/>
  <c r="P377"/>
  <c r="BI372"/>
  <c r="BH372"/>
  <c r="BG372"/>
  <c r="BF372"/>
  <c r="T372"/>
  <c r="R372"/>
  <c r="P372"/>
  <c r="BI369"/>
  <c r="BH369"/>
  <c r="BG369"/>
  <c r="BF369"/>
  <c r="T369"/>
  <c r="R369"/>
  <c r="P369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37"/>
  <c r="BH337"/>
  <c r="BG337"/>
  <c r="BF337"/>
  <c r="T337"/>
  <c r="R337"/>
  <c r="P337"/>
  <c r="BI329"/>
  <c r="BH329"/>
  <c r="BG329"/>
  <c r="BF329"/>
  <c r="T329"/>
  <c r="R329"/>
  <c r="P329"/>
  <c r="BI321"/>
  <c r="BH321"/>
  <c r="BG321"/>
  <c r="BF321"/>
  <c r="T321"/>
  <c r="R321"/>
  <c r="P321"/>
  <c r="BI316"/>
  <c r="BH316"/>
  <c r="BG316"/>
  <c r="BF316"/>
  <c r="T316"/>
  <c r="R316"/>
  <c r="P316"/>
  <c r="BI315"/>
  <c r="BH315"/>
  <c r="BG315"/>
  <c r="BF315"/>
  <c r="T315"/>
  <c r="R315"/>
  <c r="P315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0"/>
  <c r="BH280"/>
  <c r="BG280"/>
  <c r="BF280"/>
  <c r="T280"/>
  <c r="R280"/>
  <c r="P280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2"/>
  <c r="BH192"/>
  <c r="BG192"/>
  <c r="BF192"/>
  <c r="T192"/>
  <c r="R192"/>
  <c r="P192"/>
  <c r="BI188"/>
  <c r="BH188"/>
  <c r="BG188"/>
  <c r="BF188"/>
  <c r="T188"/>
  <c r="R188"/>
  <c r="P188"/>
  <c r="BI181"/>
  <c r="BH181"/>
  <c r="BG181"/>
  <c r="BF181"/>
  <c r="T181"/>
  <c r="R181"/>
  <c r="P181"/>
  <c r="BI174"/>
  <c r="BH174"/>
  <c r="BG174"/>
  <c r="BF174"/>
  <c r="T174"/>
  <c r="R174"/>
  <c r="P174"/>
  <c r="BI170"/>
  <c r="BH170"/>
  <c r="BG170"/>
  <c r="BF170"/>
  <c r="T170"/>
  <c r="R170"/>
  <c r="P170"/>
  <c r="BI161"/>
  <c r="BH161"/>
  <c r="BG161"/>
  <c r="BF161"/>
  <c r="T161"/>
  <c r="R161"/>
  <c r="P16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19"/>
  <c r="BH119"/>
  <c r="BG119"/>
  <c r="BF119"/>
  <c r="T119"/>
  <c r="R119"/>
  <c r="P119"/>
  <c r="BI116"/>
  <c r="BH116"/>
  <c r="BG116"/>
  <c r="BF116"/>
  <c r="T116"/>
  <c r="R116"/>
  <c r="P116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96"/>
  <c r="BH96"/>
  <c r="BG96"/>
  <c r="BF96"/>
  <c r="T96"/>
  <c r="R96"/>
  <c r="P96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85"/>
  <c r="E7"/>
  <c r="E48"/>
  <c i="1" r="L50"/>
  <c r="AM50"/>
  <c r="AM49"/>
  <c r="L49"/>
  <c r="AM47"/>
  <c r="L47"/>
  <c r="L45"/>
  <c r="L44"/>
  <c i="2" r="BK270"/>
  <c r="BK181"/>
  <c r="BK355"/>
  <c r="BK225"/>
  <c r="J377"/>
  <c r="BK311"/>
  <c r="J174"/>
  <c r="BK393"/>
  <c r="BK266"/>
  <c r="J181"/>
  <c r="J387"/>
  <c r="BK286"/>
  <c r="J236"/>
  <c r="BK127"/>
  <c r="J303"/>
  <c r="J170"/>
  <c r="BK400"/>
  <c r="BK329"/>
  <c r="J116"/>
  <c r="BK280"/>
  <c i="3" r="BK179"/>
  <c r="BK148"/>
  <c r="J110"/>
  <c r="J160"/>
  <c r="J108"/>
  <c r="BK150"/>
  <c r="J113"/>
  <c r="BK162"/>
  <c r="BK141"/>
  <c r="J116"/>
  <c r="BK181"/>
  <c r="J162"/>
  <c r="BK139"/>
  <c r="J85"/>
  <c r="J166"/>
  <c r="J122"/>
  <c r="J84"/>
  <c r="J148"/>
  <c r="J105"/>
  <c r="BK93"/>
  <c i="2" r="BK383"/>
  <c r="J229"/>
  <c r="J96"/>
  <c r="J266"/>
  <c r="BK147"/>
  <c r="J321"/>
  <c r="BK253"/>
  <c r="BK135"/>
  <c r="J395"/>
  <c r="J267"/>
  <c r="J141"/>
  <c r="BK360"/>
  <c r="BK275"/>
  <c r="BK218"/>
  <c r="J357"/>
  <c r="J264"/>
  <c r="J144"/>
  <c r="J403"/>
  <c r="BK307"/>
  <c r="BK105"/>
  <c r="BK252"/>
  <c r="J132"/>
  <c i="3" r="J151"/>
  <c r="J115"/>
  <c r="J91"/>
  <c r="BK137"/>
  <c r="J96"/>
  <c r="J118"/>
  <c r="J181"/>
  <c r="J145"/>
  <c r="J100"/>
  <c r="J95"/>
  <c r="BK167"/>
  <c r="J120"/>
  <c r="J157"/>
  <c r="BK122"/>
  <c i="2" r="BK264"/>
  <c r="J105"/>
  <c r="BK303"/>
  <c r="J211"/>
  <c r="BK357"/>
  <c r="J284"/>
  <c r="BK170"/>
  <c r="BK321"/>
  <c r="J199"/>
  <c r="J391"/>
  <c r="J315"/>
  <c r="BK269"/>
  <c r="BK174"/>
  <c r="BK377"/>
  <c r="BK255"/>
  <c r="J125"/>
  <c r="J393"/>
  <c r="J149"/>
  <c r="BK398"/>
  <c r="J225"/>
  <c r="BK96"/>
  <c i="3" r="BK164"/>
  <c r="BK126"/>
  <c r="J102"/>
  <c r="J153"/>
  <c r="J97"/>
  <c r="BK130"/>
  <c r="BK99"/>
  <c r="BK151"/>
  <c i="2" r="J329"/>
  <c r="BK138"/>
  <c r="J360"/>
  <c r="J286"/>
  <c r="J188"/>
  <c r="BK315"/>
  <c r="BK211"/>
  <c r="BK94"/>
  <c r="BK254"/>
  <c r="BK149"/>
  <c r="J305"/>
  <c r="J252"/>
  <c r="J103"/>
  <c r="J280"/>
  <c r="J207"/>
  <c r="BK406"/>
  <c r="J389"/>
  <c r="J147"/>
  <c r="BK274"/>
  <c r="BK192"/>
  <c i="3" r="BK170"/>
  <c r="BK125"/>
  <c r="BK180"/>
  <c r="BK120"/>
  <c r="BK166"/>
  <c r="J125"/>
  <c r="J106"/>
  <c r="BK153"/>
  <c r="BK84"/>
  <c r="J99"/>
  <c r="J127"/>
  <c i="2" r="BK387"/>
  <c r="BK222"/>
  <c r="J383"/>
  <c r="J275"/>
  <c r="BK203"/>
  <c r="BK372"/>
  <c r="BK305"/>
  <c r="BK125"/>
  <c r="BK369"/>
  <c r="J253"/>
  <c r="BK109"/>
  <c r="J349"/>
  <c r="J274"/>
  <c r="BK215"/>
  <c r="J398"/>
  <c r="J272"/>
  <c r="J135"/>
  <c r="J355"/>
  <c r="BK141"/>
  <c r="BK288"/>
  <c r="J203"/>
  <c i="3" r="BK160"/>
  <c r="BK108"/>
  <c r="BK127"/>
  <c r="J175"/>
  <c r="J123"/>
  <c r="BK159"/>
  <c r="BK105"/>
  <c r="BK96"/>
  <c r="BK155"/>
  <c r="BK115"/>
  <c r="BK87"/>
  <c i="2" r="J372"/>
  <c r="BK232"/>
  <c r="BK389"/>
  <c r="J337"/>
  <c r="BK199"/>
  <c r="BK345"/>
  <c r="J268"/>
  <c r="J192"/>
  <c r="BK116"/>
  <c r="J269"/>
  <c r="J215"/>
  <c r="J316"/>
  <c r="J270"/>
  <c r="BK161"/>
  <c r="J345"/>
  <c r="BK188"/>
  <c r="BK403"/>
  <c r="J347"/>
  <c r="J119"/>
  <c r="BK349"/>
  <c r="BK229"/>
  <c r="J138"/>
  <c i="3" r="J167"/>
  <c r="J135"/>
  <c r="BK103"/>
  <c r="J164"/>
  <c r="BK118"/>
  <c r="J170"/>
  <c r="J129"/>
  <c r="BK110"/>
  <c r="J155"/>
  <c r="J132"/>
  <c r="BK173"/>
  <c r="BK135"/>
  <c r="J177"/>
  <c r="J143"/>
  <c r="BK102"/>
  <c r="J159"/>
  <c r="BK112"/>
  <c r="BK91"/>
  <c i="2" r="BK316"/>
  <c r="BK107"/>
  <c r="BK347"/>
  <c r="J254"/>
  <c r="J94"/>
  <c r="BK272"/>
  <c r="BK144"/>
  <c i="1" r="AS54"/>
  <c i="2" r="J369"/>
  <c r="BK267"/>
  <c r="BK132"/>
  <c r="J311"/>
  <c r="J222"/>
  <c r="J109"/>
  <c r="J400"/>
  <c r="J161"/>
  <c r="J309"/>
  <c r="BK130"/>
  <c i="3" r="BK145"/>
  <c r="BK109"/>
  <c r="J173"/>
  <c r="J109"/>
  <c r="BK143"/>
  <c r="J112"/>
  <c r="BK157"/>
  <c r="J137"/>
  <c r="BK113"/>
  <c r="J87"/>
  <c r="BK177"/>
  <c r="BK147"/>
  <c r="BK106"/>
  <c r="J171"/>
  <c r="J141"/>
  <c r="BK89"/>
  <c r="BK123"/>
  <c r="BK95"/>
  <c i="2" r="BK395"/>
  <c r="J127"/>
  <c r="J307"/>
  <c r="J218"/>
  <c r="BK391"/>
  <c r="BK309"/>
  <c r="J251"/>
  <c r="BK119"/>
  <c r="BK268"/>
  <c r="BK251"/>
  <c r="BK103"/>
  <c r="J288"/>
  <c r="J255"/>
  <c r="J130"/>
  <c r="BK337"/>
  <c r="BK236"/>
  <c r="J406"/>
  <c r="J232"/>
  <c r="J107"/>
  <c r="BK284"/>
  <c r="BK207"/>
  <c i="3" r="BK175"/>
  <c r="BK129"/>
  <c r="BK85"/>
  <c r="BK132"/>
  <c r="J89"/>
  <c r="J126"/>
  <c r="BK100"/>
  <c r="J147"/>
  <c r="J130"/>
  <c r="J93"/>
  <c r="J179"/>
  <c r="J150"/>
  <c r="BK116"/>
  <c r="J180"/>
  <c r="J103"/>
  <c r="BK171"/>
  <c r="J139"/>
  <c r="BK97"/>
  <c i="2" l="1" r="BK93"/>
  <c r="J93"/>
  <c r="J61"/>
  <c r="R160"/>
  <c r="R217"/>
  <c r="T354"/>
  <c r="T224"/>
  <c r="BK386"/>
  <c r="J386"/>
  <c r="J68"/>
  <c r="R386"/>
  <c r="T397"/>
  <c r="P224"/>
  <c r="BK397"/>
  <c r="J397"/>
  <c r="J69"/>
  <c i="3" r="R83"/>
  <c i="2" r="BK224"/>
  <c r="J224"/>
  <c r="J64"/>
  <c r="P386"/>
  <c r="P397"/>
  <c i="3" r="T83"/>
  <c i="2" r="R93"/>
  <c r="BK160"/>
  <c r="J160"/>
  <c r="J62"/>
  <c r="BK217"/>
  <c r="J217"/>
  <c r="J63"/>
  <c r="BK354"/>
  <c r="J354"/>
  <c r="J65"/>
  <c i="3" r="T134"/>
  <c i="2" r="R224"/>
  <c r="T386"/>
  <c r="T385"/>
  <c i="3" r="BK83"/>
  <c r="J83"/>
  <c r="J60"/>
  <c r="R134"/>
  <c r="P169"/>
  <c i="2" r="P93"/>
  <c r="T160"/>
  <c r="T217"/>
  <c r="R354"/>
  <c i="3" r="BK134"/>
  <c r="J134"/>
  <c r="J61"/>
  <c r="R169"/>
  <c i="2" r="T93"/>
  <c r="T92"/>
  <c r="T91"/>
  <c r="P160"/>
  <c r="P217"/>
  <c r="P354"/>
  <c r="R397"/>
  <c i="3" r="P83"/>
  <c r="P82"/>
  <c i="1" r="AU56"/>
  <c i="3" r="P134"/>
  <c r="BK169"/>
  <c r="J169"/>
  <c r="J62"/>
  <c r="T169"/>
  <c i="2" r="BK382"/>
  <c r="J382"/>
  <c r="J66"/>
  <c r="BK402"/>
  <c r="J402"/>
  <c r="J70"/>
  <c r="BK405"/>
  <c r="J405"/>
  <c r="J71"/>
  <c i="3" r="F54"/>
  <c r="BE96"/>
  <c r="BE100"/>
  <c r="BE84"/>
  <c r="BE85"/>
  <c r="BE89"/>
  <c r="BE108"/>
  <c r="BE120"/>
  <c r="BE145"/>
  <c r="BE147"/>
  <c r="BE153"/>
  <c i="2" r="BK385"/>
  <c r="J385"/>
  <c r="J67"/>
  <c i="3" r="J52"/>
  <c r="BE87"/>
  <c r="BE109"/>
  <c r="BE110"/>
  <c r="BE112"/>
  <c r="BE118"/>
  <c r="BE175"/>
  <c i="2" r="BK92"/>
  <c r="BK91"/>
  <c r="J91"/>
  <c i="3" r="BE97"/>
  <c r="BE122"/>
  <c r="BE123"/>
  <c r="BE125"/>
  <c r="BE155"/>
  <c r="BE159"/>
  <c r="BE160"/>
  <c r="F55"/>
  <c r="BE91"/>
  <c r="BE102"/>
  <c r="BE103"/>
  <c r="BE105"/>
  <c r="BE129"/>
  <c r="BE139"/>
  <c r="BE148"/>
  <c r="BE164"/>
  <c r="BE166"/>
  <c r="BE170"/>
  <c r="BE171"/>
  <c r="BE180"/>
  <c r="BE127"/>
  <c r="BE135"/>
  <c r="BE137"/>
  <c r="BE141"/>
  <c r="BE173"/>
  <c r="BE181"/>
  <c r="E72"/>
  <c r="BE93"/>
  <c r="BE95"/>
  <c r="BE113"/>
  <c r="BE115"/>
  <c r="BE116"/>
  <c r="BE126"/>
  <c r="BE130"/>
  <c r="BE150"/>
  <c r="BE151"/>
  <c r="BE167"/>
  <c r="BE177"/>
  <c r="BE179"/>
  <c r="BE99"/>
  <c r="BE106"/>
  <c r="BE132"/>
  <c r="BE143"/>
  <c r="BE157"/>
  <c r="BE162"/>
  <c i="2" r="J52"/>
  <c r="BE218"/>
  <c r="BE232"/>
  <c r="BE253"/>
  <c r="BE254"/>
  <c r="BE255"/>
  <c r="BE269"/>
  <c r="BE270"/>
  <c r="BE316"/>
  <c r="BE369"/>
  <c r="BE387"/>
  <c r="BE391"/>
  <c r="BE135"/>
  <c r="BE170"/>
  <c r="BE181"/>
  <c r="BE203"/>
  <c r="BE266"/>
  <c r="BE267"/>
  <c r="BE272"/>
  <c r="BE274"/>
  <c r="BE275"/>
  <c r="BE280"/>
  <c r="BE303"/>
  <c r="BE337"/>
  <c r="BE377"/>
  <c r="BE383"/>
  <c r="BE398"/>
  <c r="BE400"/>
  <c r="BE403"/>
  <c r="BE406"/>
  <c r="BE94"/>
  <c r="BE105"/>
  <c r="BE192"/>
  <c r="BE199"/>
  <c r="BE225"/>
  <c r="BE252"/>
  <c r="BE268"/>
  <c r="BE286"/>
  <c r="F88"/>
  <c r="BE138"/>
  <c r="BE141"/>
  <c r="BE144"/>
  <c r="BE321"/>
  <c r="BE329"/>
  <c r="E81"/>
  <c r="BE125"/>
  <c r="BE127"/>
  <c r="BE130"/>
  <c r="BE132"/>
  <c r="BE188"/>
  <c r="BE207"/>
  <c r="BE211"/>
  <c r="BE264"/>
  <c r="BE284"/>
  <c r="BE288"/>
  <c r="BE305"/>
  <c r="BE307"/>
  <c r="BE311"/>
  <c r="BE315"/>
  <c r="BE347"/>
  <c r="BE357"/>
  <c r="BE372"/>
  <c r="BE389"/>
  <c r="BE103"/>
  <c r="BE107"/>
  <c r="BE149"/>
  <c r="BE222"/>
  <c r="BE349"/>
  <c r="BE96"/>
  <c r="BE116"/>
  <c r="BE174"/>
  <c r="BE215"/>
  <c r="BE229"/>
  <c r="BE251"/>
  <c r="BE309"/>
  <c r="BE345"/>
  <c r="BE395"/>
  <c r="BE109"/>
  <c r="BE119"/>
  <c r="BE147"/>
  <c r="BE161"/>
  <c r="BE236"/>
  <c r="BE355"/>
  <c r="BE360"/>
  <c r="BE393"/>
  <c r="F34"/>
  <c i="1" r="BA55"/>
  <c i="3" r="J34"/>
  <c i="1" r="AW56"/>
  <c i="3" r="F34"/>
  <c i="1" r="BA56"/>
  <c i="2" r="J30"/>
  <c i="3" r="F36"/>
  <c i="1" r="BC56"/>
  <c i="3" r="F37"/>
  <c i="1" r="BD56"/>
  <c i="2" r="F35"/>
  <c i="1" r="BB55"/>
  <c i="2" r="J34"/>
  <c i="1" r="AW55"/>
  <c i="2" r="F36"/>
  <c i="1" r="BC55"/>
  <c i="3" r="F35"/>
  <c i="1" r="BB56"/>
  <c i="2" r="F37"/>
  <c i="1" r="BD55"/>
  <c i="2" l="1" r="R92"/>
  <c i="3" r="T82"/>
  <c i="2" r="P92"/>
  <c r="R385"/>
  <c i="3" r="R82"/>
  <c i="2" r="P385"/>
  <c i="3" r="BK82"/>
  <c r="J82"/>
  <c r="J59"/>
  <c i="1" r="AG55"/>
  <c i="2" r="J92"/>
  <c r="J60"/>
  <c r="J59"/>
  <c r="J33"/>
  <c i="1" r="AV55"/>
  <c r="AT55"/>
  <c r="AN55"/>
  <c r="BB54"/>
  <c r="AX54"/>
  <c i="2" r="F33"/>
  <c i="1" r="AZ55"/>
  <c r="BA54"/>
  <c r="W30"/>
  <c i="3" r="J33"/>
  <c i="1" r="AV56"/>
  <c r="AT56"/>
  <c r="BD54"/>
  <c r="W33"/>
  <c i="3" r="F33"/>
  <c i="1" r="AZ56"/>
  <c r="BC54"/>
  <c r="W32"/>
  <c i="2" l="1" r="P91"/>
  <c i="1" r="AU55"/>
  <c i="2" r="R91"/>
  <c r="J39"/>
  <c i="1" r="W31"/>
  <c r="AU54"/>
  <c i="3" r="J30"/>
  <c i="1" r="AG56"/>
  <c r="AG54"/>
  <c r="AK26"/>
  <c r="AZ54"/>
  <c r="AV54"/>
  <c r="AK29"/>
  <c r="AY54"/>
  <c r="AW54"/>
  <c r="AK30"/>
  <c i="3" l="1" r="J39"/>
  <c i="1" r="AN56"/>
  <c r="AK35"/>
  <c r="AT54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<sst xmlns="http://schemas.openxmlformats.org/spreadsheetml/2006/main">
  <si>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</si>
  <si>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</si>
  <si>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</si>
  <si>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</si>
  <si>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</si>
  <si>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{7ddae394-f906-49a5-91a4-cad3c11dc923}</t>
  </si>
  <si>
    <t>0,01</t>
  </si>
  <si>
    <t>21</t>
  </si>
  <si>
    <t>12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</si>
  <si>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</si>
  <si>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</si>
  <si>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</si>
  <si>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</si>
  <si>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</si>
  <si>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2024-06-05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</si>
  <si>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</si>
  <si>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</si>
  <si>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Okružní křižovatka a přechod pro chodce ul. Poděbradova - Fügnerova - Tomanova Louny</t>
  </si>
  <si>
    <t>KSO:</t>
  </si>
  <si>
    <t/>
  </si>
  <si>
    <t>CC-CZ:</t>
  </si>
  <si>
    <t>Místo:</t>
  </si>
  <si>
    <t>Louny</t>
  </si>
  <si>
    <t>Datum:</t>
  </si>
  <si>
    <t>25. 6. 2024</t>
  </si>
  <si>
    <t>Zadavatel:</t>
  </si>
  <si>
    <t>IČ:</t>
  </si>
  <si>
    <t>00265209</t>
  </si>
  <si>
    <t>Město Louny</t>
  </si>
  <si>
    <t>DIČ:</t>
  </si>
  <si>
    <t>Uchazeč:</t>
  </si>
  <si>
    <t>Vyplň údaj</t>
  </si>
  <si>
    <t>Projektant:</t>
  </si>
  <si>
    <t>71870962</t>
  </si>
  <si>
    <t>Aleš Dvořák</t>
  </si>
  <si>
    <t>True</t>
  </si>
  <si>
    <t>Zpracovatel:</t>
  </si>
  <si>
    <t>07036167</t>
  </si>
  <si>
    <t>STAVEBNÍ ROZPOČTY s.r.o.</t>
  </si>
  <si>
    <t>CZ07036167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</si>
  <si>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</si>
  <si>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</si>
  <si>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</si>
  <si>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</si>
  <si>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</si>
  <si>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</si>
  <si>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</si>
  <si>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</si>
  <si>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</si>
  <si>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</si>
  <si>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</si>
  <si>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</si>
  <si>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</si>
  <si>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</si>
  <si>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</si>
  <si>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</si>
  <si>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</si>
  <si>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</si>
  <si>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</si>
  <si>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</si>
  <si>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</si>
  <si>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</si>
  <si>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</si>
  <si>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</si>
  <si>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</si>
  <si>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</si>
  <si>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</si>
  <si>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</si>
  <si>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</si>
  <si>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</si>
  <si>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</si>
  <si>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</si>
  <si>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</si>
  <si>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</si>
  <si>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</si>
  <si>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</si>
  <si>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</si>
  <si>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</si>
  <si>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</si>
  <si>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</si>
  <si>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</si>
  <si>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</si>
  <si>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Komunikace a zpevněné plochy</t>
  </si>
  <si>
    <t>STA</t>
  </si>
  <si>
    <t>1</t>
  </si>
  <si>
    <t>{3976da03-1ed6-4595-8c90-23d728ac69d0}</t>
  </si>
  <si>
    <t>2</t>
  </si>
  <si>
    <t>SO 400</t>
  </si>
  <si>
    <t>Veřejné osvětlení</t>
  </si>
  <si>
    <t>{7ab6bce0-1e4d-47cc-acae-94ceacffc14c}</t>
  </si>
  <si>
    <t>KRYCÍ LIST SOUPISU PRACÍ</t>
  </si>
  <si>
    <t>Objekt:</t>
  </si>
  <si>
    <t>SO 01 - Komunikace a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</si>
  <si>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</si>
  <si>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</si>
  <si>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</si>
  <si>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</si>
  <si>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</si>
  <si>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</si>
  <si>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</si>
  <si>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</si>
  <si>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</si>
  <si>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</si>
  <si>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</si>
  <si>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</si>
  <si>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</si>
  <si>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</si>
  <si>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</si>
  <si>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</si>
  <si>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</si>
  <si>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</si>
  <si>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</si>
  <si>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</si>
  <si>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</si>
  <si>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</si>
  <si>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</si>
  <si>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</si>
  <si>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</si>
  <si>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</si>
  <si>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</si>
  <si>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</si>
  <si>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</si>
  <si>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</si>
  <si>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</si>
  <si>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</si>
  <si>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</si>
  <si>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</si>
  <si>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112251105</t>
  </si>
  <si>
    <t>Odstranění pařezů strojně s jejich vykopáním nebo vytrháním průměru přes 900 do 1100 mm</t>
  </si>
  <si>
    <t>kus</t>
  </si>
  <si>
    <t>CS ÚRS 2024 01</t>
  </si>
  <si>
    <t>4</t>
  </si>
  <si>
    <t>536840516</t>
  </si>
  <si>
    <t>Online PSC</t>
  </si>
  <si>
    <t>https://podminky.urs.cz/item/CS_URS_2024_01/112251105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</si>
  <si>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</si>
  <si>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</si>
  <si>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</si>
  <si>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1597262886</t>
  </si>
  <si>
    <t>https://podminky.urs.cz/item/CS_URS_2024_01/113106123</t>
  </si>
  <si>
    <t>VV</t>
  </si>
  <si>
    <t>"BETONOVÁ DLAŽBA</t>
  </si>
  <si>
    <t>96,0</t>
  </si>
  <si>
    <t>"VAROVNÁ DLAŽBA</t>
  </si>
  <si>
    <t>6,0</t>
  </si>
  <si>
    <t>Součet</t>
  </si>
  <si>
    <t>3</t>
  </si>
  <si>
    <t>113154113</t>
  </si>
  <si>
    <t>Frézování živičného podkladu nebo krytu s naložením na dopravní prostředek plochy do 500 m2 bez překážek v trase pruhu šířky do 0,5 m, tloušťky vrstvy 50 mm</t>
  </si>
  <si>
    <t>-549796520</t>
  </si>
  <si>
    <t>https://podminky.urs.cz/item/CS_URS_2024_01/113154113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</si>
  <si>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</si>
  <si>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</si>
  <si>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</si>
  <si>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-1072275380</t>
  </si>
  <si>
    <t>https://podminky.urs.cz/item/CS_URS_2024_01/113202111</t>
  </si>
  <si>
    <t>5</t>
  </si>
  <si>
    <t>113203111</t>
  </si>
  <si>
    <t>Vytrhání obrub s vybouráním lože, s přemístěním hmot na skládku na vzdálenost do 3 m nebo s naložením na dopravní prostředek z dlažebních kostek</t>
  </si>
  <si>
    <t>2085999662</t>
  </si>
  <si>
    <t>https://podminky.urs.cz/item/CS_URS_2024_01/113203111</t>
  </si>
  <si>
    <t>6</t>
  </si>
  <si>
    <t>122251102</t>
  </si>
  <si>
    <t>Odkopávky a prokopávky nezapažené strojně v hornině třídy těžitelnosti I skupiny 3 přes 20 do 50 m3</t>
  </si>
  <si>
    <t>m3</t>
  </si>
  <si>
    <t>-875115199</t>
  </si>
  <si>
    <t>https://podminky.urs.cz/item/CS_URS_2024_01/122251102</t>
  </si>
  <si>
    <t>0,18*32,0</t>
  </si>
  <si>
    <t>0,03*69,0</t>
  </si>
  <si>
    <t>0,38*50,5</t>
  </si>
  <si>
    <t>0,26*21,0</t>
  </si>
  <si>
    <t>7</t>
  </si>
  <si>
    <t>131251100</t>
  </si>
  <si>
    <t>Hloubení nezapažených jam a zářezů strojně s urovnáním dna do předepsaného profilu a spádu v hornině třídy těžitelnosti I skupiny 3 do 20 m3</t>
  </si>
  <si>
    <t>587025272</t>
  </si>
  <si>
    <t>https://podminky.urs.cz/item/CS_URS_2024_01/131251100</t>
  </si>
  <si>
    <t>0,5*0,5*0,5*2</t>
  </si>
  <si>
    <t>8</t>
  </si>
  <si>
    <t>132251101</t>
  </si>
  <si>
    <t>Hloubení nezapažených rýh šířky do 800 mm strojně s urovnáním dna do předepsaného profilu a spádu v hornině třídy těžitelnosti I skupiny 3 do 20 m3</t>
  </si>
  <si>
    <t>-942027127</t>
  </si>
  <si>
    <t>https://podminky.urs.cz/item/CS_URS_2024_01/132251101</t>
  </si>
  <si>
    <t>0,07*45,0</t>
  </si>
  <si>
    <t>0,05*13,0</t>
  </si>
  <si>
    <t>0,02*12,0</t>
  </si>
  <si>
    <t>9</t>
  </si>
  <si>
    <t>162201520</t>
  </si>
  <si>
    <t>Vodorovné přemístění větví, kmenů nebo pařezů s naložením, složením a dopravou do 1000 m pařezů kmenů, průměru přes 900 do 1100 mm</t>
  </si>
  <si>
    <t>-1076007246</t>
  </si>
  <si>
    <t>https://podminky.urs.cz/item/CS_URS_2024_01/162201520</t>
  </si>
  <si>
    <t>10</t>
  </si>
  <si>
    <t>162301975</t>
  </si>
  <si>
    <t>Vodorovné přemístění větví, kmenů nebo pařezů s naložením, složením a dopravou Příplatek k cenám za každých dalších i započatých 1000 m přes 1000 m pařezů kmenů, průměru přes 900 do 1100 mm</t>
  </si>
  <si>
    <t>818299596</t>
  </si>
  <si>
    <t>https://podminky.urs.cz/item/CS_URS_2024_01/162301975</t>
  </si>
  <si>
    <t>1*19 'Přepočtené koeficientem množství</t>
  </si>
  <si>
    <t>11</t>
  </si>
  <si>
    <t>181311103</t>
  </si>
  <si>
    <t>Rozprostření a urovnání ornice v rovině nebo ve svahu sklonu do 1:5 ručně při souvislé ploše, tl. vrstvy do 200 mm</t>
  </si>
  <si>
    <t>-2121097498</t>
  </si>
  <si>
    <t>https://podminky.urs.cz/item/CS_URS_2024_01/181311103</t>
  </si>
  <si>
    <t>M</t>
  </si>
  <si>
    <t>10364101</t>
  </si>
  <si>
    <t>zemina pro terénní úpravy - ornice</t>
  </si>
  <si>
    <t>t</t>
  </si>
  <si>
    <t>550240442</t>
  </si>
  <si>
    <t>5,0*0,2</t>
  </si>
  <si>
    <t>1*1,63 'Přepočtené koeficientem množství</t>
  </si>
  <si>
    <t>13</t>
  </si>
  <si>
    <t>99701381R</t>
  </si>
  <si>
    <t>Poplatek za uložení stavebního odpadu na skládce (skládkovné) dřevěného zatříděného do Katalogu odpadů pod kódem 17 02 01</t>
  </si>
  <si>
    <t>-1273632741</t>
  </si>
  <si>
    <t>"PAŘEZ</t>
  </si>
  <si>
    <t>0,05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</si>
  <si>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</si>
  <si>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</si>
  <si>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</si>
  <si>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1536920171</t>
  </si>
  <si>
    <t>https://podminky.urs.cz/item/CS_URS_2024_01/162751117</t>
  </si>
  <si>
    <t>32,48+0,25+4,04</t>
  </si>
  <si>
    <t>15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</si>
  <si>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</si>
  <si>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</si>
  <si>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470575701</t>
  </si>
  <si>
    <t>https://podminky.urs.cz/item/CS_URS_2024_01/162751119</t>
  </si>
  <si>
    <t>36,77*2 'Přepočtené koeficientem množství</t>
  </si>
  <si>
    <t>16</t>
  </si>
  <si>
    <t>171201231</t>
  </si>
  <si>
    <t>Poplatek za uložení stavebního odpadu na recyklační skládce (skládkovné) zeminy a kamení zatříděného do Katalogu odpadů pod kódem 17 05 04</t>
  </si>
  <si>
    <t>-786984043</t>
  </si>
  <si>
    <t>https://podminky.urs.cz/item/CS_URS_2024_01/171201231</t>
  </si>
  <si>
    <t>36,77*1,77 'Přepočtené koeficientem množství</t>
  </si>
  <si>
    <t>17</t>
  </si>
  <si>
    <t>174211205</t>
  </si>
  <si>
    <t>Zásyp jam po pařezech ručně výkopkem z horniny získané při dobývání pařezů s hrubým urovnáním povrchu zasypávky průměru pařezu přes 900 do 1100 mm</t>
  </si>
  <si>
    <t>-1312400001</t>
  </si>
  <si>
    <t>https://podminky.urs.cz/item/CS_URS_2024_01/174211205</t>
  </si>
  <si>
    <t>18</t>
  </si>
  <si>
    <t>181912112</t>
  </si>
  <si>
    <t>Úprava pláně vyrovnáním výškových rozdílů ručně v hornině třídy těžitelnosti I skupiny 3 se zhutněním</t>
  </si>
  <si>
    <t>514107466</t>
  </si>
  <si>
    <t>https://podminky.urs.cz/item/CS_URS_2024_01/181912112</t>
  </si>
  <si>
    <t>"SKLADBA A - PŘEDLÁŽDĚNÍ CHODNÍKU</t>
  </si>
  <si>
    <t>69,0</t>
  </si>
  <si>
    <t>"SKLADBA B - CHODNÍK</t>
  </si>
  <si>
    <t>32,0</t>
  </si>
  <si>
    <t>"SKLADBA C - VEGETAČNÍ DLAŽBA</t>
  </si>
  <si>
    <t>21,0</t>
  </si>
  <si>
    <t>"SKLADBA D - VOZOVKA</t>
  </si>
  <si>
    <t>50,5</t>
  </si>
  <si>
    <t>Komunikace pozemní</t>
  </si>
  <si>
    <t>19</t>
  </si>
  <si>
    <t>564750101</t>
  </si>
  <si>
    <t>Podklad nebo kryt z kameniva hrubého drceného vel. 16-32 mm s rozprostřením a zhutněním plochy jednotlivě do 100 m2, po zhutnění tl. 150 mm</t>
  </si>
  <si>
    <t>-675036255</t>
  </si>
  <si>
    <t>https://podminky.urs.cz/item/CS_URS_2024_01/564750101</t>
  </si>
  <si>
    <t>"SKLADBA PRO CHODNÍK B</t>
  </si>
  <si>
    <t>"SKLADBA PRO VEGETAČNÍ DLAŽBU C</t>
  </si>
  <si>
    <t>"SKLADBA PRO VOZOVU D</t>
  </si>
  <si>
    <t>20</t>
  </si>
  <si>
    <t>567122112</t>
  </si>
  <si>
    <t>Podklad ze směsi stmelené cementem SC bez dilatačních spár, s rozprostřením a zhutněním SC C 8/10 (KSC I), po zhutnění tl. 130 mm</t>
  </si>
  <si>
    <t>-1575447647</t>
  </si>
  <si>
    <t>https://podminky.urs.cz/item/CS_URS_2024_01/567122112</t>
  </si>
  <si>
    <t>573191111</t>
  </si>
  <si>
    <t>Postřik infiltrační kationaktivní emulzí v množství 1,00 kg/m2</t>
  </si>
  <si>
    <t>1895159826</t>
  </si>
  <si>
    <t>https://podminky.urs.cz/item/CS_URS_2024_01/573191111</t>
  </si>
  <si>
    <t>"DOBALENÍ U OBRUBY A ZÁMKY</t>
  </si>
  <si>
    <t>38,5</t>
  </si>
  <si>
    <t>22</t>
  </si>
  <si>
    <t>577144031</t>
  </si>
  <si>
    <t>Asfaltový beton vrstva obrusná ACO 11 (ABS) s rozprostřením a se zhutněním z modifikovaného asfaltu v pruhu šířky do 1,5 m, po zhutnění tl. 50 mm</t>
  </si>
  <si>
    <t>1298006125</t>
  </si>
  <si>
    <t>https://podminky.urs.cz/item/CS_URS_2024_01/577144031</t>
  </si>
  <si>
    <t>23</t>
  </si>
  <si>
    <t>577145032</t>
  </si>
  <si>
    <t>Asfaltový beton vrstva ložní ACL 16 (ABH) s rozprostřením a zhutněním z modifikovaného asfaltu v pruhu šířky do 1,5 m, po zhutnění tl. 50 mm</t>
  </si>
  <si>
    <t>970580956</t>
  </si>
  <si>
    <t>https://podminky.urs.cz/item/CS_URS_2024_01/577145032</t>
  </si>
  <si>
    <t>24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</si>
  <si>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</si>
  <si>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</si>
  <si>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-1414770450</t>
  </si>
  <si>
    <t>https://podminky.urs.cz/item/CS_URS_2024_01/596211110</t>
  </si>
  <si>
    <t>25</t>
  </si>
  <si>
    <t>59245018</t>
  </si>
  <si>
    <t>dlažba skladebná betonová 200x100mm tl 60mm přírodní</t>
  </si>
  <si>
    <t>1251258054</t>
  </si>
  <si>
    <t>"OZN8</t>
  </si>
  <si>
    <t>7,0</t>
  </si>
  <si>
    <t>7*1,03 'Přepočtené koeficientem množství</t>
  </si>
  <si>
    <t>26</t>
  </si>
  <si>
    <t>59245006</t>
  </si>
  <si>
    <t>dlažba pro nevidomé betonová 200x100mm tl 60mm barevná</t>
  </si>
  <si>
    <t>841526109</t>
  </si>
  <si>
    <t>"OZN9</t>
  </si>
  <si>
    <t>9,0</t>
  </si>
  <si>
    <t>9*1,03 'Přepočtené koeficientem množství</t>
  </si>
  <si>
    <t>27</t>
  </si>
  <si>
    <t>596211114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</si>
  <si>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Příplatek k cenám za dlažbu z prvků dvou barev</t>
  </si>
  <si>
    <t>-1396227750</t>
  </si>
  <si>
    <t>https://podminky.urs.cz/item/CS_URS_2024_01/596211114</t>
  </si>
  <si>
    <t>14,0</t>
  </si>
  <si>
    <t>28</t>
  </si>
  <si>
    <t>596411111</t>
  </si>
  <si>
    <t>Kladení dlažby z betonových vegetačních dlaždic komunikací pro pěší s ložem z kameniva těženého nebo drceného tl. do 40 mm, s vyplněním spár a vegetačních otvorů, s hutněním vibrováním tl. do 80 mm, pro plochy do 50 m2</t>
  </si>
  <si>
    <t>401650939</t>
  </si>
  <si>
    <t>https://podminky.urs.cz/item/CS_URS_2024_01/596411111</t>
  </si>
  <si>
    <t>"OZN10</t>
  </si>
  <si>
    <t>29</t>
  </si>
  <si>
    <t>59245035</t>
  </si>
  <si>
    <t>dlažba plošná vegetační betonová 200x200mm tl 80mm přírodní</t>
  </si>
  <si>
    <t>-684637466</t>
  </si>
  <si>
    <t>21*1,03 'Přepočtené koeficientem množství</t>
  </si>
  <si>
    <t>Trubní vedení</t>
  </si>
  <si>
    <t>30</t>
  </si>
  <si>
    <t>890411811</t>
  </si>
  <si>
    <t>Bourání šachet a jímek ručně velikosti obestavěného prostoru do 1,5 m3 z prefabrikovaných skruží</t>
  </si>
  <si>
    <t>-1650569617</t>
  </si>
  <si>
    <t>https://podminky.urs.cz/item/CS_URS_2024_01/890411811</t>
  </si>
  <si>
    <t>"VYBOURÁNÍ UV</t>
  </si>
  <si>
    <t>3,14*0,25*0,25*1,40*2</t>
  </si>
  <si>
    <t>31</t>
  </si>
  <si>
    <t>899202211</t>
  </si>
  <si>
    <t>Demontáž mříží litinových včetně rámů, hmotnosti jednotlivě přes 50 do 100 Kg</t>
  </si>
  <si>
    <t>793199227</t>
  </si>
  <si>
    <t>https://podminky.urs.cz/item/CS_URS_2024_01/899202211</t>
  </si>
  <si>
    <t>Ostatní konstrukce a práce, bourání</t>
  </si>
  <si>
    <t>32</t>
  </si>
  <si>
    <t>911381212</t>
  </si>
  <si>
    <t>Městská ochranná zábrana průběžná délky 1 m, výšky 0,5 m</t>
  </si>
  <si>
    <t>505327856</t>
  </si>
  <si>
    <t>https://podminky.urs.cz/item/CS_URS_2024_01/911381212</t>
  </si>
  <si>
    <t>"OZN11</t>
  </si>
  <si>
    <t>2,0</t>
  </si>
  <si>
    <t>33</t>
  </si>
  <si>
    <t>91138121R</t>
  </si>
  <si>
    <t>Městská ochranná zábrana průběžná s květinovým žlabem délky 1 m, výšky 0,5 m</t>
  </si>
  <si>
    <t>-1608473726</t>
  </si>
  <si>
    <t>"OZN13</t>
  </si>
  <si>
    <t>34</t>
  </si>
  <si>
    <t>911381232</t>
  </si>
  <si>
    <t>Městská ochranná zábrana oblouk pravoúhlý o poloměru 0,5 m, výšky 0,5 m</t>
  </si>
  <si>
    <t>-63622871</t>
  </si>
  <si>
    <t>https://podminky.urs.cz/item/CS_URS_2024_01/911381232</t>
  </si>
  <si>
    <t>"OZN12</t>
  </si>
  <si>
    <t>4,0</t>
  </si>
  <si>
    <t>35</t>
  </si>
  <si>
    <t>914111111</t>
  </si>
  <si>
    <t>Montáž svislé dopravní značky základní velikosti do 1 m2 objímkami na sloupky nebo konzoly</t>
  </si>
  <si>
    <t>1299818715</t>
  </si>
  <si>
    <t>https://podminky.urs.cz/item/CS_URS_2024_01/914111111</t>
  </si>
  <si>
    <t xml:space="preserve">"B2 </t>
  </si>
  <si>
    <t>"C1</t>
  </si>
  <si>
    <t>"IP 6</t>
  </si>
  <si>
    <t>"IP 4b</t>
  </si>
  <si>
    <t>"P 4</t>
  </si>
  <si>
    <t>"Z 3</t>
  </si>
  <si>
    <t>36</t>
  </si>
  <si>
    <t>40445623</t>
  </si>
  <si>
    <t>informativní značky provozní IP1-IP3, IP4b-IP7, IP10a, b 750x750mm retroreflexní</t>
  </si>
  <si>
    <t>-132843125</t>
  </si>
  <si>
    <t>37</t>
  </si>
  <si>
    <t>40445610</t>
  </si>
  <si>
    <t>značky upravující přednost P1, P4 1250mm retroreflexní</t>
  </si>
  <si>
    <t>1689017553</t>
  </si>
  <si>
    <t>38</t>
  </si>
  <si>
    <t>40445641</t>
  </si>
  <si>
    <t>informativní značky směrové Z3 500x500mm</t>
  </si>
  <si>
    <t>1853573538</t>
  </si>
  <si>
    <t>39</t>
  </si>
  <si>
    <t>40445620</t>
  </si>
  <si>
    <t>zákazové, příkazové dopravní značky B1-B34, C1-15 700mm</t>
  </si>
  <si>
    <t>-143858182</t>
  </si>
  <si>
    <t>40</t>
  </si>
  <si>
    <t>914111112</t>
  </si>
  <si>
    <t>Montáž svislé dopravní značky základní velikosti do 1 m2 páskováním na sloupy</t>
  </si>
  <si>
    <t>1041232664</t>
  </si>
  <si>
    <t>https://podminky.urs.cz/item/CS_URS_2024_01/914111112</t>
  </si>
  <si>
    <t>"B 13 - PŘEINSTALOVÁNÍ NA NOVOU LAMPU</t>
  </si>
  <si>
    <t>"E13 - PŘEINSTALOVÁNÍ NA NOVOU LAMPU</t>
  </si>
  <si>
    <t>"IP6 - PŘEINSTALOVÁNÍ NA NOVOU LAMPU</t>
  </si>
  <si>
    <t>41</t>
  </si>
  <si>
    <t>914511113</t>
  </si>
  <si>
    <t>Montáž sloupku dopravních značek délky do 3,5 m do hliníkové patky pro sloupek D 70 mm</t>
  </si>
  <si>
    <t>1844045134</t>
  </si>
  <si>
    <t>https://podminky.urs.cz/item/CS_URS_2024_01/914511113</t>
  </si>
  <si>
    <t>42</t>
  </si>
  <si>
    <t>40445230</t>
  </si>
  <si>
    <t>sloupek pro dopravní značku Zn D 70mm v 3,5m</t>
  </si>
  <si>
    <t>-22233482</t>
  </si>
  <si>
    <t>43</t>
  </si>
  <si>
    <t>40445241</t>
  </si>
  <si>
    <t>patka pro sloupek Al D 70mm</t>
  </si>
  <si>
    <t>-1210788336</t>
  </si>
  <si>
    <t>44</t>
  </si>
  <si>
    <t>40445257</t>
  </si>
  <si>
    <t>svorka upínací na sloupek D 70mm</t>
  </si>
  <si>
    <t>1595314971</t>
  </si>
  <si>
    <t>45</t>
  </si>
  <si>
    <t>40445254</t>
  </si>
  <si>
    <t>víčko plastové na sloupek D 70mm</t>
  </si>
  <si>
    <t>-101267932</t>
  </si>
  <si>
    <t>46</t>
  </si>
  <si>
    <t>915211112</t>
  </si>
  <si>
    <t>Vodorovné dopravní značení stříkaným plastem dělící čára šířky 125 mm souvislá bílá retroreflexní</t>
  </si>
  <si>
    <t>1651144525</t>
  </si>
  <si>
    <t>https://podminky.urs.cz/item/CS_URS_2024_01/915211112</t>
  </si>
  <si>
    <t>47</t>
  </si>
  <si>
    <t>915211122</t>
  </si>
  <si>
    <t>Vodorovné dopravní značení stříkaným plastem dělící čára šířky 125 mm přerušovaná bílá retroreflexní</t>
  </si>
  <si>
    <t>533912890</t>
  </si>
  <si>
    <t>https://podminky.urs.cz/item/CS_URS_2024_01/915211122</t>
  </si>
  <si>
    <t>48</t>
  </si>
  <si>
    <t>91522111R</t>
  </si>
  <si>
    <t>Vodorovné dopravní značení stříkaným plastem vodící čára bílá šířky 125 mm souvislá retroreflexní</t>
  </si>
  <si>
    <t>-1766635906</t>
  </si>
  <si>
    <t>49</t>
  </si>
  <si>
    <t>915231112</t>
  </si>
  <si>
    <t>Vodorovné dopravní značení stříkaným plastem přechody pro chodce, šipky, symboly nápisy bílé retroreflexní</t>
  </si>
  <si>
    <t>-1476091608</t>
  </si>
  <si>
    <t>https://podminky.urs.cz/item/CS_URS_2024_01/915231112</t>
  </si>
  <si>
    <t>20,0</t>
  </si>
  <si>
    <t>43,5</t>
  </si>
  <si>
    <t>50</t>
  </si>
  <si>
    <t>915321115</t>
  </si>
  <si>
    <t>Vodorovné značení předformovaným termoplastem vodící pás pro slabozraké z 6 proužků</t>
  </si>
  <si>
    <t>-1931362722</t>
  </si>
  <si>
    <t>https://podminky.urs.cz/item/CS_URS_2024_01/915321115</t>
  </si>
  <si>
    <t>"OZN14</t>
  </si>
  <si>
    <t>5,0*2</t>
  </si>
  <si>
    <t>51</t>
  </si>
  <si>
    <t>915611111</t>
  </si>
  <si>
    <t>Předznačení pro vodorovné značení stříkané barvou nebo prováděné z nátěrových hmot liniové dělicí čáry, vodicí proužky</t>
  </si>
  <si>
    <t>1712347463</t>
  </si>
  <si>
    <t>https://podminky.urs.cz/item/CS_URS_2024_01/915611111</t>
  </si>
  <si>
    <t>52</t>
  </si>
  <si>
    <t>915621111</t>
  </si>
  <si>
    <t>Předznačení pro vodorovné značení stříkané barvou nebo prováděné z nátěrových hmot plošné šipky, symboly, nápisy</t>
  </si>
  <si>
    <t>1394060236</t>
  </si>
  <si>
    <t>https://podminky.urs.cz/item/CS_URS_2024_01/915621111</t>
  </si>
  <si>
    <t>53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</si>
  <si>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</si>
  <si>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</si>
  <si>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-1566085762</t>
  </si>
  <si>
    <t>https://podminky.urs.cz/item/CS_URS_2024_01/916131213</t>
  </si>
  <si>
    <t>"OZN1</t>
  </si>
  <si>
    <t>40,0</t>
  </si>
  <si>
    <t>"OZN2</t>
  </si>
  <si>
    <t>13,0</t>
  </si>
  <si>
    <t>"OZN3</t>
  </si>
  <si>
    <t>3,0</t>
  </si>
  <si>
    <t>"OZN4</t>
  </si>
  <si>
    <t>"OZN5</t>
  </si>
  <si>
    <t>0,78</t>
  </si>
  <si>
    <t>"OZN6</t>
  </si>
  <si>
    <t>54</t>
  </si>
  <si>
    <t>59217031</t>
  </si>
  <si>
    <t>obrubník silniční betonový 1000x150x250mm</t>
  </si>
  <si>
    <t>1777047065</t>
  </si>
  <si>
    <t>40*1,02 'Přepočtené koeficientem množství</t>
  </si>
  <si>
    <t>55</t>
  </si>
  <si>
    <t>59217029</t>
  </si>
  <si>
    <t>obrubník silniční betonový nájezdový 1000x150x150mm</t>
  </si>
  <si>
    <t>-1544476318</t>
  </si>
  <si>
    <t>13*1,02 'Přepočtené koeficientem množství</t>
  </si>
  <si>
    <t>56</t>
  </si>
  <si>
    <t>59217030</t>
  </si>
  <si>
    <t>obrubník silniční betonový přechodový 1000x150x150-250mm</t>
  </si>
  <si>
    <t>-957855985</t>
  </si>
  <si>
    <t>5*1,02 'Přepočtené koeficientem množství</t>
  </si>
  <si>
    <t>57</t>
  </si>
  <si>
    <t>59217078</t>
  </si>
  <si>
    <t>obrubník silniční obloukový betonový R 0,5-2m 150x250mm</t>
  </si>
  <si>
    <t>-856797811</t>
  </si>
  <si>
    <t>1,56*1,02 'Přepočtené koeficientem množství</t>
  </si>
  <si>
    <t>58</t>
  </si>
  <si>
    <t>916331112</t>
  </si>
  <si>
    <t>Osazení zahradního obrubníku betonového s ložem tl. od 50 do 100 mm z betonu prostého tř. C 12/15 s boční opěrou z betonu prostého tř. C 12/15</t>
  </si>
  <si>
    <t>-496497921</t>
  </si>
  <si>
    <t>https://podminky.urs.cz/item/CS_URS_2024_01/916331112</t>
  </si>
  <si>
    <t>"OZN7</t>
  </si>
  <si>
    <t>12,0</t>
  </si>
  <si>
    <t>59</t>
  </si>
  <si>
    <t>59217003</t>
  </si>
  <si>
    <t>obrubník zahradní betonový 500x50x250mm</t>
  </si>
  <si>
    <t>-732034523</t>
  </si>
  <si>
    <t>60</t>
  </si>
  <si>
    <t>916991121</t>
  </si>
  <si>
    <t>Lože pod obrubníky, krajníky nebo obruby z dlažebních kostek z betonu prostého</t>
  </si>
  <si>
    <t>1875851462</t>
  </si>
  <si>
    <t>https://podminky.urs.cz/item/CS_URS_2024_01/916991121</t>
  </si>
  <si>
    <t>59,56*0,3*0,1</t>
  </si>
  <si>
    <t>12*0,15*0,1</t>
  </si>
  <si>
    <t>61</t>
  </si>
  <si>
    <t>919731121</t>
  </si>
  <si>
    <t>Zarovnání styčné plochy podkladu nebo krytu podél vybourané části komunikace nebo zpevněné plochy živičné tl. do 50 mm</t>
  </si>
  <si>
    <t>-892628738</t>
  </si>
  <si>
    <t>https://podminky.urs.cz/item/CS_URS_2024_01/919731121</t>
  </si>
  <si>
    <t>3,47+3,58+0,49+0,50+3,57+3,51</t>
  </si>
  <si>
    <t>7,23+7,02</t>
  </si>
  <si>
    <t>7,46+0,77+4,51+1,65+6,80</t>
  </si>
  <si>
    <t>11,10+5,69+6,61</t>
  </si>
  <si>
    <t>0,5*8</t>
  </si>
  <si>
    <t>62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</si>
  <si>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</si>
  <si>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</si>
  <si>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-1580089240</t>
  </si>
  <si>
    <t>https://podminky.urs.cz/item/CS_URS_2024_01/919732221</t>
  </si>
  <si>
    <t>63</t>
  </si>
  <si>
    <t>919735113</t>
  </si>
  <si>
    <t>Řezání stávajícího živičného krytu nebo podkladu hloubky přes 100 do 150 mm</t>
  </si>
  <si>
    <t>215340116</t>
  </si>
  <si>
    <t>https://podminky.urs.cz/item/CS_URS_2024_01/919735113</t>
  </si>
  <si>
    <t>64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</si>
  <si>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</si>
  <si>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</si>
  <si>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1794151495</t>
  </si>
  <si>
    <t>https://podminky.urs.cz/item/CS_URS_2024_01/966006132</t>
  </si>
  <si>
    <t>65</t>
  </si>
  <si>
    <t>966007113</t>
  </si>
  <si>
    <t>Odstranění vodorovného dopravního značení frézováním značeného barvou plošného</t>
  </si>
  <si>
    <t>-1861573410</t>
  </si>
  <si>
    <t>https://podminky.urs.cz/item/CS_URS_2024_01/966007113</t>
  </si>
  <si>
    <t>66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</si>
  <si>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</si>
  <si>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</si>
  <si>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756423498</t>
  </si>
  <si>
    <t>https://podminky.urs.cz/item/CS_URS_2024_01/979054451</t>
  </si>
  <si>
    <t>80,0</t>
  </si>
  <si>
    <t>5,0</t>
  </si>
  <si>
    <t>997</t>
  </si>
  <si>
    <t>Přesun sutě</t>
  </si>
  <si>
    <t>67</t>
  </si>
  <si>
    <t>997221561</t>
  </si>
  <si>
    <t>Vodorovná doprava suti bez naložení, ale se složením a s hrubým urovnáním z kusových materiálů, na vzdálenost do 1 km</t>
  </si>
  <si>
    <t>1395114</t>
  </si>
  <si>
    <t>https://podminky.urs.cz/item/CS_URS_2024_01/997221561</t>
  </si>
  <si>
    <t>68</t>
  </si>
  <si>
    <t>997221569</t>
  </si>
  <si>
    <t>Vodorovná doprava suti bez naložení, ale se složením a s hrubým urovnáním Příplatek k ceně za každý další započatý 1 km přes 1 km</t>
  </si>
  <si>
    <t>2023822829</t>
  </si>
  <si>
    <t>https://podminky.urs.cz/item/CS_URS_2024_01/997221569</t>
  </si>
  <si>
    <t>24,895*11 'Přepočtené koeficientem množství</t>
  </si>
  <si>
    <t>69</t>
  </si>
  <si>
    <t>997221861</t>
  </si>
  <si>
    <t>Poplatek za uložení stavebního odpadu na recyklační skládce (skládkovné) z prostého betonu zatříděného do Katalogu odpadů pod kódem 17 01 01</t>
  </si>
  <si>
    <t>773077899</t>
  </si>
  <si>
    <t>https://podminky.urs.cz/item/CS_URS_2024_01/997221861</t>
  </si>
  <si>
    <t>"DLAŽBA</t>
  </si>
  <si>
    <t>4,42</t>
  </si>
  <si>
    <t>"OBRUBY</t>
  </si>
  <si>
    <t>13,428</t>
  </si>
  <si>
    <t>"ULIČNÍ VPUSTI</t>
  </si>
  <si>
    <t>1,056</t>
  </si>
  <si>
    <t>70</t>
  </si>
  <si>
    <t>997013871</t>
  </si>
  <si>
    <t>Poplatek za uložení stavebního odpadu na recyklační skládce (skládkovné) směsného stavebního a demoličního zatříděného do Katalogu odpadů pod kódem 17 09 04</t>
  </si>
  <si>
    <t>-1616508744</t>
  </si>
  <si>
    <t>https://podminky.urs.cz/item/CS_URS_2024_01/997013871</t>
  </si>
  <si>
    <t>0,328+0,2</t>
  </si>
  <si>
    <t>71</t>
  </si>
  <si>
    <t>997221873</t>
  </si>
  <si>
    <t>-590398620</t>
  </si>
  <si>
    <t>https://podminky.urs.cz/item/CS_URS_2024_01/997221873</t>
  </si>
  <si>
    <t>"ŽULOVÉ OBRUBY</t>
  </si>
  <si>
    <t>0,978</t>
  </si>
  <si>
    <t>72</t>
  </si>
  <si>
    <t>997221875</t>
  </si>
  <si>
    <t>Poplatek za uložení stavebního odpadu na recyklační skládce (skládkovné) asfaltového bez obsahu dehtu zatříděného do Katalogu odpadů pod kódem 17 03 02</t>
  </si>
  <si>
    <t>1946418704</t>
  </si>
  <si>
    <t>https://podminky.urs.cz/item/CS_URS_2024_01/997221875</t>
  </si>
  <si>
    <t>"ABJ</t>
  </si>
  <si>
    <t>4,485</t>
  </si>
  <si>
    <t>998</t>
  </si>
  <si>
    <t>Přesun hmot</t>
  </si>
  <si>
    <t>73</t>
  </si>
  <si>
    <t>998223011</t>
  </si>
  <si>
    <t>Přesun hmot pro pozemní komunikace s krytem dlážděným dopravní vzdálenost do 200 m jakékoliv délky objektu</t>
  </si>
  <si>
    <t>-263892543</t>
  </si>
  <si>
    <t>https://podminky.urs.cz/item/CS_URS_2024_01/998223011</t>
  </si>
  <si>
    <t>VRN</t>
  </si>
  <si>
    <t>Vedlejší rozpočtové náklady</t>
  </si>
  <si>
    <t>VRN1</t>
  </si>
  <si>
    <t>Průzkumné, geodetické a projektové práce</t>
  </si>
  <si>
    <t>74</t>
  </si>
  <si>
    <t>012103000</t>
  </si>
  <si>
    <t>Geodetické práce před výstavbou</t>
  </si>
  <si>
    <t>kpl</t>
  </si>
  <si>
    <t>1024</t>
  </si>
  <si>
    <t>-1994549755</t>
  </si>
  <si>
    <t>https://podminky.urs.cz/item/CS_URS_2024_01/012103000</t>
  </si>
  <si>
    <t>75</t>
  </si>
  <si>
    <t>012203000</t>
  </si>
  <si>
    <t>Geodetické práce při provádění stavby</t>
  </si>
  <si>
    <t>-237437369</t>
  </si>
  <si>
    <t>https://podminky.urs.cz/item/CS_URS_2024_01/012203000</t>
  </si>
  <si>
    <t>76</t>
  </si>
  <si>
    <t>012303000</t>
  </si>
  <si>
    <t>Geodetické práce po výstavbě</t>
  </si>
  <si>
    <t>-905715681</t>
  </si>
  <si>
    <t>https://podminky.urs.cz/item/CS_URS_2024_01/012303000</t>
  </si>
  <si>
    <t>77</t>
  </si>
  <si>
    <t>013254000</t>
  </si>
  <si>
    <t>Dokumentace skutečného provedení stavby</t>
  </si>
  <si>
    <t>-369710226</t>
  </si>
  <si>
    <t>https://podminky.urs.cz/item/CS_URS_2024_01/013254000</t>
  </si>
  <si>
    <t>78</t>
  </si>
  <si>
    <t>013274000</t>
  </si>
  <si>
    <t>Pasportizace objektu před započetím prací</t>
  </si>
  <si>
    <t>1207210129</t>
  </si>
  <si>
    <t>https://podminky.urs.cz/item/CS_URS_2024_01/013274000</t>
  </si>
  <si>
    <t>VRN3</t>
  </si>
  <si>
    <t>Zařízení staveniště</t>
  </si>
  <si>
    <t>79</t>
  </si>
  <si>
    <t>030001000</t>
  </si>
  <si>
    <t>-2015333115</t>
  </si>
  <si>
    <t>https://podminky.urs.cz/item/CS_URS_2024_01/030001000</t>
  </si>
  <si>
    <t>80</t>
  </si>
  <si>
    <t>034303000</t>
  </si>
  <si>
    <t>Dopravní značení na staveništi</t>
  </si>
  <si>
    <t>1672257901</t>
  </si>
  <si>
    <t>https://podminky.urs.cz/item/CS_URS_2024_01/034303000</t>
  </si>
  <si>
    <t>VRN4</t>
  </si>
  <si>
    <t>Inženýrská činnost</t>
  </si>
  <si>
    <t>81</t>
  </si>
  <si>
    <t>043154000</t>
  </si>
  <si>
    <t>Zkoušky hutnicí</t>
  </si>
  <si>
    <t>441856164</t>
  </si>
  <si>
    <t>https://podminky.urs.cz/item/CS_URS_2024_01/043154000</t>
  </si>
  <si>
    <t>VRN7</t>
  </si>
  <si>
    <t>Provozní vlivy</t>
  </si>
  <si>
    <t>82</t>
  </si>
  <si>
    <t>072103001</t>
  </si>
  <si>
    <t>Projednání DIO a zajištění DIR komunikace II.a III. třídy</t>
  </si>
  <si>
    <t>2104296905</t>
  </si>
  <si>
    <t>https://podminky.urs.cz/item/CS_URS_2024_01/072103001</t>
  </si>
  <si>
    <t>SO 400 - Veřejné osvětlení</t>
  </si>
  <si>
    <t xml:space="preserve"> </t>
  </si>
  <si>
    <t>63756943</t>
  </si>
  <si>
    <t>Tomáš Behina</t>
  </si>
  <si>
    <t>CZ7409282793</t>
  </si>
  <si>
    <t>21-M - Elektromontáže</t>
  </si>
  <si>
    <t>46-M - Zemní práce při extr.mont.pracích</t>
  </si>
  <si>
    <t>21-M</t>
  </si>
  <si>
    <t>Elektromontáže</t>
  </si>
  <si>
    <t>K001</t>
  </si>
  <si>
    <t>Úprava napájecího místa</t>
  </si>
  <si>
    <t>218100001</t>
  </si>
  <si>
    <t>Odpojení vodičů z rozváděče nebo přístroje průřezu žíly do 2,5 mm2</t>
  </si>
  <si>
    <t>https://podminky.urs.cz/item/CS_URS_2024_01/218100001</t>
  </si>
  <si>
    <t>218202016</t>
  </si>
  <si>
    <t>Demontáž svítidla výbojkového průmyslového nebo venkovního ze sloupku parkového</t>
  </si>
  <si>
    <t>https://podminky.urs.cz/item/CS_URS_2024_01/218202016</t>
  </si>
  <si>
    <t>945421110</t>
  </si>
  <si>
    <t>Hydraulická zvedací plošina na automobilovém podvozku výška zdvihu do 18 m včetně obsluhy</t>
  </si>
  <si>
    <t>hod</t>
  </si>
  <si>
    <t>https://podminky.urs.cz/item/CS_URS_2024_01/945421110</t>
  </si>
  <si>
    <t>HZS2231</t>
  </si>
  <si>
    <t>Hodinová zúčtovací sazba elektrikář - Zkrácení výložníků</t>
  </si>
  <si>
    <t>https://podminky.urs.cz/item/CS_URS_2024_01/HZS2231</t>
  </si>
  <si>
    <t>210204011</t>
  </si>
  <si>
    <t>Montáž stožárů osvětlení ocelových samostatně stojících délky do 12 m</t>
  </si>
  <si>
    <t>https://podminky.urs.cz/item/CS_URS_2024_01/210204011</t>
  </si>
  <si>
    <t>31674113</t>
  </si>
  <si>
    <t>stožár osvětlovací uliční Pz 159/133/114 v 6,0m</t>
  </si>
  <si>
    <t>256</t>
  </si>
  <si>
    <t>31674126</t>
  </si>
  <si>
    <t>manžeta plastová ochranná na stožár d=159mm</t>
  </si>
  <si>
    <t>741122134</t>
  </si>
  <si>
    <t>Montáž kabel Cu plný kulatý žíla 4x16 až 25 mm2 zatažený v trubkách (např. CYKY)</t>
  </si>
  <si>
    <t>https://podminky.urs.cz/item/CS_URS_2024_01/741122134</t>
  </si>
  <si>
    <t>34111080</t>
  </si>
  <si>
    <t>kabel instalační jádro Cu plné izolace PVC plášť PVC 450/750V (CYKY) 4x16mm2</t>
  </si>
  <si>
    <t>210100252</t>
  </si>
  <si>
    <t>Ukončení kabelů smršťovací koncovkou nebo páskou se zapojením bez letování žíly do 4x25 mm2</t>
  </si>
  <si>
    <t>https://podminky.urs.cz/item/CS_URS_2024_01/210100252</t>
  </si>
  <si>
    <t>KSCZ4X 6-25</t>
  </si>
  <si>
    <t>Koncovka KSCZ4X 6-25</t>
  </si>
  <si>
    <t>ks</t>
  </si>
  <si>
    <t>741410041</t>
  </si>
  <si>
    <t>Montáž drátu nebo lana uzemňovacího průměru do 10 mm v městské zástavbě v zemi</t>
  </si>
  <si>
    <t>https://podminky.urs.cz/item/CS_URS_2024_01/741410041</t>
  </si>
  <si>
    <t>35441073</t>
  </si>
  <si>
    <t>drát D 10mm FeZn</t>
  </si>
  <si>
    <t>kg</t>
  </si>
  <si>
    <t>210220301</t>
  </si>
  <si>
    <t>Montáž svorek hromosvodných se 2 šrouby</t>
  </si>
  <si>
    <t>https://podminky.urs.cz/item/CS_URS_2024_01/210220301</t>
  </si>
  <si>
    <t>35441996</t>
  </si>
  <si>
    <t>svorka odbočovací a spojovací pro spojování kruhových a páskových vodičů, FeZn</t>
  </si>
  <si>
    <t>35441895</t>
  </si>
  <si>
    <t>svorka připojovací k připojení kovových částí</t>
  </si>
  <si>
    <t>210204201</t>
  </si>
  <si>
    <t>Montáž elektrovýzbroje stožárů osvětlení 1 okruh</t>
  </si>
  <si>
    <t>https://podminky.urs.cz/item/CS_URS_2024_01/210204201</t>
  </si>
  <si>
    <t>31674131</t>
  </si>
  <si>
    <t>výzbroj stožárová SV 6.16.4</t>
  </si>
  <si>
    <t>210203901</t>
  </si>
  <si>
    <t>Montáž svítidel LED se zapojením vodičů průmyslových nebo venkovních na výložník nebo dřík</t>
  </si>
  <si>
    <t>https://podminky.urs.cz/item/CS_URS_2024_01/210203901</t>
  </si>
  <si>
    <t>M010</t>
  </si>
  <si>
    <t xml:space="preserve">Svítidlo  LED AMPERA EVO 1 ZEBRA/30 LED/400mA/Neutral white/5369BL/pravá/38W/rovné sklo/class I./AKZO 900 + konektor ZHAGA</t>
  </si>
  <si>
    <t>210100096</t>
  </si>
  <si>
    <t>Ukončení vodičů na svorkovnici s otevřením a uzavřením krytu včetně zapojení průřezu žíly do 2,5 mm2</t>
  </si>
  <si>
    <t>https://podminky.urs.cz/item/CS_URS_2024_01/210100096</t>
  </si>
  <si>
    <t>210100101</t>
  </si>
  <si>
    <t>Ukončení vodičů na svorkovnici s otevřením a uzavřením krytu včetně zapojení průřezu žíly do 16 mm2</t>
  </si>
  <si>
    <t>https://podminky.urs.cz/item/CS_URS_2024_01/210100101</t>
  </si>
  <si>
    <t>741122122</t>
  </si>
  <si>
    <t>Montáž kabel Cu plný kulatý žíla 3x1,5 až 6 mm2 zatažený v trubkách (např. CYKY)</t>
  </si>
  <si>
    <t>https://podminky.urs.cz/item/CS_URS_2024_01/741122122</t>
  </si>
  <si>
    <t>34111030</t>
  </si>
  <si>
    <t>kabel instalační jádro Cu plné izolace PVC plášť PVC 450/750V (CYKY) 3x1,5mm2</t>
  </si>
  <si>
    <t>210204103</t>
  </si>
  <si>
    <t>Montáž výložníků osvětlení jednoramenných sloupových hmotnosti do 35 kg</t>
  </si>
  <si>
    <t>https://podminky.urs.cz/item/CS_URS_2024_01/210204103</t>
  </si>
  <si>
    <t>31674000</t>
  </si>
  <si>
    <t>výložník rovný jednoduchý k osvětlovacím stožárům uličním vyložení 500mm</t>
  </si>
  <si>
    <t>31674024</t>
  </si>
  <si>
    <t>výložník rovný třmenový k osvětlovacím stožárům uličním vyložení 500mm</t>
  </si>
  <si>
    <t>210220020</t>
  </si>
  <si>
    <t>Montáž uzemňovacího vedení vodičů FeZn pomocí svorek v zemi páskou do 120 mm2 ve městské zástavbě</t>
  </si>
  <si>
    <t>https://podminky.urs.cz/item/CS_URS_2024_01/210220020</t>
  </si>
  <si>
    <t>35442062</t>
  </si>
  <si>
    <t>pás zemnící 30x4mm FeZn</t>
  </si>
  <si>
    <t>011464000</t>
  </si>
  <si>
    <t>Měření (monitoring) úrovně osvětlení</t>
  </si>
  <si>
    <t>https://podminky.urs.cz/item/CS_URS_2024_01/011464000</t>
  </si>
  <si>
    <t>210280001</t>
  </si>
  <si>
    <t>Zkoušky a prohlídky el rozvodů a zařízení celková prohlídka pro objem montážních prací do 100 tis Kč</t>
  </si>
  <si>
    <t>https://podminky.urs.cz/item/CS_URS_2024_01/210280001</t>
  </si>
  <si>
    <t>46-M</t>
  </si>
  <si>
    <t>Zemní práce při extr.mont.pracích</t>
  </si>
  <si>
    <t>468021212</t>
  </si>
  <si>
    <t>Rozebrání dlažeb při elektromontážích ručně z dlaždic betonových nebo keramických do písku spáry nezalité</t>
  </si>
  <si>
    <t>https://podminky.urs.cz/item/CS_URS_2024_01/468021212</t>
  </si>
  <si>
    <t>460871132</t>
  </si>
  <si>
    <t>Podklad vozovky a chodníku ze štěrkopísku se zhutněním při elektromontážích tl přes 5 do 10 cm</t>
  </si>
  <si>
    <t>https://podminky.urs.cz/item/CS_URS_2024_01/460871132</t>
  </si>
  <si>
    <t>460881612</t>
  </si>
  <si>
    <t>Kladení dlažby z dlaždic betonových tvarovaných a zámkových do lože z kameniva těženého při elektromontážích</t>
  </si>
  <si>
    <t>https://podminky.urs.cz/item/CS_URS_2024_01/460881612</t>
  </si>
  <si>
    <t>460141112</t>
  </si>
  <si>
    <t>Hloubení nezapažených jam při elektromontážích strojně v hornině tř I skupiny 3</t>
  </si>
  <si>
    <t>https://podminky.urs.cz/item/CS_URS_2024_01/460141112</t>
  </si>
  <si>
    <t>460080013</t>
  </si>
  <si>
    <t>Základové konstrukce při elektromontážích z monolitického betonu tř. C 12/15</t>
  </si>
  <si>
    <t>https://podminky.urs.cz/item/CS_URS_2024_01/460080013</t>
  </si>
  <si>
    <t>871361101</t>
  </si>
  <si>
    <t>Montáž potrubí z PVC SDR 11 těsněných gumovým kroužkem otevřený výkop D 280 x 10,8 mm</t>
  </si>
  <si>
    <t>https://podminky.urs.cz/item/CS_URS_2024_01/871361101</t>
  </si>
  <si>
    <t>28611140</t>
  </si>
  <si>
    <t>trubka kanalizační PVC DN 250x1000mm SN4</t>
  </si>
  <si>
    <t>460520172</t>
  </si>
  <si>
    <t>Montáž trubek ochranných plastových uložených volně do rýhy ohebných přes 32 do 50 mm</t>
  </si>
  <si>
    <t>https://podminky.urs.cz/item/CS_URS_2024_01/460520172</t>
  </si>
  <si>
    <t>34571350</t>
  </si>
  <si>
    <t>trubka elektroinstalační ohebná dvouplášťová korugovaná (chránička) D 32/40mm, HDPE+LDPE</t>
  </si>
  <si>
    <t>460171312</t>
  </si>
  <si>
    <t>Hloubení kabelových nezapažených rýh strojně š 50 cm hl 110 cm v hornině tř I skupiny 3</t>
  </si>
  <si>
    <t>84</t>
  </si>
  <si>
    <t>https://podminky.urs.cz/item/CS_URS_2024_01/460171312</t>
  </si>
  <si>
    <t>460281111</t>
  </si>
  <si>
    <t>Pažení příložné plné výkopů rýh kabelových hl do 2 m</t>
  </si>
  <si>
    <t>86</t>
  </si>
  <si>
    <t>https://podminky.urs.cz/item/CS_URS_2024_01/460281111</t>
  </si>
  <si>
    <t>460661111</t>
  </si>
  <si>
    <t>Kabelové lože z písku pro kabely nn bez zakrytí š lože do 35 cm</t>
  </si>
  <si>
    <t>88</t>
  </si>
  <si>
    <t>https://podminky.urs.cz/item/CS_URS_2024_01/460661111</t>
  </si>
  <si>
    <t>460791214</t>
  </si>
  <si>
    <t>Montáž trubek ochranných plastových uložených volně do rýhy ohebných přes 90 do 110 mm</t>
  </si>
  <si>
    <t>90</t>
  </si>
  <si>
    <t>https://podminky.urs.cz/item/CS_URS_2024_01/460791214</t>
  </si>
  <si>
    <t>34571355</t>
  </si>
  <si>
    <t>trubka elektroinstalační ohebná dvouplášťová korugovaná (chránička) D 94/110mm, HDPE+LDPE</t>
  </si>
  <si>
    <t>92</t>
  </si>
  <si>
    <t>460742131</t>
  </si>
  <si>
    <t>Osazení kabelových prostupů z trub plastových do rýhy s obetonováním průměru do 10 cm</t>
  </si>
  <si>
    <t>94</t>
  </si>
  <si>
    <t>https://podminky.urs.cz/item/CS_URS_2024_01/460742131</t>
  </si>
  <si>
    <t>460281121</t>
  </si>
  <si>
    <t>Odstranění pažení příložného plného výkopů rýh kabelových hl do 2 m</t>
  </si>
  <si>
    <t>96</t>
  </si>
  <si>
    <t>https://podminky.urs.cz/item/CS_URS_2024_01/460281121</t>
  </si>
  <si>
    <t>460671113</t>
  </si>
  <si>
    <t>Výstražná fólie pro krytí kabelů šířky přes 25 do 34 cm</t>
  </si>
  <si>
    <t>98</t>
  </si>
  <si>
    <t>https://podminky.urs.cz/item/CS_URS_2024_01/460671113</t>
  </si>
  <si>
    <t>34575105</t>
  </si>
  <si>
    <t>deska kabelová krycí PVC červená, 300x2mm</t>
  </si>
  <si>
    <t>100</t>
  </si>
  <si>
    <t>460451322</t>
  </si>
  <si>
    <t>Zásyp kabelových rýh strojně se zhutněním š 50 cm hl 110 cm z horniny tř I skupiny 3</t>
  </si>
  <si>
    <t>102</t>
  </si>
  <si>
    <t>https://podminky.urs.cz/item/CS_URS_2024_01/460451322</t>
  </si>
  <si>
    <t>141R00</t>
  </si>
  <si>
    <t>Přirážka za podružný materiál</t>
  </si>
  <si>
    <t>%</t>
  </si>
  <si>
    <t>104</t>
  </si>
  <si>
    <t>106</t>
  </si>
  <si>
    <t>034002000</t>
  </si>
  <si>
    <t>Zabezpečení staveniště</t>
  </si>
  <si>
    <t>108</t>
  </si>
  <si>
    <t>https://podminky.urs.cz/item/CS_URS_2024_01/034002000</t>
  </si>
  <si>
    <t>065002000</t>
  </si>
  <si>
    <t>Mimostaveništní doprava materiálů</t>
  </si>
  <si>
    <t>110</t>
  </si>
  <si>
    <t>https://podminky.urs.cz/item/CS_URS_2024_01/065002000</t>
  </si>
  <si>
    <t>071103000</t>
  </si>
  <si>
    <t>Provoz investora</t>
  </si>
  <si>
    <t>112</t>
  </si>
  <si>
    <t>https://podminky.urs.cz/item/CS_URS_2024_01/071103000</t>
  </si>
  <si>
    <t>201R00</t>
  </si>
  <si>
    <t>Podíl přidružených výkonů</t>
  </si>
  <si>
    <t>114</t>
  </si>
  <si>
    <t>202R00</t>
  </si>
  <si>
    <t>Zednické výpomoci</t>
  </si>
  <si>
    <t>116</t>
  </si>
  <si>
    <t>00R00</t>
  </si>
  <si>
    <t>Likvidace odpadu, odvoz suti a vybouraných hmot na skládku,</t>
  </si>
  <si>
    <t>118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</si>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</sst>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37" fillId="2" borderId="23" xfId="0" applyNumberFormat="1" applyFont="1" applyFill="1" applyBorder="1" applyAlignment="1" applyProtection="1">
      <alignment vertical="center"/>
      <protection locked="0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2251105" TargetMode="External" /><Relationship Id="rId2" Type="http://schemas.openxmlformats.org/officeDocument/2006/relationships/hyperlink" Target="https://podminky.urs.cz/item/CS_URS_2024_01/113106123" TargetMode="External" /><Relationship Id="rId3" Type="http://schemas.openxmlformats.org/officeDocument/2006/relationships/hyperlink" Target="https://podminky.urs.cz/item/CS_URS_2024_01/113154113" TargetMode="External" /><Relationship Id="rId4" Type="http://schemas.openxmlformats.org/officeDocument/2006/relationships/hyperlink" Target="https://podminky.urs.cz/item/CS_URS_2024_01/113202111" TargetMode="External" /><Relationship Id="rId5" Type="http://schemas.openxmlformats.org/officeDocument/2006/relationships/hyperlink" Target="https://podminky.urs.cz/item/CS_URS_2024_01/113203111" TargetMode="External" /><Relationship Id="rId6" Type="http://schemas.openxmlformats.org/officeDocument/2006/relationships/hyperlink" Target="https://podminky.urs.cz/item/CS_URS_2024_01/122251102" TargetMode="External" /><Relationship Id="rId7" Type="http://schemas.openxmlformats.org/officeDocument/2006/relationships/hyperlink" Target="https://podminky.urs.cz/item/CS_URS_2024_01/131251100" TargetMode="External" /><Relationship Id="rId8" Type="http://schemas.openxmlformats.org/officeDocument/2006/relationships/hyperlink" Target="https://podminky.urs.cz/item/CS_URS_2024_01/132251101" TargetMode="External" /><Relationship Id="rId9" Type="http://schemas.openxmlformats.org/officeDocument/2006/relationships/hyperlink" Target="https://podminky.urs.cz/item/CS_URS_2024_01/162201520" TargetMode="External" /><Relationship Id="rId10" Type="http://schemas.openxmlformats.org/officeDocument/2006/relationships/hyperlink" Target="https://podminky.urs.cz/item/CS_URS_2024_01/162301975" TargetMode="External" /><Relationship Id="rId11" Type="http://schemas.openxmlformats.org/officeDocument/2006/relationships/hyperlink" Target="https://podminky.urs.cz/item/CS_URS_2024_01/181311103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9" TargetMode="External" /><Relationship Id="rId14" Type="http://schemas.openxmlformats.org/officeDocument/2006/relationships/hyperlink" Target="https://podminky.urs.cz/item/CS_URS_2024_01/171201231" TargetMode="External" /><Relationship Id="rId15" Type="http://schemas.openxmlformats.org/officeDocument/2006/relationships/hyperlink" Target="https://podminky.urs.cz/item/CS_URS_2024_01/174211205" TargetMode="External" /><Relationship Id="rId16" Type="http://schemas.openxmlformats.org/officeDocument/2006/relationships/hyperlink" Target="https://podminky.urs.cz/item/CS_URS_2024_01/181912112" TargetMode="External" /><Relationship Id="rId17" Type="http://schemas.openxmlformats.org/officeDocument/2006/relationships/hyperlink" Target="https://podminky.urs.cz/item/CS_URS_2024_01/564750101" TargetMode="External" /><Relationship Id="rId18" Type="http://schemas.openxmlformats.org/officeDocument/2006/relationships/hyperlink" Target="https://podminky.urs.cz/item/CS_URS_2024_01/567122112" TargetMode="External" /><Relationship Id="rId19" Type="http://schemas.openxmlformats.org/officeDocument/2006/relationships/hyperlink" Target="https://podminky.urs.cz/item/CS_URS_2024_01/573191111" TargetMode="External" /><Relationship Id="rId20" Type="http://schemas.openxmlformats.org/officeDocument/2006/relationships/hyperlink" Target="https://podminky.urs.cz/item/CS_URS_2024_01/577144031" TargetMode="External" /><Relationship Id="rId21" Type="http://schemas.openxmlformats.org/officeDocument/2006/relationships/hyperlink" Target="https://podminky.urs.cz/item/CS_URS_2024_01/577145032" TargetMode="External" /><Relationship Id="rId22" Type="http://schemas.openxmlformats.org/officeDocument/2006/relationships/hyperlink" Target="https://podminky.urs.cz/item/CS_URS_2024_01/596211110" TargetMode="External" /><Relationship Id="rId23" Type="http://schemas.openxmlformats.org/officeDocument/2006/relationships/hyperlink" Target="https://podminky.urs.cz/item/CS_URS_2024_01/596211114" TargetMode="External" /><Relationship Id="rId24" Type="http://schemas.openxmlformats.org/officeDocument/2006/relationships/hyperlink" Target="https://podminky.urs.cz/item/CS_URS_2024_01/596411111" TargetMode="External" /><Relationship Id="rId25" Type="http://schemas.openxmlformats.org/officeDocument/2006/relationships/hyperlink" Target="https://podminky.urs.cz/item/CS_URS_2024_01/890411811" TargetMode="External" /><Relationship Id="rId26" Type="http://schemas.openxmlformats.org/officeDocument/2006/relationships/hyperlink" Target="https://podminky.urs.cz/item/CS_URS_2024_01/899202211" TargetMode="External" /><Relationship Id="rId27" Type="http://schemas.openxmlformats.org/officeDocument/2006/relationships/hyperlink" Target="https://podminky.urs.cz/item/CS_URS_2024_01/911381212" TargetMode="External" /><Relationship Id="rId28" Type="http://schemas.openxmlformats.org/officeDocument/2006/relationships/hyperlink" Target="https://podminky.urs.cz/item/CS_URS_2024_01/911381232" TargetMode="External" /><Relationship Id="rId29" Type="http://schemas.openxmlformats.org/officeDocument/2006/relationships/hyperlink" Target="https://podminky.urs.cz/item/CS_URS_2024_01/914111111" TargetMode="External" /><Relationship Id="rId30" Type="http://schemas.openxmlformats.org/officeDocument/2006/relationships/hyperlink" Target="https://podminky.urs.cz/item/CS_URS_2024_01/914111112" TargetMode="External" /><Relationship Id="rId31" Type="http://schemas.openxmlformats.org/officeDocument/2006/relationships/hyperlink" Target="https://podminky.urs.cz/item/CS_URS_2024_01/914511113" TargetMode="External" /><Relationship Id="rId32" Type="http://schemas.openxmlformats.org/officeDocument/2006/relationships/hyperlink" Target="https://podminky.urs.cz/item/CS_URS_2024_01/915211112" TargetMode="External" /><Relationship Id="rId33" Type="http://schemas.openxmlformats.org/officeDocument/2006/relationships/hyperlink" Target="https://podminky.urs.cz/item/CS_URS_2024_01/915211122" TargetMode="External" /><Relationship Id="rId34" Type="http://schemas.openxmlformats.org/officeDocument/2006/relationships/hyperlink" Target="https://podminky.urs.cz/item/CS_URS_2024_01/915231112" TargetMode="External" /><Relationship Id="rId35" Type="http://schemas.openxmlformats.org/officeDocument/2006/relationships/hyperlink" Target="https://podminky.urs.cz/item/CS_URS_2024_01/915321115" TargetMode="External" /><Relationship Id="rId36" Type="http://schemas.openxmlformats.org/officeDocument/2006/relationships/hyperlink" Target="https://podminky.urs.cz/item/CS_URS_2024_01/915611111" TargetMode="External" /><Relationship Id="rId37" Type="http://schemas.openxmlformats.org/officeDocument/2006/relationships/hyperlink" Target="https://podminky.urs.cz/item/CS_URS_2024_01/915621111" TargetMode="External" /><Relationship Id="rId38" Type="http://schemas.openxmlformats.org/officeDocument/2006/relationships/hyperlink" Target="https://podminky.urs.cz/item/CS_URS_2024_01/916131213" TargetMode="External" /><Relationship Id="rId39" Type="http://schemas.openxmlformats.org/officeDocument/2006/relationships/hyperlink" Target="https://podminky.urs.cz/item/CS_URS_2024_01/916331112" TargetMode="External" /><Relationship Id="rId40" Type="http://schemas.openxmlformats.org/officeDocument/2006/relationships/hyperlink" Target="https://podminky.urs.cz/item/CS_URS_2024_01/916991121" TargetMode="External" /><Relationship Id="rId41" Type="http://schemas.openxmlformats.org/officeDocument/2006/relationships/hyperlink" Target="https://podminky.urs.cz/item/CS_URS_2024_01/919731121" TargetMode="External" /><Relationship Id="rId42" Type="http://schemas.openxmlformats.org/officeDocument/2006/relationships/hyperlink" Target="https://podminky.urs.cz/item/CS_URS_2024_01/919732221" TargetMode="External" /><Relationship Id="rId43" Type="http://schemas.openxmlformats.org/officeDocument/2006/relationships/hyperlink" Target="https://podminky.urs.cz/item/CS_URS_2024_01/919735113" TargetMode="External" /><Relationship Id="rId44" Type="http://schemas.openxmlformats.org/officeDocument/2006/relationships/hyperlink" Target="https://podminky.urs.cz/item/CS_URS_2024_01/966006132" TargetMode="External" /><Relationship Id="rId45" Type="http://schemas.openxmlformats.org/officeDocument/2006/relationships/hyperlink" Target="https://podminky.urs.cz/item/CS_URS_2024_01/966007113" TargetMode="External" /><Relationship Id="rId46" Type="http://schemas.openxmlformats.org/officeDocument/2006/relationships/hyperlink" Target="https://podminky.urs.cz/item/CS_URS_2024_01/979054451" TargetMode="External" /><Relationship Id="rId47" Type="http://schemas.openxmlformats.org/officeDocument/2006/relationships/hyperlink" Target="https://podminky.urs.cz/item/CS_URS_2024_01/997221561" TargetMode="External" /><Relationship Id="rId48" Type="http://schemas.openxmlformats.org/officeDocument/2006/relationships/hyperlink" Target="https://podminky.urs.cz/item/CS_URS_2024_01/997221569" TargetMode="External" /><Relationship Id="rId49" Type="http://schemas.openxmlformats.org/officeDocument/2006/relationships/hyperlink" Target="https://podminky.urs.cz/item/CS_URS_2024_01/997221861" TargetMode="External" /><Relationship Id="rId50" Type="http://schemas.openxmlformats.org/officeDocument/2006/relationships/hyperlink" Target="https://podminky.urs.cz/item/CS_URS_2024_01/997013871" TargetMode="External" /><Relationship Id="rId51" Type="http://schemas.openxmlformats.org/officeDocument/2006/relationships/hyperlink" Target="https://podminky.urs.cz/item/CS_URS_2024_01/997221873" TargetMode="External" /><Relationship Id="rId52" Type="http://schemas.openxmlformats.org/officeDocument/2006/relationships/hyperlink" Target="https://podminky.urs.cz/item/CS_URS_2024_01/997221875" TargetMode="External" /><Relationship Id="rId53" Type="http://schemas.openxmlformats.org/officeDocument/2006/relationships/hyperlink" Target="https://podminky.urs.cz/item/CS_URS_2024_01/998223011" TargetMode="External" /><Relationship Id="rId54" Type="http://schemas.openxmlformats.org/officeDocument/2006/relationships/hyperlink" Target="https://podminky.urs.cz/item/CS_URS_2024_01/012103000" TargetMode="External" /><Relationship Id="rId55" Type="http://schemas.openxmlformats.org/officeDocument/2006/relationships/hyperlink" Target="https://podminky.urs.cz/item/CS_URS_2024_01/012203000" TargetMode="External" /><Relationship Id="rId56" Type="http://schemas.openxmlformats.org/officeDocument/2006/relationships/hyperlink" Target="https://podminky.urs.cz/item/CS_URS_2024_01/012303000" TargetMode="External" /><Relationship Id="rId57" Type="http://schemas.openxmlformats.org/officeDocument/2006/relationships/hyperlink" Target="https://podminky.urs.cz/item/CS_URS_2024_01/013254000" TargetMode="External" /><Relationship Id="rId58" Type="http://schemas.openxmlformats.org/officeDocument/2006/relationships/hyperlink" Target="https://podminky.urs.cz/item/CS_URS_2024_01/013274000" TargetMode="External" /><Relationship Id="rId59" Type="http://schemas.openxmlformats.org/officeDocument/2006/relationships/hyperlink" Target="https://podminky.urs.cz/item/CS_URS_2024_01/030001000" TargetMode="External" /><Relationship Id="rId60" Type="http://schemas.openxmlformats.org/officeDocument/2006/relationships/hyperlink" Target="https://podminky.urs.cz/item/CS_URS_2024_01/034303000" TargetMode="External" /><Relationship Id="rId61" Type="http://schemas.openxmlformats.org/officeDocument/2006/relationships/hyperlink" Target="https://podminky.urs.cz/item/CS_URS_2024_01/043154000" TargetMode="External" /><Relationship Id="rId62" Type="http://schemas.openxmlformats.org/officeDocument/2006/relationships/hyperlink" Target="https://podminky.urs.cz/item/CS_URS_2024_01/072103001" TargetMode="External" /><Relationship Id="rId6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8100001" TargetMode="External" /><Relationship Id="rId2" Type="http://schemas.openxmlformats.org/officeDocument/2006/relationships/hyperlink" Target="https://podminky.urs.cz/item/CS_URS_2024_01/218202016" TargetMode="External" /><Relationship Id="rId3" Type="http://schemas.openxmlformats.org/officeDocument/2006/relationships/hyperlink" Target="https://podminky.urs.cz/item/CS_URS_2024_01/945421110" TargetMode="External" /><Relationship Id="rId4" Type="http://schemas.openxmlformats.org/officeDocument/2006/relationships/hyperlink" Target="https://podminky.urs.cz/item/CS_URS_2024_01/HZS2231" TargetMode="External" /><Relationship Id="rId5" Type="http://schemas.openxmlformats.org/officeDocument/2006/relationships/hyperlink" Target="https://podminky.urs.cz/item/CS_URS_2024_01/210204011" TargetMode="External" /><Relationship Id="rId6" Type="http://schemas.openxmlformats.org/officeDocument/2006/relationships/hyperlink" Target="https://podminky.urs.cz/item/CS_URS_2024_01/741122134" TargetMode="External" /><Relationship Id="rId7" Type="http://schemas.openxmlformats.org/officeDocument/2006/relationships/hyperlink" Target="https://podminky.urs.cz/item/CS_URS_2024_01/210100252" TargetMode="External" /><Relationship Id="rId8" Type="http://schemas.openxmlformats.org/officeDocument/2006/relationships/hyperlink" Target="https://podminky.urs.cz/item/CS_URS_2024_01/741410041" TargetMode="External" /><Relationship Id="rId9" Type="http://schemas.openxmlformats.org/officeDocument/2006/relationships/hyperlink" Target="https://podminky.urs.cz/item/CS_URS_2024_01/210220301" TargetMode="External" /><Relationship Id="rId10" Type="http://schemas.openxmlformats.org/officeDocument/2006/relationships/hyperlink" Target="https://podminky.urs.cz/item/CS_URS_2024_01/210204201" TargetMode="External" /><Relationship Id="rId11" Type="http://schemas.openxmlformats.org/officeDocument/2006/relationships/hyperlink" Target="https://podminky.urs.cz/item/CS_URS_2024_01/210203901" TargetMode="External" /><Relationship Id="rId12" Type="http://schemas.openxmlformats.org/officeDocument/2006/relationships/hyperlink" Target="https://podminky.urs.cz/item/CS_URS_2024_01/210100096" TargetMode="External" /><Relationship Id="rId13" Type="http://schemas.openxmlformats.org/officeDocument/2006/relationships/hyperlink" Target="https://podminky.urs.cz/item/CS_URS_2024_01/210100101" TargetMode="External" /><Relationship Id="rId14" Type="http://schemas.openxmlformats.org/officeDocument/2006/relationships/hyperlink" Target="https://podminky.urs.cz/item/CS_URS_2024_01/741122122" TargetMode="External" /><Relationship Id="rId15" Type="http://schemas.openxmlformats.org/officeDocument/2006/relationships/hyperlink" Target="https://podminky.urs.cz/item/CS_URS_2024_01/210204103" TargetMode="External" /><Relationship Id="rId16" Type="http://schemas.openxmlformats.org/officeDocument/2006/relationships/hyperlink" Target="https://podminky.urs.cz/item/CS_URS_2024_01/210220020" TargetMode="External" /><Relationship Id="rId17" Type="http://schemas.openxmlformats.org/officeDocument/2006/relationships/hyperlink" Target="https://podminky.urs.cz/item/CS_URS_2024_01/011464000" TargetMode="External" /><Relationship Id="rId18" Type="http://schemas.openxmlformats.org/officeDocument/2006/relationships/hyperlink" Target="https://podminky.urs.cz/item/CS_URS_2024_01/210280001" TargetMode="External" /><Relationship Id="rId19" Type="http://schemas.openxmlformats.org/officeDocument/2006/relationships/hyperlink" Target="https://podminky.urs.cz/item/CS_URS_2024_01/468021212" TargetMode="External" /><Relationship Id="rId20" Type="http://schemas.openxmlformats.org/officeDocument/2006/relationships/hyperlink" Target="https://podminky.urs.cz/item/CS_URS_2024_01/460871132" TargetMode="External" /><Relationship Id="rId21" Type="http://schemas.openxmlformats.org/officeDocument/2006/relationships/hyperlink" Target="https://podminky.urs.cz/item/CS_URS_2024_01/460881612" TargetMode="External" /><Relationship Id="rId22" Type="http://schemas.openxmlformats.org/officeDocument/2006/relationships/hyperlink" Target="https://podminky.urs.cz/item/CS_URS_2024_01/460141112" TargetMode="External" /><Relationship Id="rId23" Type="http://schemas.openxmlformats.org/officeDocument/2006/relationships/hyperlink" Target="https://podminky.urs.cz/item/CS_URS_2024_01/460080013" TargetMode="External" /><Relationship Id="rId24" Type="http://schemas.openxmlformats.org/officeDocument/2006/relationships/hyperlink" Target="https://podminky.urs.cz/item/CS_URS_2024_01/871361101" TargetMode="External" /><Relationship Id="rId25" Type="http://schemas.openxmlformats.org/officeDocument/2006/relationships/hyperlink" Target="https://podminky.urs.cz/item/CS_URS_2024_01/460520172" TargetMode="External" /><Relationship Id="rId26" Type="http://schemas.openxmlformats.org/officeDocument/2006/relationships/hyperlink" Target="https://podminky.urs.cz/item/CS_URS_2024_01/460171312" TargetMode="External" /><Relationship Id="rId27" Type="http://schemas.openxmlformats.org/officeDocument/2006/relationships/hyperlink" Target="https://podminky.urs.cz/item/CS_URS_2024_01/460281111" TargetMode="External" /><Relationship Id="rId28" Type="http://schemas.openxmlformats.org/officeDocument/2006/relationships/hyperlink" Target="https://podminky.urs.cz/item/CS_URS_2024_01/460661111" TargetMode="External" /><Relationship Id="rId29" Type="http://schemas.openxmlformats.org/officeDocument/2006/relationships/hyperlink" Target="https://podminky.urs.cz/item/CS_URS_2024_01/460791214" TargetMode="External" /><Relationship Id="rId30" Type="http://schemas.openxmlformats.org/officeDocument/2006/relationships/hyperlink" Target="https://podminky.urs.cz/item/CS_URS_2024_01/460742131" TargetMode="External" /><Relationship Id="rId31" Type="http://schemas.openxmlformats.org/officeDocument/2006/relationships/hyperlink" Target="https://podminky.urs.cz/item/CS_URS_2024_01/460281121" TargetMode="External" /><Relationship Id="rId32" Type="http://schemas.openxmlformats.org/officeDocument/2006/relationships/hyperlink" Target="https://podminky.urs.cz/item/CS_URS_2024_01/460671113" TargetMode="External" /><Relationship Id="rId33" Type="http://schemas.openxmlformats.org/officeDocument/2006/relationships/hyperlink" Target="https://podminky.urs.cz/item/CS_URS_2024_01/460451322" TargetMode="External" /><Relationship Id="rId34" Type="http://schemas.openxmlformats.org/officeDocument/2006/relationships/hyperlink" Target="https://podminky.urs.cz/item/CS_URS_2024_01/013254000" TargetMode="External" /><Relationship Id="rId35" Type="http://schemas.openxmlformats.org/officeDocument/2006/relationships/hyperlink" Target="https://podminky.urs.cz/item/CS_URS_2024_01/034002000" TargetMode="External" /><Relationship Id="rId36" Type="http://schemas.openxmlformats.org/officeDocument/2006/relationships/hyperlink" Target="https://podminky.urs.cz/item/CS_URS_2024_01/065002000" TargetMode="External" /><Relationship Id="rId37" Type="http://schemas.openxmlformats.org/officeDocument/2006/relationships/hyperlink" Target="https://podminky.urs.cz/item/CS_URS_2024_01/071103000" TargetMode="External" /><Relationship Id="rId3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39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2024-06-05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Okružní křižovatka a přechod pro chodce ul. Poděbradova - Fügnerova - Tomanova Louny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Louny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25. 6. 2024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Louny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Aleš Dvořák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25.6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STAVEBNÍ ROZPOČTY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6.5" customHeight="1">
      <c r="A55" s="113" t="s">
        <v>80</v>
      </c>
      <c r="B55" s="114"/>
      <c r="C55" s="115"/>
      <c r="D55" s="116" t="s">
        <v>81</v>
      </c>
      <c r="E55" s="116"/>
      <c r="F55" s="116"/>
      <c r="G55" s="116"/>
      <c r="H55" s="116"/>
      <c r="I55" s="117"/>
      <c r="J55" s="116" t="s">
        <v>82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Komunikace a zpev...'!J30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83</v>
      </c>
      <c r="AR55" s="120"/>
      <c r="AS55" s="121">
        <v>0</v>
      </c>
      <c r="AT55" s="122">
        <f>ROUND(SUM(AV55:AW55),2)</f>
        <v>0</v>
      </c>
      <c r="AU55" s="123">
        <f>'SO 01 - Komunikace a zpev...'!P91</f>
        <v>0</v>
      </c>
      <c r="AV55" s="122">
        <f>'SO 01 - Komunikace a zpev...'!J33</f>
        <v>0</v>
      </c>
      <c r="AW55" s="122">
        <f>'SO 01 - Komunikace a zpev...'!J34</f>
        <v>0</v>
      </c>
      <c r="AX55" s="122">
        <f>'SO 01 - Komunikace a zpev...'!J35</f>
        <v>0</v>
      </c>
      <c r="AY55" s="122">
        <f>'SO 01 - Komunikace a zpev...'!J36</f>
        <v>0</v>
      </c>
      <c r="AZ55" s="122">
        <f>'SO 01 - Komunikace a zpev...'!F33</f>
        <v>0</v>
      </c>
      <c r="BA55" s="122">
        <f>'SO 01 - Komunikace a zpev...'!F34</f>
        <v>0</v>
      </c>
      <c r="BB55" s="122">
        <f>'SO 01 - Komunikace a zpev...'!F35</f>
        <v>0</v>
      </c>
      <c r="BC55" s="122">
        <f>'SO 01 - Komunikace a zpev...'!F36</f>
        <v>0</v>
      </c>
      <c r="BD55" s="124">
        <f>'SO 01 - Komunikace a zpev...'!F37</f>
        <v>0</v>
      </c>
      <c r="BE55" s="7"/>
      <c r="BT55" s="125" t="s">
        <v>84</v>
      </c>
      <c r="BV55" s="125" t="s">
        <v>78</v>
      </c>
      <c r="BW55" s="125" t="s">
        <v>85</v>
      </c>
      <c r="BX55" s="125" t="s">
        <v>5</v>
      </c>
      <c r="CL55" s="125" t="s">
        <v>19</v>
      </c>
      <c r="CM55" s="125" t="s">
        <v>86</v>
      </c>
    </row>
    <row r="56" s="7" customFormat="1" ht="16.5" customHeight="1">
      <c r="A56" s="113" t="s">
        <v>80</v>
      </c>
      <c r="B56" s="114"/>
      <c r="C56" s="115"/>
      <c r="D56" s="116" t="s">
        <v>87</v>
      </c>
      <c r="E56" s="116"/>
      <c r="F56" s="116"/>
      <c r="G56" s="116"/>
      <c r="H56" s="116"/>
      <c r="I56" s="117"/>
      <c r="J56" s="116" t="s">
        <v>88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400 - Veřejné osvětlení'!J30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83</v>
      </c>
      <c r="AR56" s="120"/>
      <c r="AS56" s="126">
        <v>0</v>
      </c>
      <c r="AT56" s="127">
        <f>ROUND(SUM(AV56:AW56),2)</f>
        <v>0</v>
      </c>
      <c r="AU56" s="128">
        <f>'SO 400 - Veřejné osvětlení'!P82</f>
        <v>0</v>
      </c>
      <c r="AV56" s="127">
        <f>'SO 400 - Veřejné osvětlení'!J33</f>
        <v>0</v>
      </c>
      <c r="AW56" s="127">
        <f>'SO 400 - Veřejné osvětlení'!J34</f>
        <v>0</v>
      </c>
      <c r="AX56" s="127">
        <f>'SO 400 - Veřejné osvětlení'!J35</f>
        <v>0</v>
      </c>
      <c r="AY56" s="127">
        <f>'SO 400 - Veřejné osvětlení'!J36</f>
        <v>0</v>
      </c>
      <c r="AZ56" s="127">
        <f>'SO 400 - Veřejné osvětlení'!F33</f>
        <v>0</v>
      </c>
      <c r="BA56" s="127">
        <f>'SO 400 - Veřejné osvětlení'!F34</f>
        <v>0</v>
      </c>
      <c r="BB56" s="127">
        <f>'SO 400 - Veřejné osvětlení'!F35</f>
        <v>0</v>
      </c>
      <c r="BC56" s="127">
        <f>'SO 400 - Veřejné osvětlení'!F36</f>
        <v>0</v>
      </c>
      <c r="BD56" s="129">
        <f>'SO 400 - Veřejné osvětlení'!F37</f>
        <v>0</v>
      </c>
      <c r="BE56" s="7"/>
      <c r="BT56" s="125" t="s">
        <v>84</v>
      </c>
      <c r="BV56" s="125" t="s">
        <v>78</v>
      </c>
      <c r="BW56" s="125" t="s">
        <v>89</v>
      </c>
      <c r="BX56" s="125" t="s">
        <v>5</v>
      </c>
      <c r="CL56" s="125" t="s">
        <v>19</v>
      </c>
      <c r="CM56" s="125" t="s">
        <v>86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L2fiWIWqvh2lI/PwrqxMqeCTot/mBHnTjoZJOJz+a35muviqvNWNpTCm+7arjD5d907r88QS7XrGNiEPOlYfqQ==" hashValue="qksc9VIQgSM4JGaSL4z5E5cZyTBDv7NxJxL/NGAhUtajTLSqPHI5epQyJaiq0OGXkAa7LEKY4WZCaETrcoJtY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01 - Komunikace a zpev...'!C2" display="/"/>
    <hyperlink ref="A56" location="'SO 400 - Veřejné osvětle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90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zakázky'!K6</f>
        <v>Okružní křižovatka a přechod pro chodce ul. Poděbradova - Fügnerova - Tomanova Louny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25. 6. 2024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29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37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38</v>
      </c>
      <c r="F24" s="40"/>
      <c r="G24" s="40"/>
      <c r="H24" s="40"/>
      <c r="I24" s="134" t="s">
        <v>29</v>
      </c>
      <c r="J24" s="138" t="s">
        <v>39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ROUND((SUM(BE91:BE407)),  2)</f>
        <v>0</v>
      </c>
      <c r="G33" s="40"/>
      <c r="H33" s="40"/>
      <c r="I33" s="150">
        <v>0.20999999999999999</v>
      </c>
      <c r="J33" s="149">
        <f>ROUND(((SUM(BE91:BE407))*I33),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ROUND((SUM(BF91:BF407)),  2)</f>
        <v>0</v>
      </c>
      <c r="G34" s="40"/>
      <c r="H34" s="40"/>
      <c r="I34" s="150">
        <v>0.12</v>
      </c>
      <c r="J34" s="149">
        <f>ROUND(((SUM(BF91:BF407))*I34),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ROUND((SUM(BG91:BG407)),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ROUND((SUM(BH91:BH407)),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ROUND((SUM(BI91:BI407)),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Okružní křižovatka a přechod pro chodce ul. Poděbradova - Fügnerova - Tomanova Louny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Komunikace a zpevněné plochy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Louny</v>
      </c>
      <c r="G52" s="42"/>
      <c r="H52" s="42"/>
      <c r="I52" s="34" t="s">
        <v>23</v>
      </c>
      <c r="J52" s="74" t="str">
        <f>IF(J12="","",J12)</f>
        <v>25. 6. 2024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Louny</v>
      </c>
      <c r="G54" s="42"/>
      <c r="H54" s="42"/>
      <c r="I54" s="34" t="s">
        <v>32</v>
      </c>
      <c r="J54" s="38" t="str">
        <f>E21</f>
        <v>Aleš Dvořák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STAVEBNÍ ROZPOČTY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97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98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99</v>
      </c>
      <c r="E62" s="176"/>
      <c r="F62" s="176"/>
      <c r="G62" s="176"/>
      <c r="H62" s="176"/>
      <c r="I62" s="176"/>
      <c r="J62" s="177">
        <f>J160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100</v>
      </c>
      <c r="E63" s="176"/>
      <c r="F63" s="176"/>
      <c r="G63" s="176"/>
      <c r="H63" s="176"/>
      <c r="I63" s="176"/>
      <c r="J63" s="177">
        <f>J217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101</v>
      </c>
      <c r="E64" s="176"/>
      <c r="F64" s="176"/>
      <c r="G64" s="176"/>
      <c r="H64" s="176"/>
      <c r="I64" s="176"/>
      <c r="J64" s="177">
        <f>J224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102</v>
      </c>
      <c r="E65" s="176"/>
      <c r="F65" s="176"/>
      <c r="G65" s="176"/>
      <c r="H65" s="176"/>
      <c r="I65" s="176"/>
      <c r="J65" s="177">
        <f>J354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103</v>
      </c>
      <c r="E66" s="176"/>
      <c r="F66" s="176"/>
      <c r="G66" s="176"/>
      <c r="H66" s="176"/>
      <c r="I66" s="176"/>
      <c r="J66" s="177">
        <f>J382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104</v>
      </c>
      <c r="E67" s="170"/>
      <c r="F67" s="170"/>
      <c r="G67" s="170"/>
      <c r="H67" s="170"/>
      <c r="I67" s="170"/>
      <c r="J67" s="171">
        <f>J385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105</v>
      </c>
      <c r="E68" s="176"/>
      <c r="F68" s="176"/>
      <c r="G68" s="176"/>
      <c r="H68" s="176"/>
      <c r="I68" s="176"/>
      <c r="J68" s="177">
        <f>J386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106</v>
      </c>
      <c r="E69" s="176"/>
      <c r="F69" s="176"/>
      <c r="G69" s="176"/>
      <c r="H69" s="176"/>
      <c r="I69" s="176"/>
      <c r="J69" s="177">
        <f>J397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107</v>
      </c>
      <c r="E70" s="176"/>
      <c r="F70" s="176"/>
      <c r="G70" s="176"/>
      <c r="H70" s="176"/>
      <c r="I70" s="176"/>
      <c r="J70" s="177">
        <f>J402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108</v>
      </c>
      <c r="E71" s="176"/>
      <c r="F71" s="176"/>
      <c r="G71" s="176"/>
      <c r="H71" s="176"/>
      <c r="I71" s="176"/>
      <c r="J71" s="177">
        <f>J405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109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6.25" customHeight="1">
      <c r="A81" s="40"/>
      <c r="B81" s="41"/>
      <c r="C81" s="42"/>
      <c r="D81" s="42"/>
      <c r="E81" s="162" t="str">
        <f>E7</f>
        <v>Okružní křižovatka a přechod pro chodce ul. Poděbradova - Fügnerova - Tomanova Louny</v>
      </c>
      <c r="F81" s="34"/>
      <c r="G81" s="34"/>
      <c r="H81" s="34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91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SO 01 - Komunikace a zpevněné plochy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>Louny</v>
      </c>
      <c r="G85" s="42"/>
      <c r="H85" s="42"/>
      <c r="I85" s="34" t="s">
        <v>23</v>
      </c>
      <c r="J85" s="74" t="str">
        <f>IF(J12="","",J12)</f>
        <v>25. 6. 2024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E15</f>
        <v>Město Louny</v>
      </c>
      <c r="G87" s="42"/>
      <c r="H87" s="42"/>
      <c r="I87" s="34" t="s">
        <v>32</v>
      </c>
      <c r="J87" s="38" t="str">
        <f>E21</f>
        <v>Aleš Dvořák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30</v>
      </c>
      <c r="D88" s="42"/>
      <c r="E88" s="42"/>
      <c r="F88" s="29" t="str">
        <f>IF(E18="","",E18)</f>
        <v>Vyplň údaj</v>
      </c>
      <c r="G88" s="42"/>
      <c r="H88" s="42"/>
      <c r="I88" s="34" t="s">
        <v>36</v>
      </c>
      <c r="J88" s="38" t="str">
        <f>E24</f>
        <v>STAVEBNÍ ROZPOČTY s.r.o.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110</v>
      </c>
      <c r="D90" s="182" t="s">
        <v>61</v>
      </c>
      <c r="E90" s="182" t="s">
        <v>57</v>
      </c>
      <c r="F90" s="182" t="s">
        <v>58</v>
      </c>
      <c r="G90" s="182" t="s">
        <v>111</v>
      </c>
      <c r="H90" s="182" t="s">
        <v>112</v>
      </c>
      <c r="I90" s="182" t="s">
        <v>113</v>
      </c>
      <c r="J90" s="182" t="s">
        <v>95</v>
      </c>
      <c r="K90" s="183" t="s">
        <v>114</v>
      </c>
      <c r="L90" s="184"/>
      <c r="M90" s="94" t="s">
        <v>19</v>
      </c>
      <c r="N90" s="95" t="s">
        <v>46</v>
      </c>
      <c r="O90" s="95" t="s">
        <v>115</v>
      </c>
      <c r="P90" s="95" t="s">
        <v>116</v>
      </c>
      <c r="Q90" s="95" t="s">
        <v>117</v>
      </c>
      <c r="R90" s="95" t="s">
        <v>118</v>
      </c>
      <c r="S90" s="95" t="s">
        <v>119</v>
      </c>
      <c r="T90" s="96" t="s">
        <v>120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121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P92+P385</f>
        <v>0</v>
      </c>
      <c r="Q91" s="98"/>
      <c r="R91" s="187">
        <f>R92+R385</f>
        <v>41.08332678</v>
      </c>
      <c r="S91" s="98"/>
      <c r="T91" s="188">
        <f>T92+T385</f>
        <v>46.994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75</v>
      </c>
      <c r="AU91" s="19" t="s">
        <v>96</v>
      </c>
      <c r="BK91" s="189">
        <f>BK92+BK385</f>
        <v>0</v>
      </c>
    </row>
    <row r="92" s="12" customFormat="1" ht="25.92" customHeight="1">
      <c r="A92" s="12"/>
      <c r="B92" s="190"/>
      <c r="C92" s="191"/>
      <c r="D92" s="192" t="s">
        <v>75</v>
      </c>
      <c r="E92" s="193" t="s">
        <v>122</v>
      </c>
      <c r="F92" s="193" t="s">
        <v>123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P93+P160+P217+P224+P354+P382</f>
        <v>0</v>
      </c>
      <c r="Q92" s="198"/>
      <c r="R92" s="199">
        <f>R93+R160+R217+R224+R354+R382</f>
        <v>41.08332678</v>
      </c>
      <c r="S92" s="198"/>
      <c r="T92" s="200">
        <f>T93+T160+T217+T224+T354+T382</f>
        <v>46.994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84</v>
      </c>
      <c r="AT92" s="202" t="s">
        <v>75</v>
      </c>
      <c r="AU92" s="202" t="s">
        <v>76</v>
      </c>
      <c r="AY92" s="201" t="s">
        <v>124</v>
      </c>
      <c r="BK92" s="203">
        <f>BK93+BK160+BK217+BK224+BK354+BK382</f>
        <v>0</v>
      </c>
    </row>
    <row r="93" s="12" customFormat="1" ht="22.8" customHeight="1">
      <c r="A93" s="12"/>
      <c r="B93" s="190"/>
      <c r="C93" s="191"/>
      <c r="D93" s="192" t="s">
        <v>75</v>
      </c>
      <c r="E93" s="204" t="s">
        <v>84</v>
      </c>
      <c r="F93" s="204" t="s">
        <v>125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SUM(P94:P159)</f>
        <v>0</v>
      </c>
      <c r="Q93" s="198"/>
      <c r="R93" s="199">
        <f>SUM(R94:R159)</f>
        <v>1.6315599999999999</v>
      </c>
      <c r="S93" s="198"/>
      <c r="T93" s="200">
        <f>SUM(T94:T159)</f>
        <v>45.409999999999997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84</v>
      </c>
      <c r="AT93" s="202" t="s">
        <v>75</v>
      </c>
      <c r="AU93" s="202" t="s">
        <v>84</v>
      </c>
      <c r="AY93" s="201" t="s">
        <v>124</v>
      </c>
      <c r="BK93" s="203">
        <f>SUM(BK94:BK159)</f>
        <v>0</v>
      </c>
    </row>
    <row r="94" s="2" customFormat="1" ht="24.15" customHeight="1">
      <c r="A94" s="40"/>
      <c r="B94" s="41"/>
      <c r="C94" s="206" t="s">
        <v>84</v>
      </c>
      <c r="D94" s="206" t="s">
        <v>126</v>
      </c>
      <c r="E94" s="207" t="s">
        <v>127</v>
      </c>
      <c r="F94" s="208" t="s">
        <v>128</v>
      </c>
      <c r="G94" s="209" t="s">
        <v>129</v>
      </c>
      <c r="H94" s="210">
        <v>1</v>
      </c>
      <c r="I94" s="211"/>
      <c r="J94" s="212">
        <f>ROUND(I94*H94,2)</f>
        <v>0</v>
      </c>
      <c r="K94" s="208" t="s">
        <v>130</v>
      </c>
      <c r="L94" s="46"/>
      <c r="M94" s="213" t="s">
        <v>19</v>
      </c>
      <c r="N94" s="214" t="s">
        <v>47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131</v>
      </c>
      <c r="AT94" s="217" t="s">
        <v>126</v>
      </c>
      <c r="AU94" s="217" t="s">
        <v>86</v>
      </c>
      <c r="AY94" s="19" t="s">
        <v>124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84</v>
      </c>
      <c r="BK94" s="218">
        <f>ROUND(I94*H94,2)</f>
        <v>0</v>
      </c>
      <c r="BL94" s="19" t="s">
        <v>131</v>
      </c>
      <c r="BM94" s="217" t="s">
        <v>132</v>
      </c>
    </row>
    <row r="95" s="2" customFormat="1">
      <c r="A95" s="40"/>
      <c r="B95" s="41"/>
      <c r="C95" s="42"/>
      <c r="D95" s="219" t="s">
        <v>133</v>
      </c>
      <c r="E95" s="42"/>
      <c r="F95" s="220" t="s">
        <v>134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133</v>
      </c>
      <c r="AU95" s="19" t="s">
        <v>86</v>
      </c>
    </row>
    <row r="96" s="2" customFormat="1" ht="62.7" customHeight="1">
      <c r="A96" s="40"/>
      <c r="B96" s="41"/>
      <c r="C96" s="206" t="s">
        <v>86</v>
      </c>
      <c r="D96" s="206" t="s">
        <v>126</v>
      </c>
      <c r="E96" s="207" t="s">
        <v>135</v>
      </c>
      <c r="F96" s="208" t="s">
        <v>136</v>
      </c>
      <c r="G96" s="209" t="s">
        <v>137</v>
      </c>
      <c r="H96" s="210">
        <v>102</v>
      </c>
      <c r="I96" s="211"/>
      <c r="J96" s="212">
        <f>ROUND(I96*H96,2)</f>
        <v>0</v>
      </c>
      <c r="K96" s="208" t="s">
        <v>130</v>
      </c>
      <c r="L96" s="46"/>
      <c r="M96" s="213" t="s">
        <v>19</v>
      </c>
      <c r="N96" s="214" t="s">
        <v>47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0.26000000000000001</v>
      </c>
      <c r="T96" s="216">
        <f>S96*H96</f>
        <v>26.52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131</v>
      </c>
      <c r="AT96" s="217" t="s">
        <v>126</v>
      </c>
      <c r="AU96" s="217" t="s">
        <v>86</v>
      </c>
      <c r="AY96" s="19" t="s">
        <v>124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84</v>
      </c>
      <c r="BK96" s="218">
        <f>ROUND(I96*H96,2)</f>
        <v>0</v>
      </c>
      <c r="BL96" s="19" t="s">
        <v>131</v>
      </c>
      <c r="BM96" s="217" t="s">
        <v>138</v>
      </c>
    </row>
    <row r="97" s="2" customFormat="1">
      <c r="A97" s="40"/>
      <c r="B97" s="41"/>
      <c r="C97" s="42"/>
      <c r="D97" s="219" t="s">
        <v>133</v>
      </c>
      <c r="E97" s="42"/>
      <c r="F97" s="220" t="s">
        <v>139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133</v>
      </c>
      <c r="AU97" s="19" t="s">
        <v>86</v>
      </c>
    </row>
    <row r="98" s="13" customFormat="1">
      <c r="A98" s="13"/>
      <c r="B98" s="224"/>
      <c r="C98" s="225"/>
      <c r="D98" s="226" t="s">
        <v>140</v>
      </c>
      <c r="E98" s="227" t="s">
        <v>19</v>
      </c>
      <c r="F98" s="228" t="s">
        <v>141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140</v>
      </c>
      <c r="AU98" s="234" t="s">
        <v>86</v>
      </c>
      <c r="AV98" s="13" t="s">
        <v>84</v>
      </c>
      <c r="AW98" s="13" t="s">
        <v>35</v>
      </c>
      <c r="AX98" s="13" t="s">
        <v>76</v>
      </c>
      <c r="AY98" s="234" t="s">
        <v>124</v>
      </c>
    </row>
    <row r="99" s="14" customFormat="1">
      <c r="A99" s="14"/>
      <c r="B99" s="235"/>
      <c r="C99" s="236"/>
      <c r="D99" s="226" t="s">
        <v>140</v>
      </c>
      <c r="E99" s="237" t="s">
        <v>19</v>
      </c>
      <c r="F99" s="238" t="s">
        <v>142</v>
      </c>
      <c r="G99" s="236"/>
      <c r="H99" s="239">
        <v>96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140</v>
      </c>
      <c r="AU99" s="245" t="s">
        <v>86</v>
      </c>
      <c r="AV99" s="14" t="s">
        <v>86</v>
      </c>
      <c r="AW99" s="14" t="s">
        <v>35</v>
      </c>
      <c r="AX99" s="14" t="s">
        <v>76</v>
      </c>
      <c r="AY99" s="245" t="s">
        <v>124</v>
      </c>
    </row>
    <row r="100" s="13" customFormat="1">
      <c r="A100" s="13"/>
      <c r="B100" s="224"/>
      <c r="C100" s="225"/>
      <c r="D100" s="226" t="s">
        <v>140</v>
      </c>
      <c r="E100" s="227" t="s">
        <v>19</v>
      </c>
      <c r="F100" s="228" t="s">
        <v>143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140</v>
      </c>
      <c r="AU100" s="234" t="s">
        <v>86</v>
      </c>
      <c r="AV100" s="13" t="s">
        <v>84</v>
      </c>
      <c r="AW100" s="13" t="s">
        <v>35</v>
      </c>
      <c r="AX100" s="13" t="s">
        <v>76</v>
      </c>
      <c r="AY100" s="234" t="s">
        <v>124</v>
      </c>
    </row>
    <row r="101" s="14" customFormat="1">
      <c r="A101" s="14"/>
      <c r="B101" s="235"/>
      <c r="C101" s="236"/>
      <c r="D101" s="226" t="s">
        <v>140</v>
      </c>
      <c r="E101" s="237" t="s">
        <v>19</v>
      </c>
      <c r="F101" s="238" t="s">
        <v>144</v>
      </c>
      <c r="G101" s="236"/>
      <c r="H101" s="239">
        <v>6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140</v>
      </c>
      <c r="AU101" s="245" t="s">
        <v>86</v>
      </c>
      <c r="AV101" s="14" t="s">
        <v>86</v>
      </c>
      <c r="AW101" s="14" t="s">
        <v>35</v>
      </c>
      <c r="AX101" s="14" t="s">
        <v>76</v>
      </c>
      <c r="AY101" s="245" t="s">
        <v>124</v>
      </c>
    </row>
    <row r="102" s="15" customFormat="1">
      <c r="A102" s="15"/>
      <c r="B102" s="246"/>
      <c r="C102" s="247"/>
      <c r="D102" s="226" t="s">
        <v>140</v>
      </c>
      <c r="E102" s="248" t="s">
        <v>19</v>
      </c>
      <c r="F102" s="249" t="s">
        <v>145</v>
      </c>
      <c r="G102" s="247"/>
      <c r="H102" s="250">
        <v>102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140</v>
      </c>
      <c r="AU102" s="256" t="s">
        <v>86</v>
      </c>
      <c r="AV102" s="15" t="s">
        <v>131</v>
      </c>
      <c r="AW102" s="15" t="s">
        <v>35</v>
      </c>
      <c r="AX102" s="15" t="s">
        <v>84</v>
      </c>
      <c r="AY102" s="256" t="s">
        <v>124</v>
      </c>
    </row>
    <row r="103" s="2" customFormat="1" ht="44.25" customHeight="1">
      <c r="A103" s="40"/>
      <c r="B103" s="41"/>
      <c r="C103" s="206" t="s">
        <v>146</v>
      </c>
      <c r="D103" s="206" t="s">
        <v>126</v>
      </c>
      <c r="E103" s="207" t="s">
        <v>147</v>
      </c>
      <c r="F103" s="208" t="s">
        <v>148</v>
      </c>
      <c r="G103" s="209" t="s">
        <v>137</v>
      </c>
      <c r="H103" s="210">
        <v>39</v>
      </c>
      <c r="I103" s="211"/>
      <c r="J103" s="212">
        <f>ROUND(I103*H103,2)</f>
        <v>0</v>
      </c>
      <c r="K103" s="208" t="s">
        <v>130</v>
      </c>
      <c r="L103" s="46"/>
      <c r="M103" s="213" t="s">
        <v>19</v>
      </c>
      <c r="N103" s="214" t="s">
        <v>47</v>
      </c>
      <c r="O103" s="86"/>
      <c r="P103" s="215">
        <f>O103*H103</f>
        <v>0</v>
      </c>
      <c r="Q103" s="215">
        <v>4.0000000000000003E-05</v>
      </c>
      <c r="R103" s="215">
        <f>Q103*H103</f>
        <v>0.0015600000000000002</v>
      </c>
      <c r="S103" s="215">
        <v>0.11500000000000001</v>
      </c>
      <c r="T103" s="216">
        <f>S103*H103</f>
        <v>4.4850000000000003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131</v>
      </c>
      <c r="AT103" s="217" t="s">
        <v>126</v>
      </c>
      <c r="AU103" s="217" t="s">
        <v>86</v>
      </c>
      <c r="AY103" s="19" t="s">
        <v>124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84</v>
      </c>
      <c r="BK103" s="218">
        <f>ROUND(I103*H103,2)</f>
        <v>0</v>
      </c>
      <c r="BL103" s="19" t="s">
        <v>131</v>
      </c>
      <c r="BM103" s="217" t="s">
        <v>149</v>
      </c>
    </row>
    <row r="104" s="2" customFormat="1">
      <c r="A104" s="40"/>
      <c r="B104" s="41"/>
      <c r="C104" s="42"/>
      <c r="D104" s="219" t="s">
        <v>133</v>
      </c>
      <c r="E104" s="42"/>
      <c r="F104" s="220" t="s">
        <v>150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133</v>
      </c>
      <c r="AU104" s="19" t="s">
        <v>86</v>
      </c>
    </row>
    <row r="105" s="2" customFormat="1" ht="49.05" customHeight="1">
      <c r="A105" s="40"/>
      <c r="B105" s="41"/>
      <c r="C105" s="206" t="s">
        <v>131</v>
      </c>
      <c r="D105" s="206" t="s">
        <v>126</v>
      </c>
      <c r="E105" s="207" t="s">
        <v>151</v>
      </c>
      <c r="F105" s="208" t="s">
        <v>152</v>
      </c>
      <c r="G105" s="209" t="s">
        <v>153</v>
      </c>
      <c r="H105" s="210">
        <v>65.5</v>
      </c>
      <c r="I105" s="211"/>
      <c r="J105" s="212">
        <f>ROUND(I105*H105,2)</f>
        <v>0</v>
      </c>
      <c r="K105" s="208" t="s">
        <v>130</v>
      </c>
      <c r="L105" s="46"/>
      <c r="M105" s="213" t="s">
        <v>19</v>
      </c>
      <c r="N105" s="214" t="s">
        <v>47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0.20499999999999999</v>
      </c>
      <c r="T105" s="216">
        <f>S105*H105</f>
        <v>13.427499999999998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131</v>
      </c>
      <c r="AT105" s="217" t="s">
        <v>126</v>
      </c>
      <c r="AU105" s="217" t="s">
        <v>86</v>
      </c>
      <c r="AY105" s="19" t="s">
        <v>124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84</v>
      </c>
      <c r="BK105" s="218">
        <f>ROUND(I105*H105,2)</f>
        <v>0</v>
      </c>
      <c r="BL105" s="19" t="s">
        <v>131</v>
      </c>
      <c r="BM105" s="217" t="s">
        <v>154</v>
      </c>
    </row>
    <row r="106" s="2" customFormat="1">
      <c r="A106" s="40"/>
      <c r="B106" s="41"/>
      <c r="C106" s="42"/>
      <c r="D106" s="219" t="s">
        <v>133</v>
      </c>
      <c r="E106" s="42"/>
      <c r="F106" s="220" t="s">
        <v>155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133</v>
      </c>
      <c r="AU106" s="19" t="s">
        <v>86</v>
      </c>
    </row>
    <row r="107" s="2" customFormat="1" ht="44.25" customHeight="1">
      <c r="A107" s="40"/>
      <c r="B107" s="41"/>
      <c r="C107" s="206" t="s">
        <v>156</v>
      </c>
      <c r="D107" s="206" t="s">
        <v>126</v>
      </c>
      <c r="E107" s="207" t="s">
        <v>157</v>
      </c>
      <c r="F107" s="208" t="s">
        <v>158</v>
      </c>
      <c r="G107" s="209" t="s">
        <v>153</v>
      </c>
      <c r="H107" s="210">
        <v>8.5</v>
      </c>
      <c r="I107" s="211"/>
      <c r="J107" s="212">
        <f>ROUND(I107*H107,2)</f>
        <v>0</v>
      </c>
      <c r="K107" s="208" t="s">
        <v>130</v>
      </c>
      <c r="L107" s="46"/>
      <c r="M107" s="213" t="s">
        <v>19</v>
      </c>
      <c r="N107" s="214" t="s">
        <v>47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0.11500000000000001</v>
      </c>
      <c r="T107" s="216">
        <f>S107*H107</f>
        <v>0.97750000000000004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131</v>
      </c>
      <c r="AT107" s="217" t="s">
        <v>126</v>
      </c>
      <c r="AU107" s="217" t="s">
        <v>86</v>
      </c>
      <c r="AY107" s="19" t="s">
        <v>124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84</v>
      </c>
      <c r="BK107" s="218">
        <f>ROUND(I107*H107,2)</f>
        <v>0</v>
      </c>
      <c r="BL107" s="19" t="s">
        <v>131</v>
      </c>
      <c r="BM107" s="217" t="s">
        <v>159</v>
      </c>
    </row>
    <row r="108" s="2" customFormat="1">
      <c r="A108" s="40"/>
      <c r="B108" s="41"/>
      <c r="C108" s="42"/>
      <c r="D108" s="219" t="s">
        <v>133</v>
      </c>
      <c r="E108" s="42"/>
      <c r="F108" s="220" t="s">
        <v>160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133</v>
      </c>
      <c r="AU108" s="19" t="s">
        <v>86</v>
      </c>
    </row>
    <row r="109" s="2" customFormat="1" ht="33" customHeight="1">
      <c r="A109" s="40"/>
      <c r="B109" s="41"/>
      <c r="C109" s="206" t="s">
        <v>161</v>
      </c>
      <c r="D109" s="206" t="s">
        <v>126</v>
      </c>
      <c r="E109" s="207" t="s">
        <v>162</v>
      </c>
      <c r="F109" s="208" t="s">
        <v>163</v>
      </c>
      <c r="G109" s="209" t="s">
        <v>164</v>
      </c>
      <c r="H109" s="210">
        <v>32.479999999999997</v>
      </c>
      <c r="I109" s="211"/>
      <c r="J109" s="212">
        <f>ROUND(I109*H109,2)</f>
        <v>0</v>
      </c>
      <c r="K109" s="208" t="s">
        <v>130</v>
      </c>
      <c r="L109" s="46"/>
      <c r="M109" s="213" t="s">
        <v>19</v>
      </c>
      <c r="N109" s="214" t="s">
        <v>47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131</v>
      </c>
      <c r="AT109" s="217" t="s">
        <v>126</v>
      </c>
      <c r="AU109" s="217" t="s">
        <v>86</v>
      </c>
      <c r="AY109" s="19" t="s">
        <v>124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84</v>
      </c>
      <c r="BK109" s="218">
        <f>ROUND(I109*H109,2)</f>
        <v>0</v>
      </c>
      <c r="BL109" s="19" t="s">
        <v>131</v>
      </c>
      <c r="BM109" s="217" t="s">
        <v>165</v>
      </c>
    </row>
    <row r="110" s="2" customFormat="1">
      <c r="A110" s="40"/>
      <c r="B110" s="41"/>
      <c r="C110" s="42"/>
      <c r="D110" s="219" t="s">
        <v>133</v>
      </c>
      <c r="E110" s="42"/>
      <c r="F110" s="220" t="s">
        <v>166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133</v>
      </c>
      <c r="AU110" s="19" t="s">
        <v>86</v>
      </c>
    </row>
    <row r="111" s="14" customFormat="1">
      <c r="A111" s="14"/>
      <c r="B111" s="235"/>
      <c r="C111" s="236"/>
      <c r="D111" s="226" t="s">
        <v>140</v>
      </c>
      <c r="E111" s="237" t="s">
        <v>19</v>
      </c>
      <c r="F111" s="238" t="s">
        <v>167</v>
      </c>
      <c r="G111" s="236"/>
      <c r="H111" s="239">
        <v>5.7599999999999998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140</v>
      </c>
      <c r="AU111" s="245" t="s">
        <v>86</v>
      </c>
      <c r="AV111" s="14" t="s">
        <v>86</v>
      </c>
      <c r="AW111" s="14" t="s">
        <v>35</v>
      </c>
      <c r="AX111" s="14" t="s">
        <v>76</v>
      </c>
      <c r="AY111" s="245" t="s">
        <v>124</v>
      </c>
    </row>
    <row r="112" s="14" customFormat="1">
      <c r="A112" s="14"/>
      <c r="B112" s="235"/>
      <c r="C112" s="236"/>
      <c r="D112" s="226" t="s">
        <v>140</v>
      </c>
      <c r="E112" s="237" t="s">
        <v>19</v>
      </c>
      <c r="F112" s="238" t="s">
        <v>168</v>
      </c>
      <c r="G112" s="236"/>
      <c r="H112" s="239">
        <v>2.0699999999999998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140</v>
      </c>
      <c r="AU112" s="245" t="s">
        <v>86</v>
      </c>
      <c r="AV112" s="14" t="s">
        <v>86</v>
      </c>
      <c r="AW112" s="14" t="s">
        <v>35</v>
      </c>
      <c r="AX112" s="14" t="s">
        <v>76</v>
      </c>
      <c r="AY112" s="245" t="s">
        <v>124</v>
      </c>
    </row>
    <row r="113" s="14" customFormat="1">
      <c r="A113" s="14"/>
      <c r="B113" s="235"/>
      <c r="C113" s="236"/>
      <c r="D113" s="226" t="s">
        <v>140</v>
      </c>
      <c r="E113" s="237" t="s">
        <v>19</v>
      </c>
      <c r="F113" s="238" t="s">
        <v>169</v>
      </c>
      <c r="G113" s="236"/>
      <c r="H113" s="239">
        <v>19.190000000000001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140</v>
      </c>
      <c r="AU113" s="245" t="s">
        <v>86</v>
      </c>
      <c r="AV113" s="14" t="s">
        <v>86</v>
      </c>
      <c r="AW113" s="14" t="s">
        <v>35</v>
      </c>
      <c r="AX113" s="14" t="s">
        <v>76</v>
      </c>
      <c r="AY113" s="245" t="s">
        <v>124</v>
      </c>
    </row>
    <row r="114" s="14" customFormat="1">
      <c r="A114" s="14"/>
      <c r="B114" s="235"/>
      <c r="C114" s="236"/>
      <c r="D114" s="226" t="s">
        <v>140</v>
      </c>
      <c r="E114" s="237" t="s">
        <v>19</v>
      </c>
      <c r="F114" s="238" t="s">
        <v>170</v>
      </c>
      <c r="G114" s="236"/>
      <c r="H114" s="239">
        <v>5.46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140</v>
      </c>
      <c r="AU114" s="245" t="s">
        <v>86</v>
      </c>
      <c r="AV114" s="14" t="s">
        <v>86</v>
      </c>
      <c r="AW114" s="14" t="s">
        <v>35</v>
      </c>
      <c r="AX114" s="14" t="s">
        <v>76</v>
      </c>
      <c r="AY114" s="245" t="s">
        <v>124</v>
      </c>
    </row>
    <row r="115" s="15" customFormat="1">
      <c r="A115" s="15"/>
      <c r="B115" s="246"/>
      <c r="C115" s="247"/>
      <c r="D115" s="226" t="s">
        <v>140</v>
      </c>
      <c r="E115" s="248" t="s">
        <v>19</v>
      </c>
      <c r="F115" s="249" t="s">
        <v>145</v>
      </c>
      <c r="G115" s="247"/>
      <c r="H115" s="250">
        <v>32.480000000000004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140</v>
      </c>
      <c r="AU115" s="256" t="s">
        <v>86</v>
      </c>
      <c r="AV115" s="15" t="s">
        <v>131</v>
      </c>
      <c r="AW115" s="15" t="s">
        <v>35</v>
      </c>
      <c r="AX115" s="15" t="s">
        <v>84</v>
      </c>
      <c r="AY115" s="256" t="s">
        <v>124</v>
      </c>
    </row>
    <row r="116" s="2" customFormat="1" ht="44.25" customHeight="1">
      <c r="A116" s="40"/>
      <c r="B116" s="41"/>
      <c r="C116" s="206" t="s">
        <v>171</v>
      </c>
      <c r="D116" s="206" t="s">
        <v>126</v>
      </c>
      <c r="E116" s="207" t="s">
        <v>172</v>
      </c>
      <c r="F116" s="208" t="s">
        <v>173</v>
      </c>
      <c r="G116" s="209" t="s">
        <v>164</v>
      </c>
      <c r="H116" s="210">
        <v>0.25</v>
      </c>
      <c r="I116" s="211"/>
      <c r="J116" s="212">
        <f>ROUND(I116*H116,2)</f>
        <v>0</v>
      </c>
      <c r="K116" s="208" t="s">
        <v>130</v>
      </c>
      <c r="L116" s="46"/>
      <c r="M116" s="213" t="s">
        <v>19</v>
      </c>
      <c r="N116" s="214" t="s">
        <v>47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131</v>
      </c>
      <c r="AT116" s="217" t="s">
        <v>126</v>
      </c>
      <c r="AU116" s="217" t="s">
        <v>86</v>
      </c>
      <c r="AY116" s="19" t="s">
        <v>124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84</v>
      </c>
      <c r="BK116" s="218">
        <f>ROUND(I116*H116,2)</f>
        <v>0</v>
      </c>
      <c r="BL116" s="19" t="s">
        <v>131</v>
      </c>
      <c r="BM116" s="217" t="s">
        <v>174</v>
      </c>
    </row>
    <row r="117" s="2" customFormat="1">
      <c r="A117" s="40"/>
      <c r="B117" s="41"/>
      <c r="C117" s="42"/>
      <c r="D117" s="219" t="s">
        <v>133</v>
      </c>
      <c r="E117" s="42"/>
      <c r="F117" s="220" t="s">
        <v>175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133</v>
      </c>
      <c r="AU117" s="19" t="s">
        <v>86</v>
      </c>
    </row>
    <row r="118" s="14" customFormat="1">
      <c r="A118" s="14"/>
      <c r="B118" s="235"/>
      <c r="C118" s="236"/>
      <c r="D118" s="226" t="s">
        <v>140</v>
      </c>
      <c r="E118" s="237" t="s">
        <v>19</v>
      </c>
      <c r="F118" s="238" t="s">
        <v>176</v>
      </c>
      <c r="G118" s="236"/>
      <c r="H118" s="239">
        <v>0.25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140</v>
      </c>
      <c r="AU118" s="245" t="s">
        <v>86</v>
      </c>
      <c r="AV118" s="14" t="s">
        <v>86</v>
      </c>
      <c r="AW118" s="14" t="s">
        <v>35</v>
      </c>
      <c r="AX118" s="14" t="s">
        <v>84</v>
      </c>
      <c r="AY118" s="245" t="s">
        <v>124</v>
      </c>
    </row>
    <row r="119" s="2" customFormat="1" ht="44.25" customHeight="1">
      <c r="A119" s="40"/>
      <c r="B119" s="41"/>
      <c r="C119" s="206" t="s">
        <v>177</v>
      </c>
      <c r="D119" s="206" t="s">
        <v>126</v>
      </c>
      <c r="E119" s="207" t="s">
        <v>178</v>
      </c>
      <c r="F119" s="208" t="s">
        <v>179</v>
      </c>
      <c r="G119" s="209" t="s">
        <v>164</v>
      </c>
      <c r="H119" s="210">
        <v>4.04</v>
      </c>
      <c r="I119" s="211"/>
      <c r="J119" s="212">
        <f>ROUND(I119*H119,2)</f>
        <v>0</v>
      </c>
      <c r="K119" s="208" t="s">
        <v>130</v>
      </c>
      <c r="L119" s="46"/>
      <c r="M119" s="213" t="s">
        <v>19</v>
      </c>
      <c r="N119" s="214" t="s">
        <v>47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131</v>
      </c>
      <c r="AT119" s="217" t="s">
        <v>126</v>
      </c>
      <c r="AU119" s="217" t="s">
        <v>86</v>
      </c>
      <c r="AY119" s="19" t="s">
        <v>124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84</v>
      </c>
      <c r="BK119" s="218">
        <f>ROUND(I119*H119,2)</f>
        <v>0</v>
      </c>
      <c r="BL119" s="19" t="s">
        <v>131</v>
      </c>
      <c r="BM119" s="217" t="s">
        <v>180</v>
      </c>
    </row>
    <row r="120" s="2" customFormat="1">
      <c r="A120" s="40"/>
      <c r="B120" s="41"/>
      <c r="C120" s="42"/>
      <c r="D120" s="219" t="s">
        <v>133</v>
      </c>
      <c r="E120" s="42"/>
      <c r="F120" s="220" t="s">
        <v>181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133</v>
      </c>
      <c r="AU120" s="19" t="s">
        <v>86</v>
      </c>
    </row>
    <row r="121" s="14" customFormat="1">
      <c r="A121" s="14"/>
      <c r="B121" s="235"/>
      <c r="C121" s="236"/>
      <c r="D121" s="226" t="s">
        <v>140</v>
      </c>
      <c r="E121" s="237" t="s">
        <v>19</v>
      </c>
      <c r="F121" s="238" t="s">
        <v>182</v>
      </c>
      <c r="G121" s="236"/>
      <c r="H121" s="239">
        <v>3.1499999999999999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140</v>
      </c>
      <c r="AU121" s="245" t="s">
        <v>86</v>
      </c>
      <c r="AV121" s="14" t="s">
        <v>86</v>
      </c>
      <c r="AW121" s="14" t="s">
        <v>35</v>
      </c>
      <c r="AX121" s="14" t="s">
        <v>76</v>
      </c>
      <c r="AY121" s="245" t="s">
        <v>124</v>
      </c>
    </row>
    <row r="122" s="14" customFormat="1">
      <c r="A122" s="14"/>
      <c r="B122" s="235"/>
      <c r="C122" s="236"/>
      <c r="D122" s="226" t="s">
        <v>140</v>
      </c>
      <c r="E122" s="237" t="s">
        <v>19</v>
      </c>
      <c r="F122" s="238" t="s">
        <v>183</v>
      </c>
      <c r="G122" s="236"/>
      <c r="H122" s="239">
        <v>0.65000000000000002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140</v>
      </c>
      <c r="AU122" s="245" t="s">
        <v>86</v>
      </c>
      <c r="AV122" s="14" t="s">
        <v>86</v>
      </c>
      <c r="AW122" s="14" t="s">
        <v>35</v>
      </c>
      <c r="AX122" s="14" t="s">
        <v>76</v>
      </c>
      <c r="AY122" s="245" t="s">
        <v>124</v>
      </c>
    </row>
    <row r="123" s="14" customFormat="1">
      <c r="A123" s="14"/>
      <c r="B123" s="235"/>
      <c r="C123" s="236"/>
      <c r="D123" s="226" t="s">
        <v>140</v>
      </c>
      <c r="E123" s="237" t="s">
        <v>19</v>
      </c>
      <c r="F123" s="238" t="s">
        <v>184</v>
      </c>
      <c r="G123" s="236"/>
      <c r="H123" s="239">
        <v>0.23999999999999999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140</v>
      </c>
      <c r="AU123" s="245" t="s">
        <v>86</v>
      </c>
      <c r="AV123" s="14" t="s">
        <v>86</v>
      </c>
      <c r="AW123" s="14" t="s">
        <v>35</v>
      </c>
      <c r="AX123" s="14" t="s">
        <v>76</v>
      </c>
      <c r="AY123" s="245" t="s">
        <v>124</v>
      </c>
    </row>
    <row r="124" s="15" customFormat="1">
      <c r="A124" s="15"/>
      <c r="B124" s="246"/>
      <c r="C124" s="247"/>
      <c r="D124" s="226" t="s">
        <v>140</v>
      </c>
      <c r="E124" s="248" t="s">
        <v>19</v>
      </c>
      <c r="F124" s="249" t="s">
        <v>145</v>
      </c>
      <c r="G124" s="247"/>
      <c r="H124" s="250">
        <v>4.04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6" t="s">
        <v>140</v>
      </c>
      <c r="AU124" s="256" t="s">
        <v>86</v>
      </c>
      <c r="AV124" s="15" t="s">
        <v>131</v>
      </c>
      <c r="AW124" s="15" t="s">
        <v>35</v>
      </c>
      <c r="AX124" s="15" t="s">
        <v>84</v>
      </c>
      <c r="AY124" s="256" t="s">
        <v>124</v>
      </c>
    </row>
    <row r="125" s="2" customFormat="1" ht="37.8" customHeight="1">
      <c r="A125" s="40"/>
      <c r="B125" s="41"/>
      <c r="C125" s="206" t="s">
        <v>185</v>
      </c>
      <c r="D125" s="206" t="s">
        <v>126</v>
      </c>
      <c r="E125" s="207" t="s">
        <v>186</v>
      </c>
      <c r="F125" s="208" t="s">
        <v>187</v>
      </c>
      <c r="G125" s="209" t="s">
        <v>129</v>
      </c>
      <c r="H125" s="210">
        <v>1</v>
      </c>
      <c r="I125" s="211"/>
      <c r="J125" s="212">
        <f>ROUND(I125*H125,2)</f>
        <v>0</v>
      </c>
      <c r="K125" s="208" t="s">
        <v>130</v>
      </c>
      <c r="L125" s="46"/>
      <c r="M125" s="213" t="s">
        <v>19</v>
      </c>
      <c r="N125" s="214" t="s">
        <v>47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131</v>
      </c>
      <c r="AT125" s="217" t="s">
        <v>126</v>
      </c>
      <c r="AU125" s="217" t="s">
        <v>86</v>
      </c>
      <c r="AY125" s="19" t="s">
        <v>124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84</v>
      </c>
      <c r="BK125" s="218">
        <f>ROUND(I125*H125,2)</f>
        <v>0</v>
      </c>
      <c r="BL125" s="19" t="s">
        <v>131</v>
      </c>
      <c r="BM125" s="217" t="s">
        <v>188</v>
      </c>
    </row>
    <row r="126" s="2" customFormat="1">
      <c r="A126" s="40"/>
      <c r="B126" s="41"/>
      <c r="C126" s="42"/>
      <c r="D126" s="219" t="s">
        <v>133</v>
      </c>
      <c r="E126" s="42"/>
      <c r="F126" s="220" t="s">
        <v>189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133</v>
      </c>
      <c r="AU126" s="19" t="s">
        <v>86</v>
      </c>
    </row>
    <row r="127" s="2" customFormat="1" ht="55.5" customHeight="1">
      <c r="A127" s="40"/>
      <c r="B127" s="41"/>
      <c r="C127" s="206" t="s">
        <v>190</v>
      </c>
      <c r="D127" s="206" t="s">
        <v>126</v>
      </c>
      <c r="E127" s="207" t="s">
        <v>191</v>
      </c>
      <c r="F127" s="208" t="s">
        <v>192</v>
      </c>
      <c r="G127" s="209" t="s">
        <v>129</v>
      </c>
      <c r="H127" s="210">
        <v>19</v>
      </c>
      <c r="I127" s="211"/>
      <c r="J127" s="212">
        <f>ROUND(I127*H127,2)</f>
        <v>0</v>
      </c>
      <c r="K127" s="208" t="s">
        <v>130</v>
      </c>
      <c r="L127" s="46"/>
      <c r="M127" s="213" t="s">
        <v>19</v>
      </c>
      <c r="N127" s="214" t="s">
        <v>47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131</v>
      </c>
      <c r="AT127" s="217" t="s">
        <v>126</v>
      </c>
      <c r="AU127" s="217" t="s">
        <v>86</v>
      </c>
      <c r="AY127" s="19" t="s">
        <v>124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84</v>
      </c>
      <c r="BK127" s="218">
        <f>ROUND(I127*H127,2)</f>
        <v>0</v>
      </c>
      <c r="BL127" s="19" t="s">
        <v>131</v>
      </c>
      <c r="BM127" s="217" t="s">
        <v>193</v>
      </c>
    </row>
    <row r="128" s="2" customFormat="1">
      <c r="A128" s="40"/>
      <c r="B128" s="41"/>
      <c r="C128" s="42"/>
      <c r="D128" s="219" t="s">
        <v>133</v>
      </c>
      <c r="E128" s="42"/>
      <c r="F128" s="220" t="s">
        <v>194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133</v>
      </c>
      <c r="AU128" s="19" t="s">
        <v>86</v>
      </c>
    </row>
    <row r="129" s="14" customFormat="1">
      <c r="A129" s="14"/>
      <c r="B129" s="235"/>
      <c r="C129" s="236"/>
      <c r="D129" s="226" t="s">
        <v>140</v>
      </c>
      <c r="E129" s="236"/>
      <c r="F129" s="238" t="s">
        <v>195</v>
      </c>
      <c r="G129" s="236"/>
      <c r="H129" s="239">
        <v>19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140</v>
      </c>
      <c r="AU129" s="245" t="s">
        <v>86</v>
      </c>
      <c r="AV129" s="14" t="s">
        <v>86</v>
      </c>
      <c r="AW129" s="14" t="s">
        <v>4</v>
      </c>
      <c r="AX129" s="14" t="s">
        <v>84</v>
      </c>
      <c r="AY129" s="245" t="s">
        <v>124</v>
      </c>
    </row>
    <row r="130" s="2" customFormat="1" ht="37.8" customHeight="1">
      <c r="A130" s="40"/>
      <c r="B130" s="41"/>
      <c r="C130" s="206" t="s">
        <v>196</v>
      </c>
      <c r="D130" s="206" t="s">
        <v>126</v>
      </c>
      <c r="E130" s="207" t="s">
        <v>197</v>
      </c>
      <c r="F130" s="208" t="s">
        <v>198</v>
      </c>
      <c r="G130" s="209" t="s">
        <v>137</v>
      </c>
      <c r="H130" s="210">
        <v>5</v>
      </c>
      <c r="I130" s="211"/>
      <c r="J130" s="212">
        <f>ROUND(I130*H130,2)</f>
        <v>0</v>
      </c>
      <c r="K130" s="208" t="s">
        <v>130</v>
      </c>
      <c r="L130" s="46"/>
      <c r="M130" s="213" t="s">
        <v>19</v>
      </c>
      <c r="N130" s="214" t="s">
        <v>47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131</v>
      </c>
      <c r="AT130" s="217" t="s">
        <v>126</v>
      </c>
      <c r="AU130" s="217" t="s">
        <v>86</v>
      </c>
      <c r="AY130" s="19" t="s">
        <v>124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84</v>
      </c>
      <c r="BK130" s="218">
        <f>ROUND(I130*H130,2)</f>
        <v>0</v>
      </c>
      <c r="BL130" s="19" t="s">
        <v>131</v>
      </c>
      <c r="BM130" s="217" t="s">
        <v>199</v>
      </c>
    </row>
    <row r="131" s="2" customFormat="1">
      <c r="A131" s="40"/>
      <c r="B131" s="41"/>
      <c r="C131" s="42"/>
      <c r="D131" s="219" t="s">
        <v>133</v>
      </c>
      <c r="E131" s="42"/>
      <c r="F131" s="220" t="s">
        <v>200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133</v>
      </c>
      <c r="AU131" s="19" t="s">
        <v>86</v>
      </c>
    </row>
    <row r="132" s="2" customFormat="1" ht="16.5" customHeight="1">
      <c r="A132" s="40"/>
      <c r="B132" s="41"/>
      <c r="C132" s="257" t="s">
        <v>8</v>
      </c>
      <c r="D132" s="257" t="s">
        <v>201</v>
      </c>
      <c r="E132" s="258" t="s">
        <v>202</v>
      </c>
      <c r="F132" s="259" t="s">
        <v>203</v>
      </c>
      <c r="G132" s="260" t="s">
        <v>204</v>
      </c>
      <c r="H132" s="261">
        <v>1.6299999999999999</v>
      </c>
      <c r="I132" s="262"/>
      <c r="J132" s="263">
        <f>ROUND(I132*H132,2)</f>
        <v>0</v>
      </c>
      <c r="K132" s="259" t="s">
        <v>130</v>
      </c>
      <c r="L132" s="264"/>
      <c r="M132" s="265" t="s">
        <v>19</v>
      </c>
      <c r="N132" s="266" t="s">
        <v>47</v>
      </c>
      <c r="O132" s="86"/>
      <c r="P132" s="215">
        <f>O132*H132</f>
        <v>0</v>
      </c>
      <c r="Q132" s="215">
        <v>1</v>
      </c>
      <c r="R132" s="215">
        <f>Q132*H132</f>
        <v>1.6299999999999999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177</v>
      </c>
      <c r="AT132" s="217" t="s">
        <v>201</v>
      </c>
      <c r="AU132" s="217" t="s">
        <v>86</v>
      </c>
      <c r="AY132" s="19" t="s">
        <v>124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84</v>
      </c>
      <c r="BK132" s="218">
        <f>ROUND(I132*H132,2)</f>
        <v>0</v>
      </c>
      <c r="BL132" s="19" t="s">
        <v>131</v>
      </c>
      <c r="BM132" s="217" t="s">
        <v>205</v>
      </c>
    </row>
    <row r="133" s="14" customFormat="1">
      <c r="A133" s="14"/>
      <c r="B133" s="235"/>
      <c r="C133" s="236"/>
      <c r="D133" s="226" t="s">
        <v>140</v>
      </c>
      <c r="E133" s="237" t="s">
        <v>19</v>
      </c>
      <c r="F133" s="238" t="s">
        <v>206</v>
      </c>
      <c r="G133" s="236"/>
      <c r="H133" s="239">
        <v>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140</v>
      </c>
      <c r="AU133" s="245" t="s">
        <v>86</v>
      </c>
      <c r="AV133" s="14" t="s">
        <v>86</v>
      </c>
      <c r="AW133" s="14" t="s">
        <v>35</v>
      </c>
      <c r="AX133" s="14" t="s">
        <v>84</v>
      </c>
      <c r="AY133" s="245" t="s">
        <v>124</v>
      </c>
    </row>
    <row r="134" s="14" customFormat="1">
      <c r="A134" s="14"/>
      <c r="B134" s="235"/>
      <c r="C134" s="236"/>
      <c r="D134" s="226" t="s">
        <v>140</v>
      </c>
      <c r="E134" s="236"/>
      <c r="F134" s="238" t="s">
        <v>207</v>
      </c>
      <c r="G134" s="236"/>
      <c r="H134" s="239">
        <v>1.6299999999999999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140</v>
      </c>
      <c r="AU134" s="245" t="s">
        <v>86</v>
      </c>
      <c r="AV134" s="14" t="s">
        <v>86</v>
      </c>
      <c r="AW134" s="14" t="s">
        <v>4</v>
      </c>
      <c r="AX134" s="14" t="s">
        <v>84</v>
      </c>
      <c r="AY134" s="245" t="s">
        <v>124</v>
      </c>
    </row>
    <row r="135" s="2" customFormat="1" ht="37.8" customHeight="1">
      <c r="A135" s="40"/>
      <c r="B135" s="41"/>
      <c r="C135" s="206" t="s">
        <v>208</v>
      </c>
      <c r="D135" s="206" t="s">
        <v>126</v>
      </c>
      <c r="E135" s="207" t="s">
        <v>209</v>
      </c>
      <c r="F135" s="208" t="s">
        <v>210</v>
      </c>
      <c r="G135" s="209" t="s">
        <v>204</v>
      </c>
      <c r="H135" s="210">
        <v>0.050000000000000003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47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131</v>
      </c>
      <c r="AT135" s="217" t="s">
        <v>126</v>
      </c>
      <c r="AU135" s="217" t="s">
        <v>86</v>
      </c>
      <c r="AY135" s="19" t="s">
        <v>124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84</v>
      </c>
      <c r="BK135" s="218">
        <f>ROUND(I135*H135,2)</f>
        <v>0</v>
      </c>
      <c r="BL135" s="19" t="s">
        <v>131</v>
      </c>
      <c r="BM135" s="217" t="s">
        <v>211</v>
      </c>
    </row>
    <row r="136" s="13" customFormat="1">
      <c r="A136" s="13"/>
      <c r="B136" s="224"/>
      <c r="C136" s="225"/>
      <c r="D136" s="226" t="s">
        <v>140</v>
      </c>
      <c r="E136" s="227" t="s">
        <v>19</v>
      </c>
      <c r="F136" s="228" t="s">
        <v>212</v>
      </c>
      <c r="G136" s="225"/>
      <c r="H136" s="227" t="s">
        <v>19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140</v>
      </c>
      <c r="AU136" s="234" t="s">
        <v>86</v>
      </c>
      <c r="AV136" s="13" t="s">
        <v>84</v>
      </c>
      <c r="AW136" s="13" t="s">
        <v>35</v>
      </c>
      <c r="AX136" s="13" t="s">
        <v>76</v>
      </c>
      <c r="AY136" s="234" t="s">
        <v>124</v>
      </c>
    </row>
    <row r="137" s="14" customFormat="1">
      <c r="A137" s="14"/>
      <c r="B137" s="235"/>
      <c r="C137" s="236"/>
      <c r="D137" s="226" t="s">
        <v>140</v>
      </c>
      <c r="E137" s="237" t="s">
        <v>19</v>
      </c>
      <c r="F137" s="238" t="s">
        <v>213</v>
      </c>
      <c r="G137" s="236"/>
      <c r="H137" s="239">
        <v>0.050000000000000003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140</v>
      </c>
      <c r="AU137" s="245" t="s">
        <v>86</v>
      </c>
      <c r="AV137" s="14" t="s">
        <v>86</v>
      </c>
      <c r="AW137" s="14" t="s">
        <v>35</v>
      </c>
      <c r="AX137" s="14" t="s">
        <v>84</v>
      </c>
      <c r="AY137" s="245" t="s">
        <v>124</v>
      </c>
    </row>
    <row r="138" s="2" customFormat="1" ht="62.7" customHeight="1">
      <c r="A138" s="40"/>
      <c r="B138" s="41"/>
      <c r="C138" s="206" t="s">
        <v>214</v>
      </c>
      <c r="D138" s="206" t="s">
        <v>126</v>
      </c>
      <c r="E138" s="207" t="s">
        <v>215</v>
      </c>
      <c r="F138" s="208" t="s">
        <v>216</v>
      </c>
      <c r="G138" s="209" t="s">
        <v>164</v>
      </c>
      <c r="H138" s="210">
        <v>36.770000000000003</v>
      </c>
      <c r="I138" s="211"/>
      <c r="J138" s="212">
        <f>ROUND(I138*H138,2)</f>
        <v>0</v>
      </c>
      <c r="K138" s="208" t="s">
        <v>130</v>
      </c>
      <c r="L138" s="46"/>
      <c r="M138" s="213" t="s">
        <v>19</v>
      </c>
      <c r="N138" s="214" t="s">
        <v>47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131</v>
      </c>
      <c r="AT138" s="217" t="s">
        <v>126</v>
      </c>
      <c r="AU138" s="217" t="s">
        <v>86</v>
      </c>
      <c r="AY138" s="19" t="s">
        <v>124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84</v>
      </c>
      <c r="BK138" s="218">
        <f>ROUND(I138*H138,2)</f>
        <v>0</v>
      </c>
      <c r="BL138" s="19" t="s">
        <v>131</v>
      </c>
      <c r="BM138" s="217" t="s">
        <v>217</v>
      </c>
    </row>
    <row r="139" s="2" customFormat="1">
      <c r="A139" s="40"/>
      <c r="B139" s="41"/>
      <c r="C139" s="42"/>
      <c r="D139" s="219" t="s">
        <v>133</v>
      </c>
      <c r="E139" s="42"/>
      <c r="F139" s="220" t="s">
        <v>218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133</v>
      </c>
      <c r="AU139" s="19" t="s">
        <v>86</v>
      </c>
    </row>
    <row r="140" s="14" customFormat="1">
      <c r="A140" s="14"/>
      <c r="B140" s="235"/>
      <c r="C140" s="236"/>
      <c r="D140" s="226" t="s">
        <v>140</v>
      </c>
      <c r="E140" s="237" t="s">
        <v>19</v>
      </c>
      <c r="F140" s="238" t="s">
        <v>219</v>
      </c>
      <c r="G140" s="236"/>
      <c r="H140" s="239">
        <v>36.770000000000003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140</v>
      </c>
      <c r="AU140" s="245" t="s">
        <v>86</v>
      </c>
      <c r="AV140" s="14" t="s">
        <v>86</v>
      </c>
      <c r="AW140" s="14" t="s">
        <v>35</v>
      </c>
      <c r="AX140" s="14" t="s">
        <v>84</v>
      </c>
      <c r="AY140" s="245" t="s">
        <v>124</v>
      </c>
    </row>
    <row r="141" s="2" customFormat="1" ht="66.75" customHeight="1">
      <c r="A141" s="40"/>
      <c r="B141" s="41"/>
      <c r="C141" s="206" t="s">
        <v>220</v>
      </c>
      <c r="D141" s="206" t="s">
        <v>126</v>
      </c>
      <c r="E141" s="207" t="s">
        <v>221</v>
      </c>
      <c r="F141" s="208" t="s">
        <v>222</v>
      </c>
      <c r="G141" s="209" t="s">
        <v>164</v>
      </c>
      <c r="H141" s="210">
        <v>73.540000000000006</v>
      </c>
      <c r="I141" s="211"/>
      <c r="J141" s="212">
        <f>ROUND(I141*H141,2)</f>
        <v>0</v>
      </c>
      <c r="K141" s="208" t="s">
        <v>130</v>
      </c>
      <c r="L141" s="46"/>
      <c r="M141" s="213" t="s">
        <v>19</v>
      </c>
      <c r="N141" s="214" t="s">
        <v>47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131</v>
      </c>
      <c r="AT141" s="217" t="s">
        <v>126</v>
      </c>
      <c r="AU141" s="217" t="s">
        <v>86</v>
      </c>
      <c r="AY141" s="19" t="s">
        <v>124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84</v>
      </c>
      <c r="BK141" s="218">
        <f>ROUND(I141*H141,2)</f>
        <v>0</v>
      </c>
      <c r="BL141" s="19" t="s">
        <v>131</v>
      </c>
      <c r="BM141" s="217" t="s">
        <v>223</v>
      </c>
    </row>
    <row r="142" s="2" customFormat="1">
      <c r="A142" s="40"/>
      <c r="B142" s="41"/>
      <c r="C142" s="42"/>
      <c r="D142" s="219" t="s">
        <v>133</v>
      </c>
      <c r="E142" s="42"/>
      <c r="F142" s="220" t="s">
        <v>224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133</v>
      </c>
      <c r="AU142" s="19" t="s">
        <v>86</v>
      </c>
    </row>
    <row r="143" s="14" customFormat="1">
      <c r="A143" s="14"/>
      <c r="B143" s="235"/>
      <c r="C143" s="236"/>
      <c r="D143" s="226" t="s">
        <v>140</v>
      </c>
      <c r="E143" s="236"/>
      <c r="F143" s="238" t="s">
        <v>225</v>
      </c>
      <c r="G143" s="236"/>
      <c r="H143" s="239">
        <v>73.540000000000006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140</v>
      </c>
      <c r="AU143" s="245" t="s">
        <v>86</v>
      </c>
      <c r="AV143" s="14" t="s">
        <v>86</v>
      </c>
      <c r="AW143" s="14" t="s">
        <v>4</v>
      </c>
      <c r="AX143" s="14" t="s">
        <v>84</v>
      </c>
      <c r="AY143" s="245" t="s">
        <v>124</v>
      </c>
    </row>
    <row r="144" s="2" customFormat="1" ht="44.25" customHeight="1">
      <c r="A144" s="40"/>
      <c r="B144" s="41"/>
      <c r="C144" s="206" t="s">
        <v>226</v>
      </c>
      <c r="D144" s="206" t="s">
        <v>126</v>
      </c>
      <c r="E144" s="207" t="s">
        <v>227</v>
      </c>
      <c r="F144" s="208" t="s">
        <v>228</v>
      </c>
      <c r="G144" s="209" t="s">
        <v>204</v>
      </c>
      <c r="H144" s="210">
        <v>65.082999999999998</v>
      </c>
      <c r="I144" s="211"/>
      <c r="J144" s="212">
        <f>ROUND(I144*H144,2)</f>
        <v>0</v>
      </c>
      <c r="K144" s="208" t="s">
        <v>130</v>
      </c>
      <c r="L144" s="46"/>
      <c r="M144" s="213" t="s">
        <v>19</v>
      </c>
      <c r="N144" s="214" t="s">
        <v>47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131</v>
      </c>
      <c r="AT144" s="217" t="s">
        <v>126</v>
      </c>
      <c r="AU144" s="217" t="s">
        <v>86</v>
      </c>
      <c r="AY144" s="19" t="s">
        <v>124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84</v>
      </c>
      <c r="BK144" s="218">
        <f>ROUND(I144*H144,2)</f>
        <v>0</v>
      </c>
      <c r="BL144" s="19" t="s">
        <v>131</v>
      </c>
      <c r="BM144" s="217" t="s">
        <v>229</v>
      </c>
    </row>
    <row r="145" s="2" customFormat="1">
      <c r="A145" s="40"/>
      <c r="B145" s="41"/>
      <c r="C145" s="42"/>
      <c r="D145" s="219" t="s">
        <v>133</v>
      </c>
      <c r="E145" s="42"/>
      <c r="F145" s="220" t="s">
        <v>230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133</v>
      </c>
      <c r="AU145" s="19" t="s">
        <v>86</v>
      </c>
    </row>
    <row r="146" s="14" customFormat="1">
      <c r="A146" s="14"/>
      <c r="B146" s="235"/>
      <c r="C146" s="236"/>
      <c r="D146" s="226" t="s">
        <v>140</v>
      </c>
      <c r="E146" s="236"/>
      <c r="F146" s="238" t="s">
        <v>231</v>
      </c>
      <c r="G146" s="236"/>
      <c r="H146" s="239">
        <v>65.082999999999998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140</v>
      </c>
      <c r="AU146" s="245" t="s">
        <v>86</v>
      </c>
      <c r="AV146" s="14" t="s">
        <v>86</v>
      </c>
      <c r="AW146" s="14" t="s">
        <v>4</v>
      </c>
      <c r="AX146" s="14" t="s">
        <v>84</v>
      </c>
      <c r="AY146" s="245" t="s">
        <v>124</v>
      </c>
    </row>
    <row r="147" s="2" customFormat="1" ht="49.05" customHeight="1">
      <c r="A147" s="40"/>
      <c r="B147" s="41"/>
      <c r="C147" s="206" t="s">
        <v>232</v>
      </c>
      <c r="D147" s="206" t="s">
        <v>126</v>
      </c>
      <c r="E147" s="207" t="s">
        <v>233</v>
      </c>
      <c r="F147" s="208" t="s">
        <v>234</v>
      </c>
      <c r="G147" s="209" t="s">
        <v>129</v>
      </c>
      <c r="H147" s="210">
        <v>1</v>
      </c>
      <c r="I147" s="211"/>
      <c r="J147" s="212">
        <f>ROUND(I147*H147,2)</f>
        <v>0</v>
      </c>
      <c r="K147" s="208" t="s">
        <v>130</v>
      </c>
      <c r="L147" s="46"/>
      <c r="M147" s="213" t="s">
        <v>19</v>
      </c>
      <c r="N147" s="214" t="s">
        <v>47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131</v>
      </c>
      <c r="AT147" s="217" t="s">
        <v>126</v>
      </c>
      <c r="AU147" s="217" t="s">
        <v>86</v>
      </c>
      <c r="AY147" s="19" t="s">
        <v>124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84</v>
      </c>
      <c r="BK147" s="218">
        <f>ROUND(I147*H147,2)</f>
        <v>0</v>
      </c>
      <c r="BL147" s="19" t="s">
        <v>131</v>
      </c>
      <c r="BM147" s="217" t="s">
        <v>235</v>
      </c>
    </row>
    <row r="148" s="2" customFormat="1">
      <c r="A148" s="40"/>
      <c r="B148" s="41"/>
      <c r="C148" s="42"/>
      <c r="D148" s="219" t="s">
        <v>133</v>
      </c>
      <c r="E148" s="42"/>
      <c r="F148" s="220" t="s">
        <v>236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133</v>
      </c>
      <c r="AU148" s="19" t="s">
        <v>86</v>
      </c>
    </row>
    <row r="149" s="2" customFormat="1" ht="33" customHeight="1">
      <c r="A149" s="40"/>
      <c r="B149" s="41"/>
      <c r="C149" s="206" t="s">
        <v>237</v>
      </c>
      <c r="D149" s="206" t="s">
        <v>126</v>
      </c>
      <c r="E149" s="207" t="s">
        <v>238</v>
      </c>
      <c r="F149" s="208" t="s">
        <v>239</v>
      </c>
      <c r="G149" s="209" t="s">
        <v>137</v>
      </c>
      <c r="H149" s="210">
        <v>172.5</v>
      </c>
      <c r="I149" s="211"/>
      <c r="J149" s="212">
        <f>ROUND(I149*H149,2)</f>
        <v>0</v>
      </c>
      <c r="K149" s="208" t="s">
        <v>130</v>
      </c>
      <c r="L149" s="46"/>
      <c r="M149" s="213" t="s">
        <v>19</v>
      </c>
      <c r="N149" s="214" t="s">
        <v>47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131</v>
      </c>
      <c r="AT149" s="217" t="s">
        <v>126</v>
      </c>
      <c r="AU149" s="217" t="s">
        <v>86</v>
      </c>
      <c r="AY149" s="19" t="s">
        <v>124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84</v>
      </c>
      <c r="BK149" s="218">
        <f>ROUND(I149*H149,2)</f>
        <v>0</v>
      </c>
      <c r="BL149" s="19" t="s">
        <v>131</v>
      </c>
      <c r="BM149" s="217" t="s">
        <v>240</v>
      </c>
    </row>
    <row r="150" s="2" customFormat="1">
      <c r="A150" s="40"/>
      <c r="B150" s="41"/>
      <c r="C150" s="42"/>
      <c r="D150" s="219" t="s">
        <v>133</v>
      </c>
      <c r="E150" s="42"/>
      <c r="F150" s="220" t="s">
        <v>241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133</v>
      </c>
      <c r="AU150" s="19" t="s">
        <v>86</v>
      </c>
    </row>
    <row r="151" s="13" customFormat="1">
      <c r="A151" s="13"/>
      <c r="B151" s="224"/>
      <c r="C151" s="225"/>
      <c r="D151" s="226" t="s">
        <v>140</v>
      </c>
      <c r="E151" s="227" t="s">
        <v>19</v>
      </c>
      <c r="F151" s="228" t="s">
        <v>242</v>
      </c>
      <c r="G151" s="225"/>
      <c r="H151" s="227" t="s">
        <v>19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140</v>
      </c>
      <c r="AU151" s="234" t="s">
        <v>86</v>
      </c>
      <c r="AV151" s="13" t="s">
        <v>84</v>
      </c>
      <c r="AW151" s="13" t="s">
        <v>35</v>
      </c>
      <c r="AX151" s="13" t="s">
        <v>76</v>
      </c>
      <c r="AY151" s="234" t="s">
        <v>124</v>
      </c>
    </row>
    <row r="152" s="14" customFormat="1">
      <c r="A152" s="14"/>
      <c r="B152" s="235"/>
      <c r="C152" s="236"/>
      <c r="D152" s="226" t="s">
        <v>140</v>
      </c>
      <c r="E152" s="237" t="s">
        <v>19</v>
      </c>
      <c r="F152" s="238" t="s">
        <v>243</v>
      </c>
      <c r="G152" s="236"/>
      <c r="H152" s="239">
        <v>69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140</v>
      </c>
      <c r="AU152" s="245" t="s">
        <v>86</v>
      </c>
      <c r="AV152" s="14" t="s">
        <v>86</v>
      </c>
      <c r="AW152" s="14" t="s">
        <v>35</v>
      </c>
      <c r="AX152" s="14" t="s">
        <v>76</v>
      </c>
      <c r="AY152" s="245" t="s">
        <v>124</v>
      </c>
    </row>
    <row r="153" s="13" customFormat="1">
      <c r="A153" s="13"/>
      <c r="B153" s="224"/>
      <c r="C153" s="225"/>
      <c r="D153" s="226" t="s">
        <v>140</v>
      </c>
      <c r="E153" s="227" t="s">
        <v>19</v>
      </c>
      <c r="F153" s="228" t="s">
        <v>244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140</v>
      </c>
      <c r="AU153" s="234" t="s">
        <v>86</v>
      </c>
      <c r="AV153" s="13" t="s">
        <v>84</v>
      </c>
      <c r="AW153" s="13" t="s">
        <v>35</v>
      </c>
      <c r="AX153" s="13" t="s">
        <v>76</v>
      </c>
      <c r="AY153" s="234" t="s">
        <v>124</v>
      </c>
    </row>
    <row r="154" s="14" customFormat="1">
      <c r="A154" s="14"/>
      <c r="B154" s="235"/>
      <c r="C154" s="236"/>
      <c r="D154" s="226" t="s">
        <v>140</v>
      </c>
      <c r="E154" s="237" t="s">
        <v>19</v>
      </c>
      <c r="F154" s="238" t="s">
        <v>245</v>
      </c>
      <c r="G154" s="236"/>
      <c r="H154" s="239">
        <v>32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140</v>
      </c>
      <c r="AU154" s="245" t="s">
        <v>86</v>
      </c>
      <c r="AV154" s="14" t="s">
        <v>86</v>
      </c>
      <c r="AW154" s="14" t="s">
        <v>35</v>
      </c>
      <c r="AX154" s="14" t="s">
        <v>76</v>
      </c>
      <c r="AY154" s="245" t="s">
        <v>124</v>
      </c>
    </row>
    <row r="155" s="13" customFormat="1">
      <c r="A155" s="13"/>
      <c r="B155" s="224"/>
      <c r="C155" s="225"/>
      <c r="D155" s="226" t="s">
        <v>140</v>
      </c>
      <c r="E155" s="227" t="s">
        <v>19</v>
      </c>
      <c r="F155" s="228" t="s">
        <v>246</v>
      </c>
      <c r="G155" s="225"/>
      <c r="H155" s="227" t="s">
        <v>19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140</v>
      </c>
      <c r="AU155" s="234" t="s">
        <v>86</v>
      </c>
      <c r="AV155" s="13" t="s">
        <v>84</v>
      </c>
      <c r="AW155" s="13" t="s">
        <v>35</v>
      </c>
      <c r="AX155" s="13" t="s">
        <v>76</v>
      </c>
      <c r="AY155" s="234" t="s">
        <v>124</v>
      </c>
    </row>
    <row r="156" s="14" customFormat="1">
      <c r="A156" s="14"/>
      <c r="B156" s="235"/>
      <c r="C156" s="236"/>
      <c r="D156" s="226" t="s">
        <v>140</v>
      </c>
      <c r="E156" s="237" t="s">
        <v>19</v>
      </c>
      <c r="F156" s="238" t="s">
        <v>247</v>
      </c>
      <c r="G156" s="236"/>
      <c r="H156" s="239">
        <v>21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140</v>
      </c>
      <c r="AU156" s="245" t="s">
        <v>86</v>
      </c>
      <c r="AV156" s="14" t="s">
        <v>86</v>
      </c>
      <c r="AW156" s="14" t="s">
        <v>35</v>
      </c>
      <c r="AX156" s="14" t="s">
        <v>76</v>
      </c>
      <c r="AY156" s="245" t="s">
        <v>124</v>
      </c>
    </row>
    <row r="157" s="13" customFormat="1">
      <c r="A157" s="13"/>
      <c r="B157" s="224"/>
      <c r="C157" s="225"/>
      <c r="D157" s="226" t="s">
        <v>140</v>
      </c>
      <c r="E157" s="227" t="s">
        <v>19</v>
      </c>
      <c r="F157" s="228" t="s">
        <v>248</v>
      </c>
      <c r="G157" s="225"/>
      <c r="H157" s="227" t="s">
        <v>19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140</v>
      </c>
      <c r="AU157" s="234" t="s">
        <v>86</v>
      </c>
      <c r="AV157" s="13" t="s">
        <v>84</v>
      </c>
      <c r="AW157" s="13" t="s">
        <v>35</v>
      </c>
      <c r="AX157" s="13" t="s">
        <v>76</v>
      </c>
      <c r="AY157" s="234" t="s">
        <v>124</v>
      </c>
    </row>
    <row r="158" s="14" customFormat="1">
      <c r="A158" s="14"/>
      <c r="B158" s="235"/>
      <c r="C158" s="236"/>
      <c r="D158" s="226" t="s">
        <v>140</v>
      </c>
      <c r="E158" s="237" t="s">
        <v>19</v>
      </c>
      <c r="F158" s="238" t="s">
        <v>249</v>
      </c>
      <c r="G158" s="236"/>
      <c r="H158" s="239">
        <v>50.5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140</v>
      </c>
      <c r="AU158" s="245" t="s">
        <v>86</v>
      </c>
      <c r="AV158" s="14" t="s">
        <v>86</v>
      </c>
      <c r="AW158" s="14" t="s">
        <v>35</v>
      </c>
      <c r="AX158" s="14" t="s">
        <v>76</v>
      </c>
      <c r="AY158" s="245" t="s">
        <v>124</v>
      </c>
    </row>
    <row r="159" s="15" customFormat="1">
      <c r="A159" s="15"/>
      <c r="B159" s="246"/>
      <c r="C159" s="247"/>
      <c r="D159" s="226" t="s">
        <v>140</v>
      </c>
      <c r="E159" s="248" t="s">
        <v>19</v>
      </c>
      <c r="F159" s="249" t="s">
        <v>145</v>
      </c>
      <c r="G159" s="247"/>
      <c r="H159" s="250">
        <v>172.5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6" t="s">
        <v>140</v>
      </c>
      <c r="AU159" s="256" t="s">
        <v>86</v>
      </c>
      <c r="AV159" s="15" t="s">
        <v>131</v>
      </c>
      <c r="AW159" s="15" t="s">
        <v>35</v>
      </c>
      <c r="AX159" s="15" t="s">
        <v>84</v>
      </c>
      <c r="AY159" s="256" t="s">
        <v>124</v>
      </c>
    </row>
    <row r="160" s="12" customFormat="1" ht="22.8" customHeight="1">
      <c r="A160" s="12"/>
      <c r="B160" s="190"/>
      <c r="C160" s="191"/>
      <c r="D160" s="192" t="s">
        <v>75</v>
      </c>
      <c r="E160" s="204" t="s">
        <v>156</v>
      </c>
      <c r="F160" s="204" t="s">
        <v>250</v>
      </c>
      <c r="G160" s="191"/>
      <c r="H160" s="191"/>
      <c r="I160" s="194"/>
      <c r="J160" s="205">
        <f>BK160</f>
        <v>0</v>
      </c>
      <c r="K160" s="191"/>
      <c r="L160" s="196"/>
      <c r="M160" s="197"/>
      <c r="N160" s="198"/>
      <c r="O160" s="198"/>
      <c r="P160" s="199">
        <f>SUM(P161:P216)</f>
        <v>0</v>
      </c>
      <c r="Q160" s="198"/>
      <c r="R160" s="199">
        <f>SUM(R161:R216)</f>
        <v>15.987079999999999</v>
      </c>
      <c r="S160" s="198"/>
      <c r="T160" s="200">
        <f>SUM(T161:T216)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1" t="s">
        <v>84</v>
      </c>
      <c r="AT160" s="202" t="s">
        <v>75</v>
      </c>
      <c r="AU160" s="202" t="s">
        <v>84</v>
      </c>
      <c r="AY160" s="201" t="s">
        <v>124</v>
      </c>
      <c r="BK160" s="203">
        <f>SUM(BK161:BK216)</f>
        <v>0</v>
      </c>
    </row>
    <row r="161" s="2" customFormat="1" ht="44.25" customHeight="1">
      <c r="A161" s="40"/>
      <c r="B161" s="41"/>
      <c r="C161" s="206" t="s">
        <v>251</v>
      </c>
      <c r="D161" s="206" t="s">
        <v>126</v>
      </c>
      <c r="E161" s="207" t="s">
        <v>252</v>
      </c>
      <c r="F161" s="208" t="s">
        <v>253</v>
      </c>
      <c r="G161" s="209" t="s">
        <v>137</v>
      </c>
      <c r="H161" s="210">
        <v>103.5</v>
      </c>
      <c r="I161" s="211"/>
      <c r="J161" s="212">
        <f>ROUND(I161*H161,2)</f>
        <v>0</v>
      </c>
      <c r="K161" s="208" t="s">
        <v>130</v>
      </c>
      <c r="L161" s="46"/>
      <c r="M161" s="213" t="s">
        <v>19</v>
      </c>
      <c r="N161" s="214" t="s">
        <v>47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131</v>
      </c>
      <c r="AT161" s="217" t="s">
        <v>126</v>
      </c>
      <c r="AU161" s="217" t="s">
        <v>86</v>
      </c>
      <c r="AY161" s="19" t="s">
        <v>124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84</v>
      </c>
      <c r="BK161" s="218">
        <f>ROUND(I161*H161,2)</f>
        <v>0</v>
      </c>
      <c r="BL161" s="19" t="s">
        <v>131</v>
      </c>
      <c r="BM161" s="217" t="s">
        <v>254</v>
      </c>
    </row>
    <row r="162" s="2" customFormat="1">
      <c r="A162" s="40"/>
      <c r="B162" s="41"/>
      <c r="C162" s="42"/>
      <c r="D162" s="219" t="s">
        <v>133</v>
      </c>
      <c r="E162" s="42"/>
      <c r="F162" s="220" t="s">
        <v>255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133</v>
      </c>
      <c r="AU162" s="19" t="s">
        <v>86</v>
      </c>
    </row>
    <row r="163" s="13" customFormat="1">
      <c r="A163" s="13"/>
      <c r="B163" s="224"/>
      <c r="C163" s="225"/>
      <c r="D163" s="226" t="s">
        <v>140</v>
      </c>
      <c r="E163" s="227" t="s">
        <v>19</v>
      </c>
      <c r="F163" s="228" t="s">
        <v>256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140</v>
      </c>
      <c r="AU163" s="234" t="s">
        <v>86</v>
      </c>
      <c r="AV163" s="13" t="s">
        <v>84</v>
      </c>
      <c r="AW163" s="13" t="s">
        <v>35</v>
      </c>
      <c r="AX163" s="13" t="s">
        <v>76</v>
      </c>
      <c r="AY163" s="234" t="s">
        <v>124</v>
      </c>
    </row>
    <row r="164" s="14" customFormat="1">
      <c r="A164" s="14"/>
      <c r="B164" s="235"/>
      <c r="C164" s="236"/>
      <c r="D164" s="226" t="s">
        <v>140</v>
      </c>
      <c r="E164" s="237" t="s">
        <v>19</v>
      </c>
      <c r="F164" s="238" t="s">
        <v>245</v>
      </c>
      <c r="G164" s="236"/>
      <c r="H164" s="239">
        <v>32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140</v>
      </c>
      <c r="AU164" s="245" t="s">
        <v>86</v>
      </c>
      <c r="AV164" s="14" t="s">
        <v>86</v>
      </c>
      <c r="AW164" s="14" t="s">
        <v>35</v>
      </c>
      <c r="AX164" s="14" t="s">
        <v>76</v>
      </c>
      <c r="AY164" s="245" t="s">
        <v>124</v>
      </c>
    </row>
    <row r="165" s="13" customFormat="1">
      <c r="A165" s="13"/>
      <c r="B165" s="224"/>
      <c r="C165" s="225"/>
      <c r="D165" s="226" t="s">
        <v>140</v>
      </c>
      <c r="E165" s="227" t="s">
        <v>19</v>
      </c>
      <c r="F165" s="228" t="s">
        <v>257</v>
      </c>
      <c r="G165" s="225"/>
      <c r="H165" s="227" t="s">
        <v>19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140</v>
      </c>
      <c r="AU165" s="234" t="s">
        <v>86</v>
      </c>
      <c r="AV165" s="13" t="s">
        <v>84</v>
      </c>
      <c r="AW165" s="13" t="s">
        <v>35</v>
      </c>
      <c r="AX165" s="13" t="s">
        <v>76</v>
      </c>
      <c r="AY165" s="234" t="s">
        <v>124</v>
      </c>
    </row>
    <row r="166" s="14" customFormat="1">
      <c r="A166" s="14"/>
      <c r="B166" s="235"/>
      <c r="C166" s="236"/>
      <c r="D166" s="226" t="s">
        <v>140</v>
      </c>
      <c r="E166" s="237" t="s">
        <v>19</v>
      </c>
      <c r="F166" s="238" t="s">
        <v>247</v>
      </c>
      <c r="G166" s="236"/>
      <c r="H166" s="239">
        <v>21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140</v>
      </c>
      <c r="AU166" s="245" t="s">
        <v>86</v>
      </c>
      <c r="AV166" s="14" t="s">
        <v>86</v>
      </c>
      <c r="AW166" s="14" t="s">
        <v>35</v>
      </c>
      <c r="AX166" s="14" t="s">
        <v>76</v>
      </c>
      <c r="AY166" s="245" t="s">
        <v>124</v>
      </c>
    </row>
    <row r="167" s="13" customFormat="1">
      <c r="A167" s="13"/>
      <c r="B167" s="224"/>
      <c r="C167" s="225"/>
      <c r="D167" s="226" t="s">
        <v>140</v>
      </c>
      <c r="E167" s="227" t="s">
        <v>19</v>
      </c>
      <c r="F167" s="228" t="s">
        <v>258</v>
      </c>
      <c r="G167" s="225"/>
      <c r="H167" s="227" t="s">
        <v>19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140</v>
      </c>
      <c r="AU167" s="234" t="s">
        <v>86</v>
      </c>
      <c r="AV167" s="13" t="s">
        <v>84</v>
      </c>
      <c r="AW167" s="13" t="s">
        <v>35</v>
      </c>
      <c r="AX167" s="13" t="s">
        <v>76</v>
      </c>
      <c r="AY167" s="234" t="s">
        <v>124</v>
      </c>
    </row>
    <row r="168" s="14" customFormat="1">
      <c r="A168" s="14"/>
      <c r="B168" s="235"/>
      <c r="C168" s="236"/>
      <c r="D168" s="226" t="s">
        <v>140</v>
      </c>
      <c r="E168" s="237" t="s">
        <v>19</v>
      </c>
      <c r="F168" s="238" t="s">
        <v>249</v>
      </c>
      <c r="G168" s="236"/>
      <c r="H168" s="239">
        <v>50.5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140</v>
      </c>
      <c r="AU168" s="245" t="s">
        <v>86</v>
      </c>
      <c r="AV168" s="14" t="s">
        <v>86</v>
      </c>
      <c r="AW168" s="14" t="s">
        <v>35</v>
      </c>
      <c r="AX168" s="14" t="s">
        <v>76</v>
      </c>
      <c r="AY168" s="245" t="s">
        <v>124</v>
      </c>
    </row>
    <row r="169" s="15" customFormat="1">
      <c r="A169" s="15"/>
      <c r="B169" s="246"/>
      <c r="C169" s="247"/>
      <c r="D169" s="226" t="s">
        <v>140</v>
      </c>
      <c r="E169" s="248" t="s">
        <v>19</v>
      </c>
      <c r="F169" s="249" t="s">
        <v>145</v>
      </c>
      <c r="G169" s="247"/>
      <c r="H169" s="250">
        <v>103.5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6" t="s">
        <v>140</v>
      </c>
      <c r="AU169" s="256" t="s">
        <v>86</v>
      </c>
      <c r="AV169" s="15" t="s">
        <v>131</v>
      </c>
      <c r="AW169" s="15" t="s">
        <v>35</v>
      </c>
      <c r="AX169" s="15" t="s">
        <v>84</v>
      </c>
      <c r="AY169" s="256" t="s">
        <v>124</v>
      </c>
    </row>
    <row r="170" s="2" customFormat="1" ht="37.8" customHeight="1">
      <c r="A170" s="40"/>
      <c r="B170" s="41"/>
      <c r="C170" s="206" t="s">
        <v>259</v>
      </c>
      <c r="D170" s="206" t="s">
        <v>126</v>
      </c>
      <c r="E170" s="207" t="s">
        <v>260</v>
      </c>
      <c r="F170" s="208" t="s">
        <v>261</v>
      </c>
      <c r="G170" s="209" t="s">
        <v>137</v>
      </c>
      <c r="H170" s="210">
        <v>50.5</v>
      </c>
      <c r="I170" s="211"/>
      <c r="J170" s="212">
        <f>ROUND(I170*H170,2)</f>
        <v>0</v>
      </c>
      <c r="K170" s="208" t="s">
        <v>130</v>
      </c>
      <c r="L170" s="46"/>
      <c r="M170" s="213" t="s">
        <v>19</v>
      </c>
      <c r="N170" s="214" t="s">
        <v>47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131</v>
      </c>
      <c r="AT170" s="217" t="s">
        <v>126</v>
      </c>
      <c r="AU170" s="217" t="s">
        <v>86</v>
      </c>
      <c r="AY170" s="19" t="s">
        <v>124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84</v>
      </c>
      <c r="BK170" s="218">
        <f>ROUND(I170*H170,2)</f>
        <v>0</v>
      </c>
      <c r="BL170" s="19" t="s">
        <v>131</v>
      </c>
      <c r="BM170" s="217" t="s">
        <v>262</v>
      </c>
    </row>
    <row r="171" s="2" customFormat="1">
      <c r="A171" s="40"/>
      <c r="B171" s="41"/>
      <c r="C171" s="42"/>
      <c r="D171" s="219" t="s">
        <v>133</v>
      </c>
      <c r="E171" s="42"/>
      <c r="F171" s="220" t="s">
        <v>263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133</v>
      </c>
      <c r="AU171" s="19" t="s">
        <v>86</v>
      </c>
    </row>
    <row r="172" s="13" customFormat="1">
      <c r="A172" s="13"/>
      <c r="B172" s="224"/>
      <c r="C172" s="225"/>
      <c r="D172" s="226" t="s">
        <v>140</v>
      </c>
      <c r="E172" s="227" t="s">
        <v>19</v>
      </c>
      <c r="F172" s="228" t="s">
        <v>258</v>
      </c>
      <c r="G172" s="225"/>
      <c r="H172" s="227" t="s">
        <v>19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140</v>
      </c>
      <c r="AU172" s="234" t="s">
        <v>86</v>
      </c>
      <c r="AV172" s="13" t="s">
        <v>84</v>
      </c>
      <c r="AW172" s="13" t="s">
        <v>35</v>
      </c>
      <c r="AX172" s="13" t="s">
        <v>76</v>
      </c>
      <c r="AY172" s="234" t="s">
        <v>124</v>
      </c>
    </row>
    <row r="173" s="14" customFormat="1">
      <c r="A173" s="14"/>
      <c r="B173" s="235"/>
      <c r="C173" s="236"/>
      <c r="D173" s="226" t="s">
        <v>140</v>
      </c>
      <c r="E173" s="237" t="s">
        <v>19</v>
      </c>
      <c r="F173" s="238" t="s">
        <v>249</v>
      </c>
      <c r="G173" s="236"/>
      <c r="H173" s="239">
        <v>50.5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140</v>
      </c>
      <c r="AU173" s="245" t="s">
        <v>86</v>
      </c>
      <c r="AV173" s="14" t="s">
        <v>86</v>
      </c>
      <c r="AW173" s="14" t="s">
        <v>35</v>
      </c>
      <c r="AX173" s="14" t="s">
        <v>84</v>
      </c>
      <c r="AY173" s="245" t="s">
        <v>124</v>
      </c>
    </row>
    <row r="174" s="2" customFormat="1" ht="24.15" customHeight="1">
      <c r="A174" s="40"/>
      <c r="B174" s="41"/>
      <c r="C174" s="206" t="s">
        <v>7</v>
      </c>
      <c r="D174" s="206" t="s">
        <v>126</v>
      </c>
      <c r="E174" s="207" t="s">
        <v>264</v>
      </c>
      <c r="F174" s="208" t="s">
        <v>265</v>
      </c>
      <c r="G174" s="209" t="s">
        <v>137</v>
      </c>
      <c r="H174" s="210">
        <v>89</v>
      </c>
      <c r="I174" s="211"/>
      <c r="J174" s="212">
        <f>ROUND(I174*H174,2)</f>
        <v>0</v>
      </c>
      <c r="K174" s="208" t="s">
        <v>130</v>
      </c>
      <c r="L174" s="46"/>
      <c r="M174" s="213" t="s">
        <v>19</v>
      </c>
      <c r="N174" s="214" t="s">
        <v>47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131</v>
      </c>
      <c r="AT174" s="217" t="s">
        <v>126</v>
      </c>
      <c r="AU174" s="217" t="s">
        <v>86</v>
      </c>
      <c r="AY174" s="19" t="s">
        <v>124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84</v>
      </c>
      <c r="BK174" s="218">
        <f>ROUND(I174*H174,2)</f>
        <v>0</v>
      </c>
      <c r="BL174" s="19" t="s">
        <v>131</v>
      </c>
      <c r="BM174" s="217" t="s">
        <v>266</v>
      </c>
    </row>
    <row r="175" s="2" customFormat="1">
      <c r="A175" s="40"/>
      <c r="B175" s="41"/>
      <c r="C175" s="42"/>
      <c r="D175" s="219" t="s">
        <v>133</v>
      </c>
      <c r="E175" s="42"/>
      <c r="F175" s="220" t="s">
        <v>267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133</v>
      </c>
      <c r="AU175" s="19" t="s">
        <v>86</v>
      </c>
    </row>
    <row r="176" s="13" customFormat="1">
      <c r="A176" s="13"/>
      <c r="B176" s="224"/>
      <c r="C176" s="225"/>
      <c r="D176" s="226" t="s">
        <v>140</v>
      </c>
      <c r="E176" s="227" t="s">
        <v>19</v>
      </c>
      <c r="F176" s="228" t="s">
        <v>268</v>
      </c>
      <c r="G176" s="225"/>
      <c r="H176" s="227" t="s">
        <v>19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140</v>
      </c>
      <c r="AU176" s="234" t="s">
        <v>86</v>
      </c>
      <c r="AV176" s="13" t="s">
        <v>84</v>
      </c>
      <c r="AW176" s="13" t="s">
        <v>35</v>
      </c>
      <c r="AX176" s="13" t="s">
        <v>76</v>
      </c>
      <c r="AY176" s="234" t="s">
        <v>124</v>
      </c>
    </row>
    <row r="177" s="14" customFormat="1">
      <c r="A177" s="14"/>
      <c r="B177" s="235"/>
      <c r="C177" s="236"/>
      <c r="D177" s="226" t="s">
        <v>140</v>
      </c>
      <c r="E177" s="237" t="s">
        <v>19</v>
      </c>
      <c r="F177" s="238" t="s">
        <v>269</v>
      </c>
      <c r="G177" s="236"/>
      <c r="H177" s="239">
        <v>38.5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140</v>
      </c>
      <c r="AU177" s="245" t="s">
        <v>86</v>
      </c>
      <c r="AV177" s="14" t="s">
        <v>86</v>
      </c>
      <c r="AW177" s="14" t="s">
        <v>35</v>
      </c>
      <c r="AX177" s="14" t="s">
        <v>76</v>
      </c>
      <c r="AY177" s="245" t="s">
        <v>124</v>
      </c>
    </row>
    <row r="178" s="13" customFormat="1">
      <c r="A178" s="13"/>
      <c r="B178" s="224"/>
      <c r="C178" s="225"/>
      <c r="D178" s="226" t="s">
        <v>140</v>
      </c>
      <c r="E178" s="227" t="s">
        <v>19</v>
      </c>
      <c r="F178" s="228" t="s">
        <v>258</v>
      </c>
      <c r="G178" s="225"/>
      <c r="H178" s="227" t="s">
        <v>19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140</v>
      </c>
      <c r="AU178" s="234" t="s">
        <v>86</v>
      </c>
      <c r="AV178" s="13" t="s">
        <v>84</v>
      </c>
      <c r="AW178" s="13" t="s">
        <v>35</v>
      </c>
      <c r="AX178" s="13" t="s">
        <v>76</v>
      </c>
      <c r="AY178" s="234" t="s">
        <v>124</v>
      </c>
    </row>
    <row r="179" s="14" customFormat="1">
      <c r="A179" s="14"/>
      <c r="B179" s="235"/>
      <c r="C179" s="236"/>
      <c r="D179" s="226" t="s">
        <v>140</v>
      </c>
      <c r="E179" s="237" t="s">
        <v>19</v>
      </c>
      <c r="F179" s="238" t="s">
        <v>249</v>
      </c>
      <c r="G179" s="236"/>
      <c r="H179" s="239">
        <v>50.5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140</v>
      </c>
      <c r="AU179" s="245" t="s">
        <v>86</v>
      </c>
      <c r="AV179" s="14" t="s">
        <v>86</v>
      </c>
      <c r="AW179" s="14" t="s">
        <v>35</v>
      </c>
      <c r="AX179" s="14" t="s">
        <v>76</v>
      </c>
      <c r="AY179" s="245" t="s">
        <v>124</v>
      </c>
    </row>
    <row r="180" s="15" customFormat="1">
      <c r="A180" s="15"/>
      <c r="B180" s="246"/>
      <c r="C180" s="247"/>
      <c r="D180" s="226" t="s">
        <v>140</v>
      </c>
      <c r="E180" s="248" t="s">
        <v>19</v>
      </c>
      <c r="F180" s="249" t="s">
        <v>145</v>
      </c>
      <c r="G180" s="247"/>
      <c r="H180" s="250">
        <v>89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140</v>
      </c>
      <c r="AU180" s="256" t="s">
        <v>86</v>
      </c>
      <c r="AV180" s="15" t="s">
        <v>131</v>
      </c>
      <c r="AW180" s="15" t="s">
        <v>35</v>
      </c>
      <c r="AX180" s="15" t="s">
        <v>84</v>
      </c>
      <c r="AY180" s="256" t="s">
        <v>124</v>
      </c>
    </row>
    <row r="181" s="2" customFormat="1" ht="44.25" customHeight="1">
      <c r="A181" s="40"/>
      <c r="B181" s="41"/>
      <c r="C181" s="206" t="s">
        <v>270</v>
      </c>
      <c r="D181" s="206" t="s">
        <v>126</v>
      </c>
      <c r="E181" s="207" t="s">
        <v>271</v>
      </c>
      <c r="F181" s="208" t="s">
        <v>272</v>
      </c>
      <c r="G181" s="209" t="s">
        <v>137</v>
      </c>
      <c r="H181" s="210">
        <v>89</v>
      </c>
      <c r="I181" s="211"/>
      <c r="J181" s="212">
        <f>ROUND(I181*H181,2)</f>
        <v>0</v>
      </c>
      <c r="K181" s="208" t="s">
        <v>130</v>
      </c>
      <c r="L181" s="46"/>
      <c r="M181" s="213" t="s">
        <v>19</v>
      </c>
      <c r="N181" s="214" t="s">
        <v>47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131</v>
      </c>
      <c r="AT181" s="217" t="s">
        <v>126</v>
      </c>
      <c r="AU181" s="217" t="s">
        <v>86</v>
      </c>
      <c r="AY181" s="19" t="s">
        <v>124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84</v>
      </c>
      <c r="BK181" s="218">
        <f>ROUND(I181*H181,2)</f>
        <v>0</v>
      </c>
      <c r="BL181" s="19" t="s">
        <v>131</v>
      </c>
      <c r="BM181" s="217" t="s">
        <v>273</v>
      </c>
    </row>
    <row r="182" s="2" customFormat="1">
      <c r="A182" s="40"/>
      <c r="B182" s="41"/>
      <c r="C182" s="42"/>
      <c r="D182" s="219" t="s">
        <v>133</v>
      </c>
      <c r="E182" s="42"/>
      <c r="F182" s="220" t="s">
        <v>274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133</v>
      </c>
      <c r="AU182" s="19" t="s">
        <v>86</v>
      </c>
    </row>
    <row r="183" s="13" customFormat="1">
      <c r="A183" s="13"/>
      <c r="B183" s="224"/>
      <c r="C183" s="225"/>
      <c r="D183" s="226" t="s">
        <v>140</v>
      </c>
      <c r="E183" s="227" t="s">
        <v>19</v>
      </c>
      <c r="F183" s="228" t="s">
        <v>268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140</v>
      </c>
      <c r="AU183" s="234" t="s">
        <v>86</v>
      </c>
      <c r="AV183" s="13" t="s">
        <v>84</v>
      </c>
      <c r="AW183" s="13" t="s">
        <v>35</v>
      </c>
      <c r="AX183" s="13" t="s">
        <v>76</v>
      </c>
      <c r="AY183" s="234" t="s">
        <v>124</v>
      </c>
    </row>
    <row r="184" s="14" customFormat="1">
      <c r="A184" s="14"/>
      <c r="B184" s="235"/>
      <c r="C184" s="236"/>
      <c r="D184" s="226" t="s">
        <v>140</v>
      </c>
      <c r="E184" s="237" t="s">
        <v>19</v>
      </c>
      <c r="F184" s="238" t="s">
        <v>269</v>
      </c>
      <c r="G184" s="236"/>
      <c r="H184" s="239">
        <v>38.5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140</v>
      </c>
      <c r="AU184" s="245" t="s">
        <v>86</v>
      </c>
      <c r="AV184" s="14" t="s">
        <v>86</v>
      </c>
      <c r="AW184" s="14" t="s">
        <v>35</v>
      </c>
      <c r="AX184" s="14" t="s">
        <v>76</v>
      </c>
      <c r="AY184" s="245" t="s">
        <v>124</v>
      </c>
    </row>
    <row r="185" s="13" customFormat="1">
      <c r="A185" s="13"/>
      <c r="B185" s="224"/>
      <c r="C185" s="225"/>
      <c r="D185" s="226" t="s">
        <v>140</v>
      </c>
      <c r="E185" s="227" t="s">
        <v>19</v>
      </c>
      <c r="F185" s="228" t="s">
        <v>258</v>
      </c>
      <c r="G185" s="225"/>
      <c r="H185" s="227" t="s">
        <v>19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140</v>
      </c>
      <c r="AU185" s="234" t="s">
        <v>86</v>
      </c>
      <c r="AV185" s="13" t="s">
        <v>84</v>
      </c>
      <c r="AW185" s="13" t="s">
        <v>35</v>
      </c>
      <c r="AX185" s="13" t="s">
        <v>76</v>
      </c>
      <c r="AY185" s="234" t="s">
        <v>124</v>
      </c>
    </row>
    <row r="186" s="14" customFormat="1">
      <c r="A186" s="14"/>
      <c r="B186" s="235"/>
      <c r="C186" s="236"/>
      <c r="D186" s="226" t="s">
        <v>140</v>
      </c>
      <c r="E186" s="237" t="s">
        <v>19</v>
      </c>
      <c r="F186" s="238" t="s">
        <v>249</v>
      </c>
      <c r="G186" s="236"/>
      <c r="H186" s="239">
        <v>50.5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140</v>
      </c>
      <c r="AU186" s="245" t="s">
        <v>86</v>
      </c>
      <c r="AV186" s="14" t="s">
        <v>86</v>
      </c>
      <c r="AW186" s="14" t="s">
        <v>35</v>
      </c>
      <c r="AX186" s="14" t="s">
        <v>76</v>
      </c>
      <c r="AY186" s="245" t="s">
        <v>124</v>
      </c>
    </row>
    <row r="187" s="15" customFormat="1">
      <c r="A187" s="15"/>
      <c r="B187" s="246"/>
      <c r="C187" s="247"/>
      <c r="D187" s="226" t="s">
        <v>140</v>
      </c>
      <c r="E187" s="248" t="s">
        <v>19</v>
      </c>
      <c r="F187" s="249" t="s">
        <v>145</v>
      </c>
      <c r="G187" s="247"/>
      <c r="H187" s="250">
        <v>89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6" t="s">
        <v>140</v>
      </c>
      <c r="AU187" s="256" t="s">
        <v>86</v>
      </c>
      <c r="AV187" s="15" t="s">
        <v>131</v>
      </c>
      <c r="AW187" s="15" t="s">
        <v>35</v>
      </c>
      <c r="AX187" s="15" t="s">
        <v>84</v>
      </c>
      <c r="AY187" s="256" t="s">
        <v>124</v>
      </c>
    </row>
    <row r="188" s="2" customFormat="1" ht="44.25" customHeight="1">
      <c r="A188" s="40"/>
      <c r="B188" s="41"/>
      <c r="C188" s="206" t="s">
        <v>275</v>
      </c>
      <c r="D188" s="206" t="s">
        <v>126</v>
      </c>
      <c r="E188" s="207" t="s">
        <v>276</v>
      </c>
      <c r="F188" s="208" t="s">
        <v>277</v>
      </c>
      <c r="G188" s="209" t="s">
        <v>137</v>
      </c>
      <c r="H188" s="210">
        <v>50.5</v>
      </c>
      <c r="I188" s="211"/>
      <c r="J188" s="212">
        <f>ROUND(I188*H188,2)</f>
        <v>0</v>
      </c>
      <c r="K188" s="208" t="s">
        <v>130</v>
      </c>
      <c r="L188" s="46"/>
      <c r="M188" s="213" t="s">
        <v>19</v>
      </c>
      <c r="N188" s="214" t="s">
        <v>47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131</v>
      </c>
      <c r="AT188" s="217" t="s">
        <v>126</v>
      </c>
      <c r="AU188" s="217" t="s">
        <v>86</v>
      </c>
      <c r="AY188" s="19" t="s">
        <v>124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84</v>
      </c>
      <c r="BK188" s="218">
        <f>ROUND(I188*H188,2)</f>
        <v>0</v>
      </c>
      <c r="BL188" s="19" t="s">
        <v>131</v>
      </c>
      <c r="BM188" s="217" t="s">
        <v>278</v>
      </c>
    </row>
    <row r="189" s="2" customFormat="1">
      <c r="A189" s="40"/>
      <c r="B189" s="41"/>
      <c r="C189" s="42"/>
      <c r="D189" s="219" t="s">
        <v>133</v>
      </c>
      <c r="E189" s="42"/>
      <c r="F189" s="220" t="s">
        <v>279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133</v>
      </c>
      <c r="AU189" s="19" t="s">
        <v>86</v>
      </c>
    </row>
    <row r="190" s="13" customFormat="1">
      <c r="A190" s="13"/>
      <c r="B190" s="224"/>
      <c r="C190" s="225"/>
      <c r="D190" s="226" t="s">
        <v>140</v>
      </c>
      <c r="E190" s="227" t="s">
        <v>19</v>
      </c>
      <c r="F190" s="228" t="s">
        <v>258</v>
      </c>
      <c r="G190" s="225"/>
      <c r="H190" s="227" t="s">
        <v>19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140</v>
      </c>
      <c r="AU190" s="234" t="s">
        <v>86</v>
      </c>
      <c r="AV190" s="13" t="s">
        <v>84</v>
      </c>
      <c r="AW190" s="13" t="s">
        <v>35</v>
      </c>
      <c r="AX190" s="13" t="s">
        <v>76</v>
      </c>
      <c r="AY190" s="234" t="s">
        <v>124</v>
      </c>
    </row>
    <row r="191" s="14" customFormat="1">
      <c r="A191" s="14"/>
      <c r="B191" s="235"/>
      <c r="C191" s="236"/>
      <c r="D191" s="226" t="s">
        <v>140</v>
      </c>
      <c r="E191" s="237" t="s">
        <v>19</v>
      </c>
      <c r="F191" s="238" t="s">
        <v>249</v>
      </c>
      <c r="G191" s="236"/>
      <c r="H191" s="239">
        <v>50.5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140</v>
      </c>
      <c r="AU191" s="245" t="s">
        <v>86</v>
      </c>
      <c r="AV191" s="14" t="s">
        <v>86</v>
      </c>
      <c r="AW191" s="14" t="s">
        <v>35</v>
      </c>
      <c r="AX191" s="14" t="s">
        <v>84</v>
      </c>
      <c r="AY191" s="245" t="s">
        <v>124</v>
      </c>
    </row>
    <row r="192" s="2" customFormat="1" ht="78" customHeight="1">
      <c r="A192" s="40"/>
      <c r="B192" s="41"/>
      <c r="C192" s="206" t="s">
        <v>280</v>
      </c>
      <c r="D192" s="206" t="s">
        <v>126</v>
      </c>
      <c r="E192" s="207" t="s">
        <v>281</v>
      </c>
      <c r="F192" s="208" t="s">
        <v>282</v>
      </c>
      <c r="G192" s="209" t="s">
        <v>137</v>
      </c>
      <c r="H192" s="210">
        <v>101</v>
      </c>
      <c r="I192" s="211"/>
      <c r="J192" s="212">
        <f>ROUND(I192*H192,2)</f>
        <v>0</v>
      </c>
      <c r="K192" s="208" t="s">
        <v>130</v>
      </c>
      <c r="L192" s="46"/>
      <c r="M192" s="213" t="s">
        <v>19</v>
      </c>
      <c r="N192" s="214" t="s">
        <v>47</v>
      </c>
      <c r="O192" s="86"/>
      <c r="P192" s="215">
        <f>O192*H192</f>
        <v>0</v>
      </c>
      <c r="Q192" s="215">
        <v>0.089219999999999994</v>
      </c>
      <c r="R192" s="215">
        <f>Q192*H192</f>
        <v>9.0112199999999998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131</v>
      </c>
      <c r="AT192" s="217" t="s">
        <v>126</v>
      </c>
      <c r="AU192" s="217" t="s">
        <v>86</v>
      </c>
      <c r="AY192" s="19" t="s">
        <v>124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84</v>
      </c>
      <c r="BK192" s="218">
        <f>ROUND(I192*H192,2)</f>
        <v>0</v>
      </c>
      <c r="BL192" s="19" t="s">
        <v>131</v>
      </c>
      <c r="BM192" s="217" t="s">
        <v>283</v>
      </c>
    </row>
    <row r="193" s="2" customFormat="1">
      <c r="A193" s="40"/>
      <c r="B193" s="41"/>
      <c r="C193" s="42"/>
      <c r="D193" s="219" t="s">
        <v>133</v>
      </c>
      <c r="E193" s="42"/>
      <c r="F193" s="220" t="s">
        <v>284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133</v>
      </c>
      <c r="AU193" s="19" t="s">
        <v>86</v>
      </c>
    </row>
    <row r="194" s="13" customFormat="1">
      <c r="A194" s="13"/>
      <c r="B194" s="224"/>
      <c r="C194" s="225"/>
      <c r="D194" s="226" t="s">
        <v>140</v>
      </c>
      <c r="E194" s="227" t="s">
        <v>19</v>
      </c>
      <c r="F194" s="228" t="s">
        <v>242</v>
      </c>
      <c r="G194" s="225"/>
      <c r="H194" s="227" t="s">
        <v>19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140</v>
      </c>
      <c r="AU194" s="234" t="s">
        <v>86</v>
      </c>
      <c r="AV194" s="13" t="s">
        <v>84</v>
      </c>
      <c r="AW194" s="13" t="s">
        <v>35</v>
      </c>
      <c r="AX194" s="13" t="s">
        <v>76</v>
      </c>
      <c r="AY194" s="234" t="s">
        <v>124</v>
      </c>
    </row>
    <row r="195" s="14" customFormat="1">
      <c r="A195" s="14"/>
      <c r="B195" s="235"/>
      <c r="C195" s="236"/>
      <c r="D195" s="226" t="s">
        <v>140</v>
      </c>
      <c r="E195" s="237" t="s">
        <v>19</v>
      </c>
      <c r="F195" s="238" t="s">
        <v>243</v>
      </c>
      <c r="G195" s="236"/>
      <c r="H195" s="239">
        <v>69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140</v>
      </c>
      <c r="AU195" s="245" t="s">
        <v>86</v>
      </c>
      <c r="AV195" s="14" t="s">
        <v>86</v>
      </c>
      <c r="AW195" s="14" t="s">
        <v>35</v>
      </c>
      <c r="AX195" s="14" t="s">
        <v>76</v>
      </c>
      <c r="AY195" s="245" t="s">
        <v>124</v>
      </c>
    </row>
    <row r="196" s="13" customFormat="1">
      <c r="A196" s="13"/>
      <c r="B196" s="224"/>
      <c r="C196" s="225"/>
      <c r="D196" s="226" t="s">
        <v>140</v>
      </c>
      <c r="E196" s="227" t="s">
        <v>19</v>
      </c>
      <c r="F196" s="228" t="s">
        <v>244</v>
      </c>
      <c r="G196" s="225"/>
      <c r="H196" s="227" t="s">
        <v>19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140</v>
      </c>
      <c r="AU196" s="234" t="s">
        <v>86</v>
      </c>
      <c r="AV196" s="13" t="s">
        <v>84</v>
      </c>
      <c r="AW196" s="13" t="s">
        <v>35</v>
      </c>
      <c r="AX196" s="13" t="s">
        <v>76</v>
      </c>
      <c r="AY196" s="234" t="s">
        <v>124</v>
      </c>
    </row>
    <row r="197" s="14" customFormat="1">
      <c r="A197" s="14"/>
      <c r="B197" s="235"/>
      <c r="C197" s="236"/>
      <c r="D197" s="226" t="s">
        <v>140</v>
      </c>
      <c r="E197" s="237" t="s">
        <v>19</v>
      </c>
      <c r="F197" s="238" t="s">
        <v>245</v>
      </c>
      <c r="G197" s="236"/>
      <c r="H197" s="239">
        <v>32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140</v>
      </c>
      <c r="AU197" s="245" t="s">
        <v>86</v>
      </c>
      <c r="AV197" s="14" t="s">
        <v>86</v>
      </c>
      <c r="AW197" s="14" t="s">
        <v>35</v>
      </c>
      <c r="AX197" s="14" t="s">
        <v>76</v>
      </c>
      <c r="AY197" s="245" t="s">
        <v>124</v>
      </c>
    </row>
    <row r="198" s="15" customFormat="1">
      <c r="A198" s="15"/>
      <c r="B198" s="246"/>
      <c r="C198" s="247"/>
      <c r="D198" s="226" t="s">
        <v>140</v>
      </c>
      <c r="E198" s="248" t="s">
        <v>19</v>
      </c>
      <c r="F198" s="249" t="s">
        <v>145</v>
      </c>
      <c r="G198" s="247"/>
      <c r="H198" s="250">
        <v>101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6" t="s">
        <v>140</v>
      </c>
      <c r="AU198" s="256" t="s">
        <v>86</v>
      </c>
      <c r="AV198" s="15" t="s">
        <v>131</v>
      </c>
      <c r="AW198" s="15" t="s">
        <v>35</v>
      </c>
      <c r="AX198" s="15" t="s">
        <v>84</v>
      </c>
      <c r="AY198" s="256" t="s">
        <v>124</v>
      </c>
    </row>
    <row r="199" s="2" customFormat="1" ht="24.15" customHeight="1">
      <c r="A199" s="40"/>
      <c r="B199" s="41"/>
      <c r="C199" s="257" t="s">
        <v>285</v>
      </c>
      <c r="D199" s="257" t="s">
        <v>201</v>
      </c>
      <c r="E199" s="258" t="s">
        <v>286</v>
      </c>
      <c r="F199" s="259" t="s">
        <v>287</v>
      </c>
      <c r="G199" s="260" t="s">
        <v>137</v>
      </c>
      <c r="H199" s="261">
        <v>7.21</v>
      </c>
      <c r="I199" s="262"/>
      <c r="J199" s="263">
        <f>ROUND(I199*H199,2)</f>
        <v>0</v>
      </c>
      <c r="K199" s="259" t="s">
        <v>130</v>
      </c>
      <c r="L199" s="264"/>
      <c r="M199" s="265" t="s">
        <v>19</v>
      </c>
      <c r="N199" s="266" t="s">
        <v>47</v>
      </c>
      <c r="O199" s="86"/>
      <c r="P199" s="215">
        <f>O199*H199</f>
        <v>0</v>
      </c>
      <c r="Q199" s="215">
        <v>0.13100000000000001</v>
      </c>
      <c r="R199" s="215">
        <f>Q199*H199</f>
        <v>0.94451000000000007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177</v>
      </c>
      <c r="AT199" s="217" t="s">
        <v>201</v>
      </c>
      <c r="AU199" s="217" t="s">
        <v>86</v>
      </c>
      <c r="AY199" s="19" t="s">
        <v>124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84</v>
      </c>
      <c r="BK199" s="218">
        <f>ROUND(I199*H199,2)</f>
        <v>0</v>
      </c>
      <c r="BL199" s="19" t="s">
        <v>131</v>
      </c>
      <c r="BM199" s="217" t="s">
        <v>288</v>
      </c>
    </row>
    <row r="200" s="13" customFormat="1">
      <c r="A200" s="13"/>
      <c r="B200" s="224"/>
      <c r="C200" s="225"/>
      <c r="D200" s="226" t="s">
        <v>140</v>
      </c>
      <c r="E200" s="227" t="s">
        <v>19</v>
      </c>
      <c r="F200" s="228" t="s">
        <v>289</v>
      </c>
      <c r="G200" s="225"/>
      <c r="H200" s="227" t="s">
        <v>19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140</v>
      </c>
      <c r="AU200" s="234" t="s">
        <v>86</v>
      </c>
      <c r="AV200" s="13" t="s">
        <v>84</v>
      </c>
      <c r="AW200" s="13" t="s">
        <v>35</v>
      </c>
      <c r="AX200" s="13" t="s">
        <v>76</v>
      </c>
      <c r="AY200" s="234" t="s">
        <v>124</v>
      </c>
    </row>
    <row r="201" s="14" customFormat="1">
      <c r="A201" s="14"/>
      <c r="B201" s="235"/>
      <c r="C201" s="236"/>
      <c r="D201" s="226" t="s">
        <v>140</v>
      </c>
      <c r="E201" s="237" t="s">
        <v>19</v>
      </c>
      <c r="F201" s="238" t="s">
        <v>290</v>
      </c>
      <c r="G201" s="236"/>
      <c r="H201" s="239">
        <v>7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140</v>
      </c>
      <c r="AU201" s="245" t="s">
        <v>86</v>
      </c>
      <c r="AV201" s="14" t="s">
        <v>86</v>
      </c>
      <c r="AW201" s="14" t="s">
        <v>35</v>
      </c>
      <c r="AX201" s="14" t="s">
        <v>84</v>
      </c>
      <c r="AY201" s="245" t="s">
        <v>124</v>
      </c>
    </row>
    <row r="202" s="14" customFormat="1">
      <c r="A202" s="14"/>
      <c r="B202" s="235"/>
      <c r="C202" s="236"/>
      <c r="D202" s="226" t="s">
        <v>140</v>
      </c>
      <c r="E202" s="236"/>
      <c r="F202" s="238" t="s">
        <v>291</v>
      </c>
      <c r="G202" s="236"/>
      <c r="H202" s="239">
        <v>7.21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140</v>
      </c>
      <c r="AU202" s="245" t="s">
        <v>86</v>
      </c>
      <c r="AV202" s="14" t="s">
        <v>86</v>
      </c>
      <c r="AW202" s="14" t="s">
        <v>4</v>
      </c>
      <c r="AX202" s="14" t="s">
        <v>84</v>
      </c>
      <c r="AY202" s="245" t="s">
        <v>124</v>
      </c>
    </row>
    <row r="203" s="2" customFormat="1" ht="24.15" customHeight="1">
      <c r="A203" s="40"/>
      <c r="B203" s="41"/>
      <c r="C203" s="257" t="s">
        <v>292</v>
      </c>
      <c r="D203" s="257" t="s">
        <v>201</v>
      </c>
      <c r="E203" s="258" t="s">
        <v>293</v>
      </c>
      <c r="F203" s="259" t="s">
        <v>294</v>
      </c>
      <c r="G203" s="260" t="s">
        <v>137</v>
      </c>
      <c r="H203" s="261">
        <v>9.2699999999999996</v>
      </c>
      <c r="I203" s="262"/>
      <c r="J203" s="263">
        <f>ROUND(I203*H203,2)</f>
        <v>0</v>
      </c>
      <c r="K203" s="259" t="s">
        <v>130</v>
      </c>
      <c r="L203" s="264"/>
      <c r="M203" s="265" t="s">
        <v>19</v>
      </c>
      <c r="N203" s="266" t="s">
        <v>47</v>
      </c>
      <c r="O203" s="86"/>
      <c r="P203" s="215">
        <f>O203*H203</f>
        <v>0</v>
      </c>
      <c r="Q203" s="215">
        <v>0.13100000000000001</v>
      </c>
      <c r="R203" s="215">
        <f>Q203*H203</f>
        <v>1.21437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177</v>
      </c>
      <c r="AT203" s="217" t="s">
        <v>201</v>
      </c>
      <c r="AU203" s="217" t="s">
        <v>86</v>
      </c>
      <c r="AY203" s="19" t="s">
        <v>124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84</v>
      </c>
      <c r="BK203" s="218">
        <f>ROUND(I203*H203,2)</f>
        <v>0</v>
      </c>
      <c r="BL203" s="19" t="s">
        <v>131</v>
      </c>
      <c r="BM203" s="217" t="s">
        <v>295</v>
      </c>
    </row>
    <row r="204" s="13" customFormat="1">
      <c r="A204" s="13"/>
      <c r="B204" s="224"/>
      <c r="C204" s="225"/>
      <c r="D204" s="226" t="s">
        <v>140</v>
      </c>
      <c r="E204" s="227" t="s">
        <v>19</v>
      </c>
      <c r="F204" s="228" t="s">
        <v>296</v>
      </c>
      <c r="G204" s="225"/>
      <c r="H204" s="227" t="s">
        <v>19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140</v>
      </c>
      <c r="AU204" s="234" t="s">
        <v>86</v>
      </c>
      <c r="AV204" s="13" t="s">
        <v>84</v>
      </c>
      <c r="AW204" s="13" t="s">
        <v>35</v>
      </c>
      <c r="AX204" s="13" t="s">
        <v>76</v>
      </c>
      <c r="AY204" s="234" t="s">
        <v>124</v>
      </c>
    </row>
    <row r="205" s="14" customFormat="1">
      <c r="A205" s="14"/>
      <c r="B205" s="235"/>
      <c r="C205" s="236"/>
      <c r="D205" s="226" t="s">
        <v>140</v>
      </c>
      <c r="E205" s="237" t="s">
        <v>19</v>
      </c>
      <c r="F205" s="238" t="s">
        <v>297</v>
      </c>
      <c r="G205" s="236"/>
      <c r="H205" s="239">
        <v>9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140</v>
      </c>
      <c r="AU205" s="245" t="s">
        <v>86</v>
      </c>
      <c r="AV205" s="14" t="s">
        <v>86</v>
      </c>
      <c r="AW205" s="14" t="s">
        <v>35</v>
      </c>
      <c r="AX205" s="14" t="s">
        <v>84</v>
      </c>
      <c r="AY205" s="245" t="s">
        <v>124</v>
      </c>
    </row>
    <row r="206" s="14" customFormat="1">
      <c r="A206" s="14"/>
      <c r="B206" s="235"/>
      <c r="C206" s="236"/>
      <c r="D206" s="226" t="s">
        <v>140</v>
      </c>
      <c r="E206" s="236"/>
      <c r="F206" s="238" t="s">
        <v>298</v>
      </c>
      <c r="G206" s="236"/>
      <c r="H206" s="239">
        <v>9.2699999999999996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140</v>
      </c>
      <c r="AU206" s="245" t="s">
        <v>86</v>
      </c>
      <c r="AV206" s="14" t="s">
        <v>86</v>
      </c>
      <c r="AW206" s="14" t="s">
        <v>4</v>
      </c>
      <c r="AX206" s="14" t="s">
        <v>84</v>
      </c>
      <c r="AY206" s="245" t="s">
        <v>124</v>
      </c>
    </row>
    <row r="207" s="2" customFormat="1" ht="90" customHeight="1">
      <c r="A207" s="40"/>
      <c r="B207" s="41"/>
      <c r="C207" s="206" t="s">
        <v>299</v>
      </c>
      <c r="D207" s="206" t="s">
        <v>126</v>
      </c>
      <c r="E207" s="207" t="s">
        <v>300</v>
      </c>
      <c r="F207" s="208" t="s">
        <v>301</v>
      </c>
      <c r="G207" s="209" t="s">
        <v>137</v>
      </c>
      <c r="H207" s="210">
        <v>14</v>
      </c>
      <c r="I207" s="211"/>
      <c r="J207" s="212">
        <f>ROUND(I207*H207,2)</f>
        <v>0</v>
      </c>
      <c r="K207" s="208" t="s">
        <v>130</v>
      </c>
      <c r="L207" s="46"/>
      <c r="M207" s="213" t="s">
        <v>19</v>
      </c>
      <c r="N207" s="214" t="s">
        <v>47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131</v>
      </c>
      <c r="AT207" s="217" t="s">
        <v>126</v>
      </c>
      <c r="AU207" s="217" t="s">
        <v>86</v>
      </c>
      <c r="AY207" s="19" t="s">
        <v>124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84</v>
      </c>
      <c r="BK207" s="218">
        <f>ROUND(I207*H207,2)</f>
        <v>0</v>
      </c>
      <c r="BL207" s="19" t="s">
        <v>131</v>
      </c>
      <c r="BM207" s="217" t="s">
        <v>302</v>
      </c>
    </row>
    <row r="208" s="2" customFormat="1">
      <c r="A208" s="40"/>
      <c r="B208" s="41"/>
      <c r="C208" s="42"/>
      <c r="D208" s="219" t="s">
        <v>133</v>
      </c>
      <c r="E208" s="42"/>
      <c r="F208" s="220" t="s">
        <v>303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133</v>
      </c>
      <c r="AU208" s="19" t="s">
        <v>86</v>
      </c>
    </row>
    <row r="209" s="13" customFormat="1">
      <c r="A209" s="13"/>
      <c r="B209" s="224"/>
      <c r="C209" s="225"/>
      <c r="D209" s="226" t="s">
        <v>140</v>
      </c>
      <c r="E209" s="227" t="s">
        <v>19</v>
      </c>
      <c r="F209" s="228" t="s">
        <v>143</v>
      </c>
      <c r="G209" s="225"/>
      <c r="H209" s="227" t="s">
        <v>19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140</v>
      </c>
      <c r="AU209" s="234" t="s">
        <v>86</v>
      </c>
      <c r="AV209" s="13" t="s">
        <v>84</v>
      </c>
      <c r="AW209" s="13" t="s">
        <v>35</v>
      </c>
      <c r="AX209" s="13" t="s">
        <v>76</v>
      </c>
      <c r="AY209" s="234" t="s">
        <v>124</v>
      </c>
    </row>
    <row r="210" s="14" customFormat="1">
      <c r="A210" s="14"/>
      <c r="B210" s="235"/>
      <c r="C210" s="236"/>
      <c r="D210" s="226" t="s">
        <v>140</v>
      </c>
      <c r="E210" s="237" t="s">
        <v>19</v>
      </c>
      <c r="F210" s="238" t="s">
        <v>304</v>
      </c>
      <c r="G210" s="236"/>
      <c r="H210" s="239">
        <v>14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140</v>
      </c>
      <c r="AU210" s="245" t="s">
        <v>86</v>
      </c>
      <c r="AV210" s="14" t="s">
        <v>86</v>
      </c>
      <c r="AW210" s="14" t="s">
        <v>35</v>
      </c>
      <c r="AX210" s="14" t="s">
        <v>84</v>
      </c>
      <c r="AY210" s="245" t="s">
        <v>124</v>
      </c>
    </row>
    <row r="211" s="2" customFormat="1" ht="66.75" customHeight="1">
      <c r="A211" s="40"/>
      <c r="B211" s="41"/>
      <c r="C211" s="206" t="s">
        <v>305</v>
      </c>
      <c r="D211" s="206" t="s">
        <v>126</v>
      </c>
      <c r="E211" s="207" t="s">
        <v>306</v>
      </c>
      <c r="F211" s="208" t="s">
        <v>307</v>
      </c>
      <c r="G211" s="209" t="s">
        <v>137</v>
      </c>
      <c r="H211" s="210">
        <v>21</v>
      </c>
      <c r="I211" s="211"/>
      <c r="J211" s="212">
        <f>ROUND(I211*H211,2)</f>
        <v>0</v>
      </c>
      <c r="K211" s="208" t="s">
        <v>130</v>
      </c>
      <c r="L211" s="46"/>
      <c r="M211" s="213" t="s">
        <v>19</v>
      </c>
      <c r="N211" s="214" t="s">
        <v>47</v>
      </c>
      <c r="O211" s="86"/>
      <c r="P211" s="215">
        <f>O211*H211</f>
        <v>0</v>
      </c>
      <c r="Q211" s="215">
        <v>0.080030000000000004</v>
      </c>
      <c r="R211" s="215">
        <f>Q211*H211</f>
        <v>1.6806300000000001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131</v>
      </c>
      <c r="AT211" s="217" t="s">
        <v>126</v>
      </c>
      <c r="AU211" s="217" t="s">
        <v>86</v>
      </c>
      <c r="AY211" s="19" t="s">
        <v>124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84</v>
      </c>
      <c r="BK211" s="218">
        <f>ROUND(I211*H211,2)</f>
        <v>0</v>
      </c>
      <c r="BL211" s="19" t="s">
        <v>131</v>
      </c>
      <c r="BM211" s="217" t="s">
        <v>308</v>
      </c>
    </row>
    <row r="212" s="2" customFormat="1">
      <c r="A212" s="40"/>
      <c r="B212" s="41"/>
      <c r="C212" s="42"/>
      <c r="D212" s="219" t="s">
        <v>133</v>
      </c>
      <c r="E212" s="42"/>
      <c r="F212" s="220" t="s">
        <v>309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133</v>
      </c>
      <c r="AU212" s="19" t="s">
        <v>86</v>
      </c>
    </row>
    <row r="213" s="13" customFormat="1">
      <c r="A213" s="13"/>
      <c r="B213" s="224"/>
      <c r="C213" s="225"/>
      <c r="D213" s="226" t="s">
        <v>140</v>
      </c>
      <c r="E213" s="227" t="s">
        <v>19</v>
      </c>
      <c r="F213" s="228" t="s">
        <v>310</v>
      </c>
      <c r="G213" s="225"/>
      <c r="H213" s="227" t="s">
        <v>19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140</v>
      </c>
      <c r="AU213" s="234" t="s">
        <v>86</v>
      </c>
      <c r="AV213" s="13" t="s">
        <v>84</v>
      </c>
      <c r="AW213" s="13" t="s">
        <v>35</v>
      </c>
      <c r="AX213" s="13" t="s">
        <v>76</v>
      </c>
      <c r="AY213" s="234" t="s">
        <v>124</v>
      </c>
    </row>
    <row r="214" s="14" customFormat="1">
      <c r="A214" s="14"/>
      <c r="B214" s="235"/>
      <c r="C214" s="236"/>
      <c r="D214" s="226" t="s">
        <v>140</v>
      </c>
      <c r="E214" s="237" t="s">
        <v>19</v>
      </c>
      <c r="F214" s="238" t="s">
        <v>247</v>
      </c>
      <c r="G214" s="236"/>
      <c r="H214" s="239">
        <v>21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140</v>
      </c>
      <c r="AU214" s="245" t="s">
        <v>86</v>
      </c>
      <c r="AV214" s="14" t="s">
        <v>86</v>
      </c>
      <c r="AW214" s="14" t="s">
        <v>35</v>
      </c>
      <c r="AX214" s="14" t="s">
        <v>84</v>
      </c>
      <c r="AY214" s="245" t="s">
        <v>124</v>
      </c>
    </row>
    <row r="215" s="2" customFormat="1" ht="24.15" customHeight="1">
      <c r="A215" s="40"/>
      <c r="B215" s="41"/>
      <c r="C215" s="257" t="s">
        <v>311</v>
      </c>
      <c r="D215" s="257" t="s">
        <v>201</v>
      </c>
      <c r="E215" s="258" t="s">
        <v>312</v>
      </c>
      <c r="F215" s="259" t="s">
        <v>313</v>
      </c>
      <c r="G215" s="260" t="s">
        <v>137</v>
      </c>
      <c r="H215" s="261">
        <v>21.629999999999999</v>
      </c>
      <c r="I215" s="262"/>
      <c r="J215" s="263">
        <f>ROUND(I215*H215,2)</f>
        <v>0</v>
      </c>
      <c r="K215" s="259" t="s">
        <v>130</v>
      </c>
      <c r="L215" s="264"/>
      <c r="M215" s="265" t="s">
        <v>19</v>
      </c>
      <c r="N215" s="266" t="s">
        <v>47</v>
      </c>
      <c r="O215" s="86"/>
      <c r="P215" s="215">
        <f>O215*H215</f>
        <v>0</v>
      </c>
      <c r="Q215" s="215">
        <v>0.14499999999999999</v>
      </c>
      <c r="R215" s="215">
        <f>Q215*H215</f>
        <v>3.1363499999999997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177</v>
      </c>
      <c r="AT215" s="217" t="s">
        <v>201</v>
      </c>
      <c r="AU215" s="217" t="s">
        <v>86</v>
      </c>
      <c r="AY215" s="19" t="s">
        <v>124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84</v>
      </c>
      <c r="BK215" s="218">
        <f>ROUND(I215*H215,2)</f>
        <v>0</v>
      </c>
      <c r="BL215" s="19" t="s">
        <v>131</v>
      </c>
      <c r="BM215" s="217" t="s">
        <v>314</v>
      </c>
    </row>
    <row r="216" s="14" customFormat="1">
      <c r="A216" s="14"/>
      <c r="B216" s="235"/>
      <c r="C216" s="236"/>
      <c r="D216" s="226" t="s">
        <v>140</v>
      </c>
      <c r="E216" s="236"/>
      <c r="F216" s="238" t="s">
        <v>315</v>
      </c>
      <c r="G216" s="236"/>
      <c r="H216" s="239">
        <v>21.629999999999999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140</v>
      </c>
      <c r="AU216" s="245" t="s">
        <v>86</v>
      </c>
      <c r="AV216" s="14" t="s">
        <v>86</v>
      </c>
      <c r="AW216" s="14" t="s">
        <v>4</v>
      </c>
      <c r="AX216" s="14" t="s">
        <v>84</v>
      </c>
      <c r="AY216" s="245" t="s">
        <v>124</v>
      </c>
    </row>
    <row r="217" s="12" customFormat="1" ht="22.8" customHeight="1">
      <c r="A217" s="12"/>
      <c r="B217" s="190"/>
      <c r="C217" s="191"/>
      <c r="D217" s="192" t="s">
        <v>75</v>
      </c>
      <c r="E217" s="204" t="s">
        <v>177</v>
      </c>
      <c r="F217" s="204" t="s">
        <v>316</v>
      </c>
      <c r="G217" s="191"/>
      <c r="H217" s="191"/>
      <c r="I217" s="194"/>
      <c r="J217" s="205">
        <f>BK217</f>
        <v>0</v>
      </c>
      <c r="K217" s="191"/>
      <c r="L217" s="196"/>
      <c r="M217" s="197"/>
      <c r="N217" s="198"/>
      <c r="O217" s="198"/>
      <c r="P217" s="199">
        <f>SUM(P218:P223)</f>
        <v>0</v>
      </c>
      <c r="Q217" s="198"/>
      <c r="R217" s="199">
        <f>SUM(R218:R223)</f>
        <v>0</v>
      </c>
      <c r="S217" s="198"/>
      <c r="T217" s="200">
        <f>SUM(T218:T223)</f>
        <v>1.256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1" t="s">
        <v>84</v>
      </c>
      <c r="AT217" s="202" t="s">
        <v>75</v>
      </c>
      <c r="AU217" s="202" t="s">
        <v>84</v>
      </c>
      <c r="AY217" s="201" t="s">
        <v>124</v>
      </c>
      <c r="BK217" s="203">
        <f>SUM(BK218:BK223)</f>
        <v>0</v>
      </c>
    </row>
    <row r="218" s="2" customFormat="1" ht="33" customHeight="1">
      <c r="A218" s="40"/>
      <c r="B218" s="41"/>
      <c r="C218" s="206" t="s">
        <v>317</v>
      </c>
      <c r="D218" s="206" t="s">
        <v>126</v>
      </c>
      <c r="E218" s="207" t="s">
        <v>318</v>
      </c>
      <c r="F218" s="208" t="s">
        <v>319</v>
      </c>
      <c r="G218" s="209" t="s">
        <v>164</v>
      </c>
      <c r="H218" s="210">
        <v>0.55000000000000004</v>
      </c>
      <c r="I218" s="211"/>
      <c r="J218" s="212">
        <f>ROUND(I218*H218,2)</f>
        <v>0</v>
      </c>
      <c r="K218" s="208" t="s">
        <v>130</v>
      </c>
      <c r="L218" s="46"/>
      <c r="M218" s="213" t="s">
        <v>19</v>
      </c>
      <c r="N218" s="214" t="s">
        <v>47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1.9199999999999999</v>
      </c>
      <c r="T218" s="216">
        <f>S218*H218</f>
        <v>1.0560000000000001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131</v>
      </c>
      <c r="AT218" s="217" t="s">
        <v>126</v>
      </c>
      <c r="AU218" s="217" t="s">
        <v>86</v>
      </c>
      <c r="AY218" s="19" t="s">
        <v>124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84</v>
      </c>
      <c r="BK218" s="218">
        <f>ROUND(I218*H218,2)</f>
        <v>0</v>
      </c>
      <c r="BL218" s="19" t="s">
        <v>131</v>
      </c>
      <c r="BM218" s="217" t="s">
        <v>320</v>
      </c>
    </row>
    <row r="219" s="2" customFormat="1">
      <c r="A219" s="40"/>
      <c r="B219" s="41"/>
      <c r="C219" s="42"/>
      <c r="D219" s="219" t="s">
        <v>133</v>
      </c>
      <c r="E219" s="42"/>
      <c r="F219" s="220" t="s">
        <v>321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133</v>
      </c>
      <c r="AU219" s="19" t="s">
        <v>86</v>
      </c>
    </row>
    <row r="220" s="13" customFormat="1">
      <c r="A220" s="13"/>
      <c r="B220" s="224"/>
      <c r="C220" s="225"/>
      <c r="D220" s="226" t="s">
        <v>140</v>
      </c>
      <c r="E220" s="227" t="s">
        <v>19</v>
      </c>
      <c r="F220" s="228" t="s">
        <v>322</v>
      </c>
      <c r="G220" s="225"/>
      <c r="H220" s="227" t="s">
        <v>19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140</v>
      </c>
      <c r="AU220" s="234" t="s">
        <v>86</v>
      </c>
      <c r="AV220" s="13" t="s">
        <v>84</v>
      </c>
      <c r="AW220" s="13" t="s">
        <v>35</v>
      </c>
      <c r="AX220" s="13" t="s">
        <v>76</v>
      </c>
      <c r="AY220" s="234" t="s">
        <v>124</v>
      </c>
    </row>
    <row r="221" s="14" customFormat="1">
      <c r="A221" s="14"/>
      <c r="B221" s="235"/>
      <c r="C221" s="236"/>
      <c r="D221" s="226" t="s">
        <v>140</v>
      </c>
      <c r="E221" s="237" t="s">
        <v>19</v>
      </c>
      <c r="F221" s="238" t="s">
        <v>323</v>
      </c>
      <c r="G221" s="236"/>
      <c r="H221" s="239">
        <v>0.55000000000000004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140</v>
      </c>
      <c r="AU221" s="245" t="s">
        <v>86</v>
      </c>
      <c r="AV221" s="14" t="s">
        <v>86</v>
      </c>
      <c r="AW221" s="14" t="s">
        <v>35</v>
      </c>
      <c r="AX221" s="14" t="s">
        <v>84</v>
      </c>
      <c r="AY221" s="245" t="s">
        <v>124</v>
      </c>
    </row>
    <row r="222" s="2" customFormat="1" ht="24.15" customHeight="1">
      <c r="A222" s="40"/>
      <c r="B222" s="41"/>
      <c r="C222" s="206" t="s">
        <v>324</v>
      </c>
      <c r="D222" s="206" t="s">
        <v>126</v>
      </c>
      <c r="E222" s="207" t="s">
        <v>325</v>
      </c>
      <c r="F222" s="208" t="s">
        <v>326</v>
      </c>
      <c r="G222" s="209" t="s">
        <v>129</v>
      </c>
      <c r="H222" s="210">
        <v>2</v>
      </c>
      <c r="I222" s="211"/>
      <c r="J222" s="212">
        <f>ROUND(I222*H222,2)</f>
        <v>0</v>
      </c>
      <c r="K222" s="208" t="s">
        <v>130</v>
      </c>
      <c r="L222" s="46"/>
      <c r="M222" s="213" t="s">
        <v>19</v>
      </c>
      <c r="N222" s="214" t="s">
        <v>47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0.10000000000000001</v>
      </c>
      <c r="T222" s="216">
        <f>S222*H222</f>
        <v>0.20000000000000001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131</v>
      </c>
      <c r="AT222" s="217" t="s">
        <v>126</v>
      </c>
      <c r="AU222" s="217" t="s">
        <v>86</v>
      </c>
      <c r="AY222" s="19" t="s">
        <v>124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84</v>
      </c>
      <c r="BK222" s="218">
        <f>ROUND(I222*H222,2)</f>
        <v>0</v>
      </c>
      <c r="BL222" s="19" t="s">
        <v>131</v>
      </c>
      <c r="BM222" s="217" t="s">
        <v>327</v>
      </c>
    </row>
    <row r="223" s="2" customFormat="1">
      <c r="A223" s="40"/>
      <c r="B223" s="41"/>
      <c r="C223" s="42"/>
      <c r="D223" s="219" t="s">
        <v>133</v>
      </c>
      <c r="E223" s="42"/>
      <c r="F223" s="220" t="s">
        <v>328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133</v>
      </c>
      <c r="AU223" s="19" t="s">
        <v>86</v>
      </c>
    </row>
    <row r="224" s="12" customFormat="1" ht="22.8" customHeight="1">
      <c r="A224" s="12"/>
      <c r="B224" s="190"/>
      <c r="C224" s="191"/>
      <c r="D224" s="192" t="s">
        <v>75</v>
      </c>
      <c r="E224" s="204" t="s">
        <v>185</v>
      </c>
      <c r="F224" s="204" t="s">
        <v>329</v>
      </c>
      <c r="G224" s="191"/>
      <c r="H224" s="191"/>
      <c r="I224" s="194"/>
      <c r="J224" s="205">
        <f>BK224</f>
        <v>0</v>
      </c>
      <c r="K224" s="191"/>
      <c r="L224" s="196"/>
      <c r="M224" s="197"/>
      <c r="N224" s="198"/>
      <c r="O224" s="198"/>
      <c r="P224" s="199">
        <f>SUM(P225:P353)</f>
        <v>0</v>
      </c>
      <c r="Q224" s="198"/>
      <c r="R224" s="199">
        <f>SUM(R225:R353)</f>
        <v>23.464686780000001</v>
      </c>
      <c r="S224" s="198"/>
      <c r="T224" s="200">
        <f>SUM(T225:T353)</f>
        <v>0.32800000000000001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1" t="s">
        <v>84</v>
      </c>
      <c r="AT224" s="202" t="s">
        <v>75</v>
      </c>
      <c r="AU224" s="202" t="s">
        <v>84</v>
      </c>
      <c r="AY224" s="201" t="s">
        <v>124</v>
      </c>
      <c r="BK224" s="203">
        <f>SUM(BK225:BK353)</f>
        <v>0</v>
      </c>
    </row>
    <row r="225" s="2" customFormat="1" ht="24.15" customHeight="1">
      <c r="A225" s="40"/>
      <c r="B225" s="41"/>
      <c r="C225" s="206" t="s">
        <v>330</v>
      </c>
      <c r="D225" s="206" t="s">
        <v>126</v>
      </c>
      <c r="E225" s="207" t="s">
        <v>331</v>
      </c>
      <c r="F225" s="208" t="s">
        <v>332</v>
      </c>
      <c r="G225" s="209" t="s">
        <v>153</v>
      </c>
      <c r="H225" s="210">
        <v>2</v>
      </c>
      <c r="I225" s="211"/>
      <c r="J225" s="212">
        <f>ROUND(I225*H225,2)</f>
        <v>0</v>
      </c>
      <c r="K225" s="208" t="s">
        <v>130</v>
      </c>
      <c r="L225" s="46"/>
      <c r="M225" s="213" t="s">
        <v>19</v>
      </c>
      <c r="N225" s="214" t="s">
        <v>47</v>
      </c>
      <c r="O225" s="86"/>
      <c r="P225" s="215">
        <f>O225*H225</f>
        <v>0</v>
      </c>
      <c r="Q225" s="215">
        <v>0.26086999999999999</v>
      </c>
      <c r="R225" s="215">
        <f>Q225*H225</f>
        <v>0.52173999999999998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131</v>
      </c>
      <c r="AT225" s="217" t="s">
        <v>126</v>
      </c>
      <c r="AU225" s="217" t="s">
        <v>86</v>
      </c>
      <c r="AY225" s="19" t="s">
        <v>124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84</v>
      </c>
      <c r="BK225" s="218">
        <f>ROUND(I225*H225,2)</f>
        <v>0</v>
      </c>
      <c r="BL225" s="19" t="s">
        <v>131</v>
      </c>
      <c r="BM225" s="217" t="s">
        <v>333</v>
      </c>
    </row>
    <row r="226" s="2" customFormat="1">
      <c r="A226" s="40"/>
      <c r="B226" s="41"/>
      <c r="C226" s="42"/>
      <c r="D226" s="219" t="s">
        <v>133</v>
      </c>
      <c r="E226" s="42"/>
      <c r="F226" s="220" t="s">
        <v>334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133</v>
      </c>
      <c r="AU226" s="19" t="s">
        <v>86</v>
      </c>
    </row>
    <row r="227" s="13" customFormat="1">
      <c r="A227" s="13"/>
      <c r="B227" s="224"/>
      <c r="C227" s="225"/>
      <c r="D227" s="226" t="s">
        <v>140</v>
      </c>
      <c r="E227" s="227" t="s">
        <v>19</v>
      </c>
      <c r="F227" s="228" t="s">
        <v>335</v>
      </c>
      <c r="G227" s="225"/>
      <c r="H227" s="227" t="s">
        <v>19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140</v>
      </c>
      <c r="AU227" s="234" t="s">
        <v>86</v>
      </c>
      <c r="AV227" s="13" t="s">
        <v>84</v>
      </c>
      <c r="AW227" s="13" t="s">
        <v>35</v>
      </c>
      <c r="AX227" s="13" t="s">
        <v>76</v>
      </c>
      <c r="AY227" s="234" t="s">
        <v>124</v>
      </c>
    </row>
    <row r="228" s="14" customFormat="1">
      <c r="A228" s="14"/>
      <c r="B228" s="235"/>
      <c r="C228" s="236"/>
      <c r="D228" s="226" t="s">
        <v>140</v>
      </c>
      <c r="E228" s="237" t="s">
        <v>19</v>
      </c>
      <c r="F228" s="238" t="s">
        <v>336</v>
      </c>
      <c r="G228" s="236"/>
      <c r="H228" s="239">
        <v>2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140</v>
      </c>
      <c r="AU228" s="245" t="s">
        <v>86</v>
      </c>
      <c r="AV228" s="14" t="s">
        <v>86</v>
      </c>
      <c r="AW228" s="14" t="s">
        <v>35</v>
      </c>
      <c r="AX228" s="14" t="s">
        <v>84</v>
      </c>
      <c r="AY228" s="245" t="s">
        <v>124</v>
      </c>
    </row>
    <row r="229" s="2" customFormat="1" ht="24.15" customHeight="1">
      <c r="A229" s="40"/>
      <c r="B229" s="41"/>
      <c r="C229" s="206" t="s">
        <v>337</v>
      </c>
      <c r="D229" s="206" t="s">
        <v>126</v>
      </c>
      <c r="E229" s="207" t="s">
        <v>338</v>
      </c>
      <c r="F229" s="208" t="s">
        <v>339</v>
      </c>
      <c r="G229" s="209" t="s">
        <v>153</v>
      </c>
      <c r="H229" s="210">
        <v>6</v>
      </c>
      <c r="I229" s="211"/>
      <c r="J229" s="212">
        <f>ROUND(I229*H229,2)</f>
        <v>0</v>
      </c>
      <c r="K229" s="208" t="s">
        <v>19</v>
      </c>
      <c r="L229" s="46"/>
      <c r="M229" s="213" t="s">
        <v>19</v>
      </c>
      <c r="N229" s="214" t="s">
        <v>47</v>
      </c>
      <c r="O229" s="86"/>
      <c r="P229" s="215">
        <f>O229*H229</f>
        <v>0</v>
      </c>
      <c r="Q229" s="215">
        <v>0.28587000000000001</v>
      </c>
      <c r="R229" s="215">
        <f>Q229*H229</f>
        <v>1.71522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131</v>
      </c>
      <c r="AT229" s="217" t="s">
        <v>126</v>
      </c>
      <c r="AU229" s="217" t="s">
        <v>86</v>
      </c>
      <c r="AY229" s="19" t="s">
        <v>124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84</v>
      </c>
      <c r="BK229" s="218">
        <f>ROUND(I229*H229,2)</f>
        <v>0</v>
      </c>
      <c r="BL229" s="19" t="s">
        <v>131</v>
      </c>
      <c r="BM229" s="217" t="s">
        <v>340</v>
      </c>
    </row>
    <row r="230" s="13" customFormat="1">
      <c r="A230" s="13"/>
      <c r="B230" s="224"/>
      <c r="C230" s="225"/>
      <c r="D230" s="226" t="s">
        <v>140</v>
      </c>
      <c r="E230" s="227" t="s">
        <v>19</v>
      </c>
      <c r="F230" s="228" t="s">
        <v>341</v>
      </c>
      <c r="G230" s="225"/>
      <c r="H230" s="227" t="s">
        <v>19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140</v>
      </c>
      <c r="AU230" s="234" t="s">
        <v>86</v>
      </c>
      <c r="AV230" s="13" t="s">
        <v>84</v>
      </c>
      <c r="AW230" s="13" t="s">
        <v>35</v>
      </c>
      <c r="AX230" s="13" t="s">
        <v>76</v>
      </c>
      <c r="AY230" s="234" t="s">
        <v>124</v>
      </c>
    </row>
    <row r="231" s="14" customFormat="1">
      <c r="A231" s="14"/>
      <c r="B231" s="235"/>
      <c r="C231" s="236"/>
      <c r="D231" s="226" t="s">
        <v>140</v>
      </c>
      <c r="E231" s="237" t="s">
        <v>19</v>
      </c>
      <c r="F231" s="238" t="s">
        <v>144</v>
      </c>
      <c r="G231" s="236"/>
      <c r="H231" s="239">
        <v>6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140</v>
      </c>
      <c r="AU231" s="245" t="s">
        <v>86</v>
      </c>
      <c r="AV231" s="14" t="s">
        <v>86</v>
      </c>
      <c r="AW231" s="14" t="s">
        <v>35</v>
      </c>
      <c r="AX231" s="14" t="s">
        <v>84</v>
      </c>
      <c r="AY231" s="245" t="s">
        <v>124</v>
      </c>
    </row>
    <row r="232" s="2" customFormat="1" ht="24.15" customHeight="1">
      <c r="A232" s="40"/>
      <c r="B232" s="41"/>
      <c r="C232" s="206" t="s">
        <v>342</v>
      </c>
      <c r="D232" s="206" t="s">
        <v>126</v>
      </c>
      <c r="E232" s="207" t="s">
        <v>343</v>
      </c>
      <c r="F232" s="208" t="s">
        <v>344</v>
      </c>
      <c r="G232" s="209" t="s">
        <v>129</v>
      </c>
      <c r="H232" s="210">
        <v>4</v>
      </c>
      <c r="I232" s="211"/>
      <c r="J232" s="212">
        <f>ROUND(I232*H232,2)</f>
        <v>0</v>
      </c>
      <c r="K232" s="208" t="s">
        <v>130</v>
      </c>
      <c r="L232" s="46"/>
      <c r="M232" s="213" t="s">
        <v>19</v>
      </c>
      <c r="N232" s="214" t="s">
        <v>47</v>
      </c>
      <c r="O232" s="86"/>
      <c r="P232" s="215">
        <f>O232*H232</f>
        <v>0</v>
      </c>
      <c r="Q232" s="215">
        <v>0.11987</v>
      </c>
      <c r="R232" s="215">
        <f>Q232*H232</f>
        <v>0.47948000000000002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131</v>
      </c>
      <c r="AT232" s="217" t="s">
        <v>126</v>
      </c>
      <c r="AU232" s="217" t="s">
        <v>86</v>
      </c>
      <c r="AY232" s="19" t="s">
        <v>124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84</v>
      </c>
      <c r="BK232" s="218">
        <f>ROUND(I232*H232,2)</f>
        <v>0</v>
      </c>
      <c r="BL232" s="19" t="s">
        <v>131</v>
      </c>
      <c r="BM232" s="217" t="s">
        <v>345</v>
      </c>
    </row>
    <row r="233" s="2" customFormat="1">
      <c r="A233" s="40"/>
      <c r="B233" s="41"/>
      <c r="C233" s="42"/>
      <c r="D233" s="219" t="s">
        <v>133</v>
      </c>
      <c r="E233" s="42"/>
      <c r="F233" s="220" t="s">
        <v>346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133</v>
      </c>
      <c r="AU233" s="19" t="s">
        <v>86</v>
      </c>
    </row>
    <row r="234" s="13" customFormat="1">
      <c r="A234" s="13"/>
      <c r="B234" s="224"/>
      <c r="C234" s="225"/>
      <c r="D234" s="226" t="s">
        <v>140</v>
      </c>
      <c r="E234" s="227" t="s">
        <v>19</v>
      </c>
      <c r="F234" s="228" t="s">
        <v>347</v>
      </c>
      <c r="G234" s="225"/>
      <c r="H234" s="227" t="s">
        <v>19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140</v>
      </c>
      <c r="AU234" s="234" t="s">
        <v>86</v>
      </c>
      <c r="AV234" s="13" t="s">
        <v>84</v>
      </c>
      <c r="AW234" s="13" t="s">
        <v>35</v>
      </c>
      <c r="AX234" s="13" t="s">
        <v>76</v>
      </c>
      <c r="AY234" s="234" t="s">
        <v>124</v>
      </c>
    </row>
    <row r="235" s="14" customFormat="1">
      <c r="A235" s="14"/>
      <c r="B235" s="235"/>
      <c r="C235" s="236"/>
      <c r="D235" s="226" t="s">
        <v>140</v>
      </c>
      <c r="E235" s="237" t="s">
        <v>19</v>
      </c>
      <c r="F235" s="238" t="s">
        <v>348</v>
      </c>
      <c r="G235" s="236"/>
      <c r="H235" s="239">
        <v>4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140</v>
      </c>
      <c r="AU235" s="245" t="s">
        <v>86</v>
      </c>
      <c r="AV235" s="14" t="s">
        <v>86</v>
      </c>
      <c r="AW235" s="14" t="s">
        <v>35</v>
      </c>
      <c r="AX235" s="14" t="s">
        <v>84</v>
      </c>
      <c r="AY235" s="245" t="s">
        <v>124</v>
      </c>
    </row>
    <row r="236" s="2" customFormat="1" ht="24.15" customHeight="1">
      <c r="A236" s="40"/>
      <c r="B236" s="41"/>
      <c r="C236" s="206" t="s">
        <v>349</v>
      </c>
      <c r="D236" s="206" t="s">
        <v>126</v>
      </c>
      <c r="E236" s="207" t="s">
        <v>350</v>
      </c>
      <c r="F236" s="208" t="s">
        <v>351</v>
      </c>
      <c r="G236" s="209" t="s">
        <v>129</v>
      </c>
      <c r="H236" s="210">
        <v>19</v>
      </c>
      <c r="I236" s="211"/>
      <c r="J236" s="212">
        <f>ROUND(I236*H236,2)</f>
        <v>0</v>
      </c>
      <c r="K236" s="208" t="s">
        <v>130</v>
      </c>
      <c r="L236" s="46"/>
      <c r="M236" s="213" t="s">
        <v>19</v>
      </c>
      <c r="N236" s="214" t="s">
        <v>47</v>
      </c>
      <c r="O236" s="86"/>
      <c r="P236" s="215">
        <f>O236*H236</f>
        <v>0</v>
      </c>
      <c r="Q236" s="215">
        <v>0.00069999999999999999</v>
      </c>
      <c r="R236" s="215">
        <f>Q236*H236</f>
        <v>0.013299999999999999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131</v>
      </c>
      <c r="AT236" s="217" t="s">
        <v>126</v>
      </c>
      <c r="AU236" s="217" t="s">
        <v>86</v>
      </c>
      <c r="AY236" s="19" t="s">
        <v>124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84</v>
      </c>
      <c r="BK236" s="218">
        <f>ROUND(I236*H236,2)</f>
        <v>0</v>
      </c>
      <c r="BL236" s="19" t="s">
        <v>131</v>
      </c>
      <c r="BM236" s="217" t="s">
        <v>352</v>
      </c>
    </row>
    <row r="237" s="2" customFormat="1">
      <c r="A237" s="40"/>
      <c r="B237" s="41"/>
      <c r="C237" s="42"/>
      <c r="D237" s="219" t="s">
        <v>133</v>
      </c>
      <c r="E237" s="42"/>
      <c r="F237" s="220" t="s">
        <v>353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133</v>
      </c>
      <c r="AU237" s="19" t="s">
        <v>86</v>
      </c>
    </row>
    <row r="238" s="13" customFormat="1">
      <c r="A238" s="13"/>
      <c r="B238" s="224"/>
      <c r="C238" s="225"/>
      <c r="D238" s="226" t="s">
        <v>140</v>
      </c>
      <c r="E238" s="227" t="s">
        <v>19</v>
      </c>
      <c r="F238" s="228" t="s">
        <v>354</v>
      </c>
      <c r="G238" s="225"/>
      <c r="H238" s="227" t="s">
        <v>19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140</v>
      </c>
      <c r="AU238" s="234" t="s">
        <v>86</v>
      </c>
      <c r="AV238" s="13" t="s">
        <v>84</v>
      </c>
      <c r="AW238" s="13" t="s">
        <v>35</v>
      </c>
      <c r="AX238" s="13" t="s">
        <v>76</v>
      </c>
      <c r="AY238" s="234" t="s">
        <v>124</v>
      </c>
    </row>
    <row r="239" s="14" customFormat="1">
      <c r="A239" s="14"/>
      <c r="B239" s="235"/>
      <c r="C239" s="236"/>
      <c r="D239" s="226" t="s">
        <v>140</v>
      </c>
      <c r="E239" s="237" t="s">
        <v>19</v>
      </c>
      <c r="F239" s="238" t="s">
        <v>86</v>
      </c>
      <c r="G239" s="236"/>
      <c r="H239" s="239">
        <v>2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140</v>
      </c>
      <c r="AU239" s="245" t="s">
        <v>86</v>
      </c>
      <c r="AV239" s="14" t="s">
        <v>86</v>
      </c>
      <c r="AW239" s="14" t="s">
        <v>35</v>
      </c>
      <c r="AX239" s="14" t="s">
        <v>76</v>
      </c>
      <c r="AY239" s="245" t="s">
        <v>124</v>
      </c>
    </row>
    <row r="240" s="13" customFormat="1">
      <c r="A240" s="13"/>
      <c r="B240" s="224"/>
      <c r="C240" s="225"/>
      <c r="D240" s="226" t="s">
        <v>140</v>
      </c>
      <c r="E240" s="227" t="s">
        <v>19</v>
      </c>
      <c r="F240" s="228" t="s">
        <v>355</v>
      </c>
      <c r="G240" s="225"/>
      <c r="H240" s="227" t="s">
        <v>19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140</v>
      </c>
      <c r="AU240" s="234" t="s">
        <v>86</v>
      </c>
      <c r="AV240" s="13" t="s">
        <v>84</v>
      </c>
      <c r="AW240" s="13" t="s">
        <v>35</v>
      </c>
      <c r="AX240" s="13" t="s">
        <v>76</v>
      </c>
      <c r="AY240" s="234" t="s">
        <v>124</v>
      </c>
    </row>
    <row r="241" s="14" customFormat="1">
      <c r="A241" s="14"/>
      <c r="B241" s="235"/>
      <c r="C241" s="236"/>
      <c r="D241" s="226" t="s">
        <v>140</v>
      </c>
      <c r="E241" s="237" t="s">
        <v>19</v>
      </c>
      <c r="F241" s="238" t="s">
        <v>131</v>
      </c>
      <c r="G241" s="236"/>
      <c r="H241" s="239">
        <v>4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140</v>
      </c>
      <c r="AU241" s="245" t="s">
        <v>86</v>
      </c>
      <c r="AV241" s="14" t="s">
        <v>86</v>
      </c>
      <c r="AW241" s="14" t="s">
        <v>35</v>
      </c>
      <c r="AX241" s="14" t="s">
        <v>76</v>
      </c>
      <c r="AY241" s="245" t="s">
        <v>124</v>
      </c>
    </row>
    <row r="242" s="13" customFormat="1">
      <c r="A242" s="13"/>
      <c r="B242" s="224"/>
      <c r="C242" s="225"/>
      <c r="D242" s="226" t="s">
        <v>140</v>
      </c>
      <c r="E242" s="227" t="s">
        <v>19</v>
      </c>
      <c r="F242" s="228" t="s">
        <v>356</v>
      </c>
      <c r="G242" s="225"/>
      <c r="H242" s="227" t="s">
        <v>19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140</v>
      </c>
      <c r="AU242" s="234" t="s">
        <v>86</v>
      </c>
      <c r="AV242" s="13" t="s">
        <v>84</v>
      </c>
      <c r="AW242" s="13" t="s">
        <v>35</v>
      </c>
      <c r="AX242" s="13" t="s">
        <v>76</v>
      </c>
      <c r="AY242" s="234" t="s">
        <v>124</v>
      </c>
    </row>
    <row r="243" s="14" customFormat="1">
      <c r="A243" s="14"/>
      <c r="B243" s="235"/>
      <c r="C243" s="236"/>
      <c r="D243" s="226" t="s">
        <v>140</v>
      </c>
      <c r="E243" s="237" t="s">
        <v>19</v>
      </c>
      <c r="F243" s="238" t="s">
        <v>131</v>
      </c>
      <c r="G243" s="236"/>
      <c r="H243" s="239">
        <v>4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140</v>
      </c>
      <c r="AU243" s="245" t="s">
        <v>86</v>
      </c>
      <c r="AV243" s="14" t="s">
        <v>86</v>
      </c>
      <c r="AW243" s="14" t="s">
        <v>35</v>
      </c>
      <c r="AX243" s="14" t="s">
        <v>76</v>
      </c>
      <c r="AY243" s="245" t="s">
        <v>124</v>
      </c>
    </row>
    <row r="244" s="13" customFormat="1">
      <c r="A244" s="13"/>
      <c r="B244" s="224"/>
      <c r="C244" s="225"/>
      <c r="D244" s="226" t="s">
        <v>140</v>
      </c>
      <c r="E244" s="227" t="s">
        <v>19</v>
      </c>
      <c r="F244" s="228" t="s">
        <v>357</v>
      </c>
      <c r="G244" s="225"/>
      <c r="H244" s="227" t="s">
        <v>19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140</v>
      </c>
      <c r="AU244" s="234" t="s">
        <v>86</v>
      </c>
      <c r="AV244" s="13" t="s">
        <v>84</v>
      </c>
      <c r="AW244" s="13" t="s">
        <v>35</v>
      </c>
      <c r="AX244" s="13" t="s">
        <v>76</v>
      </c>
      <c r="AY244" s="234" t="s">
        <v>124</v>
      </c>
    </row>
    <row r="245" s="14" customFormat="1">
      <c r="A245" s="14"/>
      <c r="B245" s="235"/>
      <c r="C245" s="236"/>
      <c r="D245" s="226" t="s">
        <v>140</v>
      </c>
      <c r="E245" s="237" t="s">
        <v>19</v>
      </c>
      <c r="F245" s="238" t="s">
        <v>84</v>
      </c>
      <c r="G245" s="236"/>
      <c r="H245" s="239">
        <v>1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5" t="s">
        <v>140</v>
      </c>
      <c r="AU245" s="245" t="s">
        <v>86</v>
      </c>
      <c r="AV245" s="14" t="s">
        <v>86</v>
      </c>
      <c r="AW245" s="14" t="s">
        <v>35</v>
      </c>
      <c r="AX245" s="14" t="s">
        <v>76</v>
      </c>
      <c r="AY245" s="245" t="s">
        <v>124</v>
      </c>
    </row>
    <row r="246" s="13" customFormat="1">
      <c r="A246" s="13"/>
      <c r="B246" s="224"/>
      <c r="C246" s="225"/>
      <c r="D246" s="226" t="s">
        <v>140</v>
      </c>
      <c r="E246" s="227" t="s">
        <v>19</v>
      </c>
      <c r="F246" s="228" t="s">
        <v>358</v>
      </c>
      <c r="G246" s="225"/>
      <c r="H246" s="227" t="s">
        <v>19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140</v>
      </c>
      <c r="AU246" s="234" t="s">
        <v>86</v>
      </c>
      <c r="AV246" s="13" t="s">
        <v>84</v>
      </c>
      <c r="AW246" s="13" t="s">
        <v>35</v>
      </c>
      <c r="AX246" s="13" t="s">
        <v>76</v>
      </c>
      <c r="AY246" s="234" t="s">
        <v>124</v>
      </c>
    </row>
    <row r="247" s="14" customFormat="1">
      <c r="A247" s="14"/>
      <c r="B247" s="235"/>
      <c r="C247" s="236"/>
      <c r="D247" s="226" t="s">
        <v>140</v>
      </c>
      <c r="E247" s="237" t="s">
        <v>19</v>
      </c>
      <c r="F247" s="238" t="s">
        <v>131</v>
      </c>
      <c r="G247" s="236"/>
      <c r="H247" s="239">
        <v>4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140</v>
      </c>
      <c r="AU247" s="245" t="s">
        <v>86</v>
      </c>
      <c r="AV247" s="14" t="s">
        <v>86</v>
      </c>
      <c r="AW247" s="14" t="s">
        <v>35</v>
      </c>
      <c r="AX247" s="14" t="s">
        <v>76</v>
      </c>
      <c r="AY247" s="245" t="s">
        <v>124</v>
      </c>
    </row>
    <row r="248" s="13" customFormat="1">
      <c r="A248" s="13"/>
      <c r="B248" s="224"/>
      <c r="C248" s="225"/>
      <c r="D248" s="226" t="s">
        <v>140</v>
      </c>
      <c r="E248" s="227" t="s">
        <v>19</v>
      </c>
      <c r="F248" s="228" t="s">
        <v>359</v>
      </c>
      <c r="G248" s="225"/>
      <c r="H248" s="227" t="s">
        <v>19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140</v>
      </c>
      <c r="AU248" s="234" t="s">
        <v>86</v>
      </c>
      <c r="AV248" s="13" t="s">
        <v>84</v>
      </c>
      <c r="AW248" s="13" t="s">
        <v>35</v>
      </c>
      <c r="AX248" s="13" t="s">
        <v>76</v>
      </c>
      <c r="AY248" s="234" t="s">
        <v>124</v>
      </c>
    </row>
    <row r="249" s="14" customFormat="1">
      <c r="A249" s="14"/>
      <c r="B249" s="235"/>
      <c r="C249" s="236"/>
      <c r="D249" s="226" t="s">
        <v>140</v>
      </c>
      <c r="E249" s="237" t="s">
        <v>19</v>
      </c>
      <c r="F249" s="238" t="s">
        <v>131</v>
      </c>
      <c r="G249" s="236"/>
      <c r="H249" s="239">
        <v>4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140</v>
      </c>
      <c r="AU249" s="245" t="s">
        <v>86</v>
      </c>
      <c r="AV249" s="14" t="s">
        <v>86</v>
      </c>
      <c r="AW249" s="14" t="s">
        <v>35</v>
      </c>
      <c r="AX249" s="14" t="s">
        <v>76</v>
      </c>
      <c r="AY249" s="245" t="s">
        <v>124</v>
      </c>
    </row>
    <row r="250" s="15" customFormat="1">
      <c r="A250" s="15"/>
      <c r="B250" s="246"/>
      <c r="C250" s="247"/>
      <c r="D250" s="226" t="s">
        <v>140</v>
      </c>
      <c r="E250" s="248" t="s">
        <v>19</v>
      </c>
      <c r="F250" s="249" t="s">
        <v>145</v>
      </c>
      <c r="G250" s="247"/>
      <c r="H250" s="250">
        <v>19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6" t="s">
        <v>140</v>
      </c>
      <c r="AU250" s="256" t="s">
        <v>86</v>
      </c>
      <c r="AV250" s="15" t="s">
        <v>131</v>
      </c>
      <c r="AW250" s="15" t="s">
        <v>35</v>
      </c>
      <c r="AX250" s="15" t="s">
        <v>84</v>
      </c>
      <c r="AY250" s="256" t="s">
        <v>124</v>
      </c>
    </row>
    <row r="251" s="2" customFormat="1" ht="24.15" customHeight="1">
      <c r="A251" s="40"/>
      <c r="B251" s="41"/>
      <c r="C251" s="257" t="s">
        <v>360</v>
      </c>
      <c r="D251" s="257" t="s">
        <v>201</v>
      </c>
      <c r="E251" s="258" t="s">
        <v>361</v>
      </c>
      <c r="F251" s="259" t="s">
        <v>362</v>
      </c>
      <c r="G251" s="260" t="s">
        <v>129</v>
      </c>
      <c r="H251" s="261">
        <v>5</v>
      </c>
      <c r="I251" s="262"/>
      <c r="J251" s="263">
        <f>ROUND(I251*H251,2)</f>
        <v>0</v>
      </c>
      <c r="K251" s="259" t="s">
        <v>130</v>
      </c>
      <c r="L251" s="264"/>
      <c r="M251" s="265" t="s">
        <v>19</v>
      </c>
      <c r="N251" s="266" t="s">
        <v>47</v>
      </c>
      <c r="O251" s="86"/>
      <c r="P251" s="215">
        <f>O251*H251</f>
        <v>0</v>
      </c>
      <c r="Q251" s="215">
        <v>0.0040000000000000001</v>
      </c>
      <c r="R251" s="215">
        <f>Q251*H251</f>
        <v>0.02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177</v>
      </c>
      <c r="AT251" s="217" t="s">
        <v>201</v>
      </c>
      <c r="AU251" s="217" t="s">
        <v>86</v>
      </c>
      <c r="AY251" s="19" t="s">
        <v>124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84</v>
      </c>
      <c r="BK251" s="218">
        <f>ROUND(I251*H251,2)</f>
        <v>0</v>
      </c>
      <c r="BL251" s="19" t="s">
        <v>131</v>
      </c>
      <c r="BM251" s="217" t="s">
        <v>363</v>
      </c>
    </row>
    <row r="252" s="2" customFormat="1" ht="24.15" customHeight="1">
      <c r="A252" s="40"/>
      <c r="B252" s="41"/>
      <c r="C252" s="257" t="s">
        <v>364</v>
      </c>
      <c r="D252" s="257" t="s">
        <v>201</v>
      </c>
      <c r="E252" s="258" t="s">
        <v>365</v>
      </c>
      <c r="F252" s="259" t="s">
        <v>366</v>
      </c>
      <c r="G252" s="260" t="s">
        <v>129</v>
      </c>
      <c r="H252" s="261">
        <v>3</v>
      </c>
      <c r="I252" s="262"/>
      <c r="J252" s="263">
        <f>ROUND(I252*H252,2)</f>
        <v>0</v>
      </c>
      <c r="K252" s="259" t="s">
        <v>130</v>
      </c>
      <c r="L252" s="264"/>
      <c r="M252" s="265" t="s">
        <v>19</v>
      </c>
      <c r="N252" s="266" t="s">
        <v>47</v>
      </c>
      <c r="O252" s="86"/>
      <c r="P252" s="215">
        <f>O252*H252</f>
        <v>0</v>
      </c>
      <c r="Q252" s="215">
        <v>0.0050000000000000001</v>
      </c>
      <c r="R252" s="215">
        <f>Q252*H252</f>
        <v>0.014999999999999999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177</v>
      </c>
      <c r="AT252" s="217" t="s">
        <v>201</v>
      </c>
      <c r="AU252" s="217" t="s">
        <v>86</v>
      </c>
      <c r="AY252" s="19" t="s">
        <v>124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84</v>
      </c>
      <c r="BK252" s="218">
        <f>ROUND(I252*H252,2)</f>
        <v>0</v>
      </c>
      <c r="BL252" s="19" t="s">
        <v>131</v>
      </c>
      <c r="BM252" s="217" t="s">
        <v>367</v>
      </c>
    </row>
    <row r="253" s="2" customFormat="1" ht="16.5" customHeight="1">
      <c r="A253" s="40"/>
      <c r="B253" s="41"/>
      <c r="C253" s="257" t="s">
        <v>368</v>
      </c>
      <c r="D253" s="257" t="s">
        <v>201</v>
      </c>
      <c r="E253" s="258" t="s">
        <v>369</v>
      </c>
      <c r="F253" s="259" t="s">
        <v>370</v>
      </c>
      <c r="G253" s="260" t="s">
        <v>129</v>
      </c>
      <c r="H253" s="261">
        <v>4</v>
      </c>
      <c r="I253" s="262"/>
      <c r="J253" s="263">
        <f>ROUND(I253*H253,2)</f>
        <v>0</v>
      </c>
      <c r="K253" s="259" t="s">
        <v>130</v>
      </c>
      <c r="L253" s="264"/>
      <c r="M253" s="265" t="s">
        <v>19</v>
      </c>
      <c r="N253" s="266" t="s">
        <v>47</v>
      </c>
      <c r="O253" s="86"/>
      <c r="P253" s="215">
        <f>O253*H253</f>
        <v>0</v>
      </c>
      <c r="Q253" s="215">
        <v>0.0025000000000000001</v>
      </c>
      <c r="R253" s="215">
        <f>Q253*H253</f>
        <v>0.01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177</v>
      </c>
      <c r="AT253" s="217" t="s">
        <v>201</v>
      </c>
      <c r="AU253" s="217" t="s">
        <v>86</v>
      </c>
      <c r="AY253" s="19" t="s">
        <v>124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84</v>
      </c>
      <c r="BK253" s="218">
        <f>ROUND(I253*H253,2)</f>
        <v>0</v>
      </c>
      <c r="BL253" s="19" t="s">
        <v>131</v>
      </c>
      <c r="BM253" s="217" t="s">
        <v>371</v>
      </c>
    </row>
    <row r="254" s="2" customFormat="1" ht="24.15" customHeight="1">
      <c r="A254" s="40"/>
      <c r="B254" s="41"/>
      <c r="C254" s="257" t="s">
        <v>372</v>
      </c>
      <c r="D254" s="257" t="s">
        <v>201</v>
      </c>
      <c r="E254" s="258" t="s">
        <v>373</v>
      </c>
      <c r="F254" s="259" t="s">
        <v>374</v>
      </c>
      <c r="G254" s="260" t="s">
        <v>129</v>
      </c>
      <c r="H254" s="261">
        <v>6</v>
      </c>
      <c r="I254" s="262"/>
      <c r="J254" s="263">
        <f>ROUND(I254*H254,2)</f>
        <v>0</v>
      </c>
      <c r="K254" s="259" t="s">
        <v>130</v>
      </c>
      <c r="L254" s="264"/>
      <c r="M254" s="265" t="s">
        <v>19</v>
      </c>
      <c r="N254" s="266" t="s">
        <v>47</v>
      </c>
      <c r="O254" s="86"/>
      <c r="P254" s="215">
        <f>O254*H254</f>
        <v>0</v>
      </c>
      <c r="Q254" s="215">
        <v>0.0025000000000000001</v>
      </c>
      <c r="R254" s="215">
        <f>Q254*H254</f>
        <v>0.014999999999999999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177</v>
      </c>
      <c r="AT254" s="217" t="s">
        <v>201</v>
      </c>
      <c r="AU254" s="217" t="s">
        <v>86</v>
      </c>
      <c r="AY254" s="19" t="s">
        <v>124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84</v>
      </c>
      <c r="BK254" s="218">
        <f>ROUND(I254*H254,2)</f>
        <v>0</v>
      </c>
      <c r="BL254" s="19" t="s">
        <v>131</v>
      </c>
      <c r="BM254" s="217" t="s">
        <v>375</v>
      </c>
    </row>
    <row r="255" s="2" customFormat="1" ht="24.15" customHeight="1">
      <c r="A255" s="40"/>
      <c r="B255" s="41"/>
      <c r="C255" s="206" t="s">
        <v>376</v>
      </c>
      <c r="D255" s="206" t="s">
        <v>126</v>
      </c>
      <c r="E255" s="207" t="s">
        <v>377</v>
      </c>
      <c r="F255" s="208" t="s">
        <v>378</v>
      </c>
      <c r="G255" s="209" t="s">
        <v>129</v>
      </c>
      <c r="H255" s="210">
        <v>3</v>
      </c>
      <c r="I255" s="211"/>
      <c r="J255" s="212">
        <f>ROUND(I255*H255,2)</f>
        <v>0</v>
      </c>
      <c r="K255" s="208" t="s">
        <v>130</v>
      </c>
      <c r="L255" s="46"/>
      <c r="M255" s="213" t="s">
        <v>19</v>
      </c>
      <c r="N255" s="214" t="s">
        <v>47</v>
      </c>
      <c r="O255" s="86"/>
      <c r="P255" s="215">
        <f>O255*H255</f>
        <v>0</v>
      </c>
      <c r="Q255" s="215">
        <v>1.0000000000000001E-05</v>
      </c>
      <c r="R255" s="215">
        <f>Q255*H255</f>
        <v>3.0000000000000004E-05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131</v>
      </c>
      <c r="AT255" s="217" t="s">
        <v>126</v>
      </c>
      <c r="AU255" s="217" t="s">
        <v>86</v>
      </c>
      <c r="AY255" s="19" t="s">
        <v>124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84</v>
      </c>
      <c r="BK255" s="218">
        <f>ROUND(I255*H255,2)</f>
        <v>0</v>
      </c>
      <c r="BL255" s="19" t="s">
        <v>131</v>
      </c>
      <c r="BM255" s="217" t="s">
        <v>379</v>
      </c>
    </row>
    <row r="256" s="2" customFormat="1">
      <c r="A256" s="40"/>
      <c r="B256" s="41"/>
      <c r="C256" s="42"/>
      <c r="D256" s="219" t="s">
        <v>133</v>
      </c>
      <c r="E256" s="42"/>
      <c r="F256" s="220" t="s">
        <v>380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133</v>
      </c>
      <c r="AU256" s="19" t="s">
        <v>86</v>
      </c>
    </row>
    <row r="257" s="13" customFormat="1">
      <c r="A257" s="13"/>
      <c r="B257" s="224"/>
      <c r="C257" s="225"/>
      <c r="D257" s="226" t="s">
        <v>140</v>
      </c>
      <c r="E257" s="227" t="s">
        <v>19</v>
      </c>
      <c r="F257" s="228" t="s">
        <v>381</v>
      </c>
      <c r="G257" s="225"/>
      <c r="H257" s="227" t="s">
        <v>19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140</v>
      </c>
      <c r="AU257" s="234" t="s">
        <v>86</v>
      </c>
      <c r="AV257" s="13" t="s">
        <v>84</v>
      </c>
      <c r="AW257" s="13" t="s">
        <v>35</v>
      </c>
      <c r="AX257" s="13" t="s">
        <v>76</v>
      </c>
      <c r="AY257" s="234" t="s">
        <v>124</v>
      </c>
    </row>
    <row r="258" s="14" customFormat="1">
      <c r="A258" s="14"/>
      <c r="B258" s="235"/>
      <c r="C258" s="236"/>
      <c r="D258" s="226" t="s">
        <v>140</v>
      </c>
      <c r="E258" s="237" t="s">
        <v>19</v>
      </c>
      <c r="F258" s="238" t="s">
        <v>84</v>
      </c>
      <c r="G258" s="236"/>
      <c r="H258" s="239">
        <v>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140</v>
      </c>
      <c r="AU258" s="245" t="s">
        <v>86</v>
      </c>
      <c r="AV258" s="14" t="s">
        <v>86</v>
      </c>
      <c r="AW258" s="14" t="s">
        <v>35</v>
      </c>
      <c r="AX258" s="14" t="s">
        <v>76</v>
      </c>
      <c r="AY258" s="245" t="s">
        <v>124</v>
      </c>
    </row>
    <row r="259" s="13" customFormat="1">
      <c r="A259" s="13"/>
      <c r="B259" s="224"/>
      <c r="C259" s="225"/>
      <c r="D259" s="226" t="s">
        <v>140</v>
      </c>
      <c r="E259" s="227" t="s">
        <v>19</v>
      </c>
      <c r="F259" s="228" t="s">
        <v>382</v>
      </c>
      <c r="G259" s="225"/>
      <c r="H259" s="227" t="s">
        <v>19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140</v>
      </c>
      <c r="AU259" s="234" t="s">
        <v>86</v>
      </c>
      <c r="AV259" s="13" t="s">
        <v>84</v>
      </c>
      <c r="AW259" s="13" t="s">
        <v>35</v>
      </c>
      <c r="AX259" s="13" t="s">
        <v>76</v>
      </c>
      <c r="AY259" s="234" t="s">
        <v>124</v>
      </c>
    </row>
    <row r="260" s="14" customFormat="1">
      <c r="A260" s="14"/>
      <c r="B260" s="235"/>
      <c r="C260" s="236"/>
      <c r="D260" s="226" t="s">
        <v>140</v>
      </c>
      <c r="E260" s="237" t="s">
        <v>19</v>
      </c>
      <c r="F260" s="238" t="s">
        <v>84</v>
      </c>
      <c r="G260" s="236"/>
      <c r="H260" s="239">
        <v>1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140</v>
      </c>
      <c r="AU260" s="245" t="s">
        <v>86</v>
      </c>
      <c r="AV260" s="14" t="s">
        <v>86</v>
      </c>
      <c r="AW260" s="14" t="s">
        <v>35</v>
      </c>
      <c r="AX260" s="14" t="s">
        <v>76</v>
      </c>
      <c r="AY260" s="245" t="s">
        <v>124</v>
      </c>
    </row>
    <row r="261" s="13" customFormat="1">
      <c r="A261" s="13"/>
      <c r="B261" s="224"/>
      <c r="C261" s="225"/>
      <c r="D261" s="226" t="s">
        <v>140</v>
      </c>
      <c r="E261" s="227" t="s">
        <v>19</v>
      </c>
      <c r="F261" s="228" t="s">
        <v>383</v>
      </c>
      <c r="G261" s="225"/>
      <c r="H261" s="227" t="s">
        <v>19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140</v>
      </c>
      <c r="AU261" s="234" t="s">
        <v>86</v>
      </c>
      <c r="AV261" s="13" t="s">
        <v>84</v>
      </c>
      <c r="AW261" s="13" t="s">
        <v>35</v>
      </c>
      <c r="AX261" s="13" t="s">
        <v>76</v>
      </c>
      <c r="AY261" s="234" t="s">
        <v>124</v>
      </c>
    </row>
    <row r="262" s="14" customFormat="1">
      <c r="A262" s="14"/>
      <c r="B262" s="235"/>
      <c r="C262" s="236"/>
      <c r="D262" s="226" t="s">
        <v>140</v>
      </c>
      <c r="E262" s="237" t="s">
        <v>19</v>
      </c>
      <c r="F262" s="238" t="s">
        <v>84</v>
      </c>
      <c r="G262" s="236"/>
      <c r="H262" s="239">
        <v>1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140</v>
      </c>
      <c r="AU262" s="245" t="s">
        <v>86</v>
      </c>
      <c r="AV262" s="14" t="s">
        <v>86</v>
      </c>
      <c r="AW262" s="14" t="s">
        <v>35</v>
      </c>
      <c r="AX262" s="14" t="s">
        <v>76</v>
      </c>
      <c r="AY262" s="245" t="s">
        <v>124</v>
      </c>
    </row>
    <row r="263" s="15" customFormat="1">
      <c r="A263" s="15"/>
      <c r="B263" s="246"/>
      <c r="C263" s="247"/>
      <c r="D263" s="226" t="s">
        <v>140</v>
      </c>
      <c r="E263" s="248" t="s">
        <v>19</v>
      </c>
      <c r="F263" s="249" t="s">
        <v>145</v>
      </c>
      <c r="G263" s="247"/>
      <c r="H263" s="250">
        <v>3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6" t="s">
        <v>140</v>
      </c>
      <c r="AU263" s="256" t="s">
        <v>86</v>
      </c>
      <c r="AV263" s="15" t="s">
        <v>131</v>
      </c>
      <c r="AW263" s="15" t="s">
        <v>35</v>
      </c>
      <c r="AX263" s="15" t="s">
        <v>84</v>
      </c>
      <c r="AY263" s="256" t="s">
        <v>124</v>
      </c>
    </row>
    <row r="264" s="2" customFormat="1" ht="24.15" customHeight="1">
      <c r="A264" s="40"/>
      <c r="B264" s="41"/>
      <c r="C264" s="206" t="s">
        <v>384</v>
      </c>
      <c r="D264" s="206" t="s">
        <v>126</v>
      </c>
      <c r="E264" s="207" t="s">
        <v>385</v>
      </c>
      <c r="F264" s="208" t="s">
        <v>386</v>
      </c>
      <c r="G264" s="209" t="s">
        <v>129</v>
      </c>
      <c r="H264" s="210">
        <v>6</v>
      </c>
      <c r="I264" s="211"/>
      <c r="J264" s="212">
        <f>ROUND(I264*H264,2)</f>
        <v>0</v>
      </c>
      <c r="K264" s="208" t="s">
        <v>130</v>
      </c>
      <c r="L264" s="46"/>
      <c r="M264" s="213" t="s">
        <v>19</v>
      </c>
      <c r="N264" s="214" t="s">
        <v>47</v>
      </c>
      <c r="O264" s="86"/>
      <c r="P264" s="215">
        <f>O264*H264</f>
        <v>0</v>
      </c>
      <c r="Q264" s="215">
        <v>0.11276</v>
      </c>
      <c r="R264" s="215">
        <f>Q264*H264</f>
        <v>0.67656000000000005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131</v>
      </c>
      <c r="AT264" s="217" t="s">
        <v>126</v>
      </c>
      <c r="AU264" s="217" t="s">
        <v>86</v>
      </c>
      <c r="AY264" s="19" t="s">
        <v>124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84</v>
      </c>
      <c r="BK264" s="218">
        <f>ROUND(I264*H264,2)</f>
        <v>0</v>
      </c>
      <c r="BL264" s="19" t="s">
        <v>131</v>
      </c>
      <c r="BM264" s="217" t="s">
        <v>387</v>
      </c>
    </row>
    <row r="265" s="2" customFormat="1">
      <c r="A265" s="40"/>
      <c r="B265" s="41"/>
      <c r="C265" s="42"/>
      <c r="D265" s="219" t="s">
        <v>133</v>
      </c>
      <c r="E265" s="42"/>
      <c r="F265" s="220" t="s">
        <v>388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133</v>
      </c>
      <c r="AU265" s="19" t="s">
        <v>86</v>
      </c>
    </row>
    <row r="266" s="2" customFormat="1" ht="21.75" customHeight="1">
      <c r="A266" s="40"/>
      <c r="B266" s="41"/>
      <c r="C266" s="257" t="s">
        <v>389</v>
      </c>
      <c r="D266" s="257" t="s">
        <v>201</v>
      </c>
      <c r="E266" s="258" t="s">
        <v>390</v>
      </c>
      <c r="F266" s="259" t="s">
        <v>391</v>
      </c>
      <c r="G266" s="260" t="s">
        <v>129</v>
      </c>
      <c r="H266" s="261">
        <v>6</v>
      </c>
      <c r="I266" s="262"/>
      <c r="J266" s="263">
        <f>ROUND(I266*H266,2)</f>
        <v>0</v>
      </c>
      <c r="K266" s="259" t="s">
        <v>130</v>
      </c>
      <c r="L266" s="264"/>
      <c r="M266" s="265" t="s">
        <v>19</v>
      </c>
      <c r="N266" s="266" t="s">
        <v>47</v>
      </c>
      <c r="O266" s="86"/>
      <c r="P266" s="215">
        <f>O266*H266</f>
        <v>0</v>
      </c>
      <c r="Q266" s="215">
        <v>0.0064999999999999997</v>
      </c>
      <c r="R266" s="215">
        <f>Q266*H266</f>
        <v>0.039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177</v>
      </c>
      <c r="AT266" s="217" t="s">
        <v>201</v>
      </c>
      <c r="AU266" s="217" t="s">
        <v>86</v>
      </c>
      <c r="AY266" s="19" t="s">
        <v>124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84</v>
      </c>
      <c r="BK266" s="218">
        <f>ROUND(I266*H266,2)</f>
        <v>0</v>
      </c>
      <c r="BL266" s="19" t="s">
        <v>131</v>
      </c>
      <c r="BM266" s="217" t="s">
        <v>392</v>
      </c>
    </row>
    <row r="267" s="2" customFormat="1" ht="16.5" customHeight="1">
      <c r="A267" s="40"/>
      <c r="B267" s="41"/>
      <c r="C267" s="257" t="s">
        <v>393</v>
      </c>
      <c r="D267" s="257" t="s">
        <v>201</v>
      </c>
      <c r="E267" s="258" t="s">
        <v>394</v>
      </c>
      <c r="F267" s="259" t="s">
        <v>395</v>
      </c>
      <c r="G267" s="260" t="s">
        <v>129</v>
      </c>
      <c r="H267" s="261">
        <v>6</v>
      </c>
      <c r="I267" s="262"/>
      <c r="J267" s="263">
        <f>ROUND(I267*H267,2)</f>
        <v>0</v>
      </c>
      <c r="K267" s="259" t="s">
        <v>130</v>
      </c>
      <c r="L267" s="264"/>
      <c r="M267" s="265" t="s">
        <v>19</v>
      </c>
      <c r="N267" s="266" t="s">
        <v>47</v>
      </c>
      <c r="O267" s="86"/>
      <c r="P267" s="215">
        <f>O267*H267</f>
        <v>0</v>
      </c>
      <c r="Q267" s="215">
        <v>0.0033</v>
      </c>
      <c r="R267" s="215">
        <f>Q267*H267</f>
        <v>0.019799999999999998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177</v>
      </c>
      <c r="AT267" s="217" t="s">
        <v>201</v>
      </c>
      <c r="AU267" s="217" t="s">
        <v>86</v>
      </c>
      <c r="AY267" s="19" t="s">
        <v>124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84</v>
      </c>
      <c r="BK267" s="218">
        <f>ROUND(I267*H267,2)</f>
        <v>0</v>
      </c>
      <c r="BL267" s="19" t="s">
        <v>131</v>
      </c>
      <c r="BM267" s="217" t="s">
        <v>396</v>
      </c>
    </row>
    <row r="268" s="2" customFormat="1" ht="16.5" customHeight="1">
      <c r="A268" s="40"/>
      <c r="B268" s="41"/>
      <c r="C268" s="257" t="s">
        <v>397</v>
      </c>
      <c r="D268" s="257" t="s">
        <v>201</v>
      </c>
      <c r="E268" s="258" t="s">
        <v>398</v>
      </c>
      <c r="F268" s="259" t="s">
        <v>399</v>
      </c>
      <c r="G268" s="260" t="s">
        <v>129</v>
      </c>
      <c r="H268" s="261">
        <v>19</v>
      </c>
      <c r="I268" s="262"/>
      <c r="J268" s="263">
        <f>ROUND(I268*H268,2)</f>
        <v>0</v>
      </c>
      <c r="K268" s="259" t="s">
        <v>130</v>
      </c>
      <c r="L268" s="264"/>
      <c r="M268" s="265" t="s">
        <v>19</v>
      </c>
      <c r="N268" s="266" t="s">
        <v>47</v>
      </c>
      <c r="O268" s="86"/>
      <c r="P268" s="215">
        <f>O268*H268</f>
        <v>0</v>
      </c>
      <c r="Q268" s="215">
        <v>0.00040000000000000002</v>
      </c>
      <c r="R268" s="215">
        <f>Q268*H268</f>
        <v>0.0076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177</v>
      </c>
      <c r="AT268" s="217" t="s">
        <v>201</v>
      </c>
      <c r="AU268" s="217" t="s">
        <v>86</v>
      </c>
      <c r="AY268" s="19" t="s">
        <v>124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84</v>
      </c>
      <c r="BK268" s="218">
        <f>ROUND(I268*H268,2)</f>
        <v>0</v>
      </c>
      <c r="BL268" s="19" t="s">
        <v>131</v>
      </c>
      <c r="BM268" s="217" t="s">
        <v>400</v>
      </c>
    </row>
    <row r="269" s="2" customFormat="1" ht="16.5" customHeight="1">
      <c r="A269" s="40"/>
      <c r="B269" s="41"/>
      <c r="C269" s="257" t="s">
        <v>401</v>
      </c>
      <c r="D269" s="257" t="s">
        <v>201</v>
      </c>
      <c r="E269" s="258" t="s">
        <v>402</v>
      </c>
      <c r="F269" s="259" t="s">
        <v>403</v>
      </c>
      <c r="G269" s="260" t="s">
        <v>129</v>
      </c>
      <c r="H269" s="261">
        <v>6</v>
      </c>
      <c r="I269" s="262"/>
      <c r="J269" s="263">
        <f>ROUND(I269*H269,2)</f>
        <v>0</v>
      </c>
      <c r="K269" s="259" t="s">
        <v>130</v>
      </c>
      <c r="L269" s="264"/>
      <c r="M269" s="265" t="s">
        <v>19</v>
      </c>
      <c r="N269" s="266" t="s">
        <v>47</v>
      </c>
      <c r="O269" s="86"/>
      <c r="P269" s="215">
        <f>O269*H269</f>
        <v>0</v>
      </c>
      <c r="Q269" s="215">
        <v>0.00014999999999999999</v>
      </c>
      <c r="R269" s="215">
        <f>Q269*H269</f>
        <v>0.00089999999999999998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177</v>
      </c>
      <c r="AT269" s="217" t="s">
        <v>201</v>
      </c>
      <c r="AU269" s="217" t="s">
        <v>86</v>
      </c>
      <c r="AY269" s="19" t="s">
        <v>124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84</v>
      </c>
      <c r="BK269" s="218">
        <f>ROUND(I269*H269,2)</f>
        <v>0</v>
      </c>
      <c r="BL269" s="19" t="s">
        <v>131</v>
      </c>
      <c r="BM269" s="217" t="s">
        <v>404</v>
      </c>
    </row>
    <row r="270" s="2" customFormat="1" ht="33" customHeight="1">
      <c r="A270" s="40"/>
      <c r="B270" s="41"/>
      <c r="C270" s="206" t="s">
        <v>405</v>
      </c>
      <c r="D270" s="206" t="s">
        <v>126</v>
      </c>
      <c r="E270" s="207" t="s">
        <v>406</v>
      </c>
      <c r="F270" s="208" t="s">
        <v>407</v>
      </c>
      <c r="G270" s="209" t="s">
        <v>153</v>
      </c>
      <c r="H270" s="210">
        <v>7.2000000000000002</v>
      </c>
      <c r="I270" s="211"/>
      <c r="J270" s="212">
        <f>ROUND(I270*H270,2)</f>
        <v>0</v>
      </c>
      <c r="K270" s="208" t="s">
        <v>130</v>
      </c>
      <c r="L270" s="46"/>
      <c r="M270" s="213" t="s">
        <v>19</v>
      </c>
      <c r="N270" s="214" t="s">
        <v>47</v>
      </c>
      <c r="O270" s="86"/>
      <c r="P270" s="215">
        <f>O270*H270</f>
        <v>0</v>
      </c>
      <c r="Q270" s="215">
        <v>0.00033</v>
      </c>
      <c r="R270" s="215">
        <f>Q270*H270</f>
        <v>0.0023760000000000001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131</v>
      </c>
      <c r="AT270" s="217" t="s">
        <v>126</v>
      </c>
      <c r="AU270" s="217" t="s">
        <v>86</v>
      </c>
      <c r="AY270" s="19" t="s">
        <v>124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84</v>
      </c>
      <c r="BK270" s="218">
        <f>ROUND(I270*H270,2)</f>
        <v>0</v>
      </c>
      <c r="BL270" s="19" t="s">
        <v>131</v>
      </c>
      <c r="BM270" s="217" t="s">
        <v>408</v>
      </c>
    </row>
    <row r="271" s="2" customFormat="1">
      <c r="A271" s="40"/>
      <c r="B271" s="41"/>
      <c r="C271" s="42"/>
      <c r="D271" s="219" t="s">
        <v>133</v>
      </c>
      <c r="E271" s="42"/>
      <c r="F271" s="220" t="s">
        <v>409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133</v>
      </c>
      <c r="AU271" s="19" t="s">
        <v>86</v>
      </c>
    </row>
    <row r="272" s="2" customFormat="1" ht="33" customHeight="1">
      <c r="A272" s="40"/>
      <c r="B272" s="41"/>
      <c r="C272" s="206" t="s">
        <v>410</v>
      </c>
      <c r="D272" s="206" t="s">
        <v>126</v>
      </c>
      <c r="E272" s="207" t="s">
        <v>411</v>
      </c>
      <c r="F272" s="208" t="s">
        <v>412</v>
      </c>
      <c r="G272" s="209" t="s">
        <v>153</v>
      </c>
      <c r="H272" s="210">
        <v>68</v>
      </c>
      <c r="I272" s="211"/>
      <c r="J272" s="212">
        <f>ROUND(I272*H272,2)</f>
        <v>0</v>
      </c>
      <c r="K272" s="208" t="s">
        <v>130</v>
      </c>
      <c r="L272" s="46"/>
      <c r="M272" s="213" t="s">
        <v>19</v>
      </c>
      <c r="N272" s="214" t="s">
        <v>47</v>
      </c>
      <c r="O272" s="86"/>
      <c r="P272" s="215">
        <f>O272*H272</f>
        <v>0</v>
      </c>
      <c r="Q272" s="215">
        <v>0.00011</v>
      </c>
      <c r="R272" s="215">
        <f>Q272*H272</f>
        <v>0.0074800000000000005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131</v>
      </c>
      <c r="AT272" s="217" t="s">
        <v>126</v>
      </c>
      <c r="AU272" s="217" t="s">
        <v>86</v>
      </c>
      <c r="AY272" s="19" t="s">
        <v>124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84</v>
      </c>
      <c r="BK272" s="218">
        <f>ROUND(I272*H272,2)</f>
        <v>0</v>
      </c>
      <c r="BL272" s="19" t="s">
        <v>131</v>
      </c>
      <c r="BM272" s="217" t="s">
        <v>413</v>
      </c>
    </row>
    <row r="273" s="2" customFormat="1">
      <c r="A273" s="40"/>
      <c r="B273" s="41"/>
      <c r="C273" s="42"/>
      <c r="D273" s="219" t="s">
        <v>133</v>
      </c>
      <c r="E273" s="42"/>
      <c r="F273" s="220" t="s">
        <v>414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133</v>
      </c>
      <c r="AU273" s="19" t="s">
        <v>86</v>
      </c>
    </row>
    <row r="274" s="2" customFormat="1" ht="33" customHeight="1">
      <c r="A274" s="40"/>
      <c r="B274" s="41"/>
      <c r="C274" s="206" t="s">
        <v>415</v>
      </c>
      <c r="D274" s="206" t="s">
        <v>126</v>
      </c>
      <c r="E274" s="207" t="s">
        <v>416</v>
      </c>
      <c r="F274" s="208" t="s">
        <v>417</v>
      </c>
      <c r="G274" s="209" t="s">
        <v>153</v>
      </c>
      <c r="H274" s="210">
        <v>55</v>
      </c>
      <c r="I274" s="211"/>
      <c r="J274" s="212">
        <f>ROUND(I274*H274,2)</f>
        <v>0</v>
      </c>
      <c r="K274" s="208" t="s">
        <v>19</v>
      </c>
      <c r="L274" s="46"/>
      <c r="M274" s="213" t="s">
        <v>19</v>
      </c>
      <c r="N274" s="214" t="s">
        <v>47</v>
      </c>
      <c r="O274" s="86"/>
      <c r="P274" s="215">
        <f>O274*H274</f>
        <v>0</v>
      </c>
      <c r="Q274" s="215">
        <v>0.00064999999999999997</v>
      </c>
      <c r="R274" s="215">
        <f>Q274*H274</f>
        <v>0.035749999999999997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131</v>
      </c>
      <c r="AT274" s="217" t="s">
        <v>126</v>
      </c>
      <c r="AU274" s="217" t="s">
        <v>86</v>
      </c>
      <c r="AY274" s="19" t="s">
        <v>124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84</v>
      </c>
      <c r="BK274" s="218">
        <f>ROUND(I274*H274,2)</f>
        <v>0</v>
      </c>
      <c r="BL274" s="19" t="s">
        <v>131</v>
      </c>
      <c r="BM274" s="217" t="s">
        <v>418</v>
      </c>
    </row>
    <row r="275" s="2" customFormat="1" ht="37.8" customHeight="1">
      <c r="A275" s="40"/>
      <c r="B275" s="41"/>
      <c r="C275" s="206" t="s">
        <v>419</v>
      </c>
      <c r="D275" s="206" t="s">
        <v>126</v>
      </c>
      <c r="E275" s="207" t="s">
        <v>420</v>
      </c>
      <c r="F275" s="208" t="s">
        <v>421</v>
      </c>
      <c r="G275" s="209" t="s">
        <v>137</v>
      </c>
      <c r="H275" s="210">
        <v>63.5</v>
      </c>
      <c r="I275" s="211"/>
      <c r="J275" s="212">
        <f>ROUND(I275*H275,2)</f>
        <v>0</v>
      </c>
      <c r="K275" s="208" t="s">
        <v>130</v>
      </c>
      <c r="L275" s="46"/>
      <c r="M275" s="213" t="s">
        <v>19</v>
      </c>
      <c r="N275" s="214" t="s">
        <v>47</v>
      </c>
      <c r="O275" s="86"/>
      <c r="P275" s="215">
        <f>O275*H275</f>
        <v>0</v>
      </c>
      <c r="Q275" s="215">
        <v>0.0025999999999999999</v>
      </c>
      <c r="R275" s="215">
        <f>Q275*H275</f>
        <v>0.1651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131</v>
      </c>
      <c r="AT275" s="217" t="s">
        <v>126</v>
      </c>
      <c r="AU275" s="217" t="s">
        <v>86</v>
      </c>
      <c r="AY275" s="19" t="s">
        <v>124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84</v>
      </c>
      <c r="BK275" s="218">
        <f>ROUND(I275*H275,2)</f>
        <v>0</v>
      </c>
      <c r="BL275" s="19" t="s">
        <v>131</v>
      </c>
      <c r="BM275" s="217" t="s">
        <v>422</v>
      </c>
    </row>
    <row r="276" s="2" customFormat="1">
      <c r="A276" s="40"/>
      <c r="B276" s="41"/>
      <c r="C276" s="42"/>
      <c r="D276" s="219" t="s">
        <v>133</v>
      </c>
      <c r="E276" s="42"/>
      <c r="F276" s="220" t="s">
        <v>423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133</v>
      </c>
      <c r="AU276" s="19" t="s">
        <v>86</v>
      </c>
    </row>
    <row r="277" s="14" customFormat="1">
      <c r="A277" s="14"/>
      <c r="B277" s="235"/>
      <c r="C277" s="236"/>
      <c r="D277" s="226" t="s">
        <v>140</v>
      </c>
      <c r="E277" s="237" t="s">
        <v>19</v>
      </c>
      <c r="F277" s="238" t="s">
        <v>424</v>
      </c>
      <c r="G277" s="236"/>
      <c r="H277" s="239">
        <v>20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140</v>
      </c>
      <c r="AU277" s="245" t="s">
        <v>86</v>
      </c>
      <c r="AV277" s="14" t="s">
        <v>86</v>
      </c>
      <c r="AW277" s="14" t="s">
        <v>35</v>
      </c>
      <c r="AX277" s="14" t="s">
        <v>76</v>
      </c>
      <c r="AY277" s="245" t="s">
        <v>124</v>
      </c>
    </row>
    <row r="278" s="14" customFormat="1">
      <c r="A278" s="14"/>
      <c r="B278" s="235"/>
      <c r="C278" s="236"/>
      <c r="D278" s="226" t="s">
        <v>140</v>
      </c>
      <c r="E278" s="237" t="s">
        <v>19</v>
      </c>
      <c r="F278" s="238" t="s">
        <v>425</v>
      </c>
      <c r="G278" s="236"/>
      <c r="H278" s="239">
        <v>43.5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140</v>
      </c>
      <c r="AU278" s="245" t="s">
        <v>86</v>
      </c>
      <c r="AV278" s="14" t="s">
        <v>86</v>
      </c>
      <c r="AW278" s="14" t="s">
        <v>35</v>
      </c>
      <c r="AX278" s="14" t="s">
        <v>76</v>
      </c>
      <c r="AY278" s="245" t="s">
        <v>124</v>
      </c>
    </row>
    <row r="279" s="15" customFormat="1">
      <c r="A279" s="15"/>
      <c r="B279" s="246"/>
      <c r="C279" s="247"/>
      <c r="D279" s="226" t="s">
        <v>140</v>
      </c>
      <c r="E279" s="248" t="s">
        <v>19</v>
      </c>
      <c r="F279" s="249" t="s">
        <v>145</v>
      </c>
      <c r="G279" s="247"/>
      <c r="H279" s="250">
        <v>63.5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6" t="s">
        <v>140</v>
      </c>
      <c r="AU279" s="256" t="s">
        <v>86</v>
      </c>
      <c r="AV279" s="15" t="s">
        <v>131</v>
      </c>
      <c r="AW279" s="15" t="s">
        <v>35</v>
      </c>
      <c r="AX279" s="15" t="s">
        <v>84</v>
      </c>
      <c r="AY279" s="256" t="s">
        <v>124</v>
      </c>
    </row>
    <row r="280" s="2" customFormat="1" ht="24.15" customHeight="1">
      <c r="A280" s="40"/>
      <c r="B280" s="41"/>
      <c r="C280" s="206" t="s">
        <v>426</v>
      </c>
      <c r="D280" s="206" t="s">
        <v>126</v>
      </c>
      <c r="E280" s="207" t="s">
        <v>427</v>
      </c>
      <c r="F280" s="208" t="s">
        <v>428</v>
      </c>
      <c r="G280" s="209" t="s">
        <v>153</v>
      </c>
      <c r="H280" s="210">
        <v>10</v>
      </c>
      <c r="I280" s="211"/>
      <c r="J280" s="212">
        <f>ROUND(I280*H280,2)</f>
        <v>0</v>
      </c>
      <c r="K280" s="208" t="s">
        <v>130</v>
      </c>
      <c r="L280" s="46"/>
      <c r="M280" s="213" t="s">
        <v>19</v>
      </c>
      <c r="N280" s="214" t="s">
        <v>47</v>
      </c>
      <c r="O280" s="86"/>
      <c r="P280" s="215">
        <f>O280*H280</f>
        <v>0</v>
      </c>
      <c r="Q280" s="215">
        <v>0.00013999999999999999</v>
      </c>
      <c r="R280" s="215">
        <f>Q280*H280</f>
        <v>0.0013999999999999998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131</v>
      </c>
      <c r="AT280" s="217" t="s">
        <v>126</v>
      </c>
      <c r="AU280" s="217" t="s">
        <v>86</v>
      </c>
      <c r="AY280" s="19" t="s">
        <v>124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84</v>
      </c>
      <c r="BK280" s="218">
        <f>ROUND(I280*H280,2)</f>
        <v>0</v>
      </c>
      <c r="BL280" s="19" t="s">
        <v>131</v>
      </c>
      <c r="BM280" s="217" t="s">
        <v>429</v>
      </c>
    </row>
    <row r="281" s="2" customFormat="1">
      <c r="A281" s="40"/>
      <c r="B281" s="41"/>
      <c r="C281" s="42"/>
      <c r="D281" s="219" t="s">
        <v>133</v>
      </c>
      <c r="E281" s="42"/>
      <c r="F281" s="220" t="s">
        <v>430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133</v>
      </c>
      <c r="AU281" s="19" t="s">
        <v>86</v>
      </c>
    </row>
    <row r="282" s="13" customFormat="1">
      <c r="A282" s="13"/>
      <c r="B282" s="224"/>
      <c r="C282" s="225"/>
      <c r="D282" s="226" t="s">
        <v>140</v>
      </c>
      <c r="E282" s="227" t="s">
        <v>19</v>
      </c>
      <c r="F282" s="228" t="s">
        <v>431</v>
      </c>
      <c r="G282" s="225"/>
      <c r="H282" s="227" t="s">
        <v>19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140</v>
      </c>
      <c r="AU282" s="234" t="s">
        <v>86</v>
      </c>
      <c r="AV282" s="13" t="s">
        <v>84</v>
      </c>
      <c r="AW282" s="13" t="s">
        <v>35</v>
      </c>
      <c r="AX282" s="13" t="s">
        <v>76</v>
      </c>
      <c r="AY282" s="234" t="s">
        <v>124</v>
      </c>
    </row>
    <row r="283" s="14" customFormat="1">
      <c r="A283" s="14"/>
      <c r="B283" s="235"/>
      <c r="C283" s="236"/>
      <c r="D283" s="226" t="s">
        <v>140</v>
      </c>
      <c r="E283" s="237" t="s">
        <v>19</v>
      </c>
      <c r="F283" s="238" t="s">
        <v>432</v>
      </c>
      <c r="G283" s="236"/>
      <c r="H283" s="239">
        <v>10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140</v>
      </c>
      <c r="AU283" s="245" t="s">
        <v>86</v>
      </c>
      <c r="AV283" s="14" t="s">
        <v>86</v>
      </c>
      <c r="AW283" s="14" t="s">
        <v>35</v>
      </c>
      <c r="AX283" s="14" t="s">
        <v>84</v>
      </c>
      <c r="AY283" s="245" t="s">
        <v>124</v>
      </c>
    </row>
    <row r="284" s="2" customFormat="1" ht="37.8" customHeight="1">
      <c r="A284" s="40"/>
      <c r="B284" s="41"/>
      <c r="C284" s="206" t="s">
        <v>433</v>
      </c>
      <c r="D284" s="206" t="s">
        <v>126</v>
      </c>
      <c r="E284" s="207" t="s">
        <v>434</v>
      </c>
      <c r="F284" s="208" t="s">
        <v>435</v>
      </c>
      <c r="G284" s="209" t="s">
        <v>153</v>
      </c>
      <c r="H284" s="210">
        <v>130.19999999999999</v>
      </c>
      <c r="I284" s="211"/>
      <c r="J284" s="212">
        <f>ROUND(I284*H284,2)</f>
        <v>0</v>
      </c>
      <c r="K284" s="208" t="s">
        <v>130</v>
      </c>
      <c r="L284" s="46"/>
      <c r="M284" s="213" t="s">
        <v>19</v>
      </c>
      <c r="N284" s="214" t="s">
        <v>47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131</v>
      </c>
      <c r="AT284" s="217" t="s">
        <v>126</v>
      </c>
      <c r="AU284" s="217" t="s">
        <v>86</v>
      </c>
      <c r="AY284" s="19" t="s">
        <v>124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84</v>
      </c>
      <c r="BK284" s="218">
        <f>ROUND(I284*H284,2)</f>
        <v>0</v>
      </c>
      <c r="BL284" s="19" t="s">
        <v>131</v>
      </c>
      <c r="BM284" s="217" t="s">
        <v>436</v>
      </c>
    </row>
    <row r="285" s="2" customFormat="1">
      <c r="A285" s="40"/>
      <c r="B285" s="41"/>
      <c r="C285" s="42"/>
      <c r="D285" s="219" t="s">
        <v>133</v>
      </c>
      <c r="E285" s="42"/>
      <c r="F285" s="220" t="s">
        <v>437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133</v>
      </c>
      <c r="AU285" s="19" t="s">
        <v>86</v>
      </c>
    </row>
    <row r="286" s="2" customFormat="1" ht="37.8" customHeight="1">
      <c r="A286" s="40"/>
      <c r="B286" s="41"/>
      <c r="C286" s="206" t="s">
        <v>438</v>
      </c>
      <c r="D286" s="206" t="s">
        <v>126</v>
      </c>
      <c r="E286" s="207" t="s">
        <v>439</v>
      </c>
      <c r="F286" s="208" t="s">
        <v>440</v>
      </c>
      <c r="G286" s="209" t="s">
        <v>137</v>
      </c>
      <c r="H286" s="210">
        <v>63.5</v>
      </c>
      <c r="I286" s="211"/>
      <c r="J286" s="212">
        <f>ROUND(I286*H286,2)</f>
        <v>0</v>
      </c>
      <c r="K286" s="208" t="s">
        <v>130</v>
      </c>
      <c r="L286" s="46"/>
      <c r="M286" s="213" t="s">
        <v>19</v>
      </c>
      <c r="N286" s="214" t="s">
        <v>47</v>
      </c>
      <c r="O286" s="86"/>
      <c r="P286" s="215">
        <f>O286*H286</f>
        <v>0</v>
      </c>
      <c r="Q286" s="215">
        <v>1.0000000000000001E-05</v>
      </c>
      <c r="R286" s="215">
        <f>Q286*H286</f>
        <v>0.00063500000000000004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131</v>
      </c>
      <c r="AT286" s="217" t="s">
        <v>126</v>
      </c>
      <c r="AU286" s="217" t="s">
        <v>86</v>
      </c>
      <c r="AY286" s="19" t="s">
        <v>124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84</v>
      </c>
      <c r="BK286" s="218">
        <f>ROUND(I286*H286,2)</f>
        <v>0</v>
      </c>
      <c r="BL286" s="19" t="s">
        <v>131</v>
      </c>
      <c r="BM286" s="217" t="s">
        <v>441</v>
      </c>
    </row>
    <row r="287" s="2" customFormat="1">
      <c r="A287" s="40"/>
      <c r="B287" s="41"/>
      <c r="C287" s="42"/>
      <c r="D287" s="219" t="s">
        <v>133</v>
      </c>
      <c r="E287" s="42"/>
      <c r="F287" s="220" t="s">
        <v>442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133</v>
      </c>
      <c r="AU287" s="19" t="s">
        <v>86</v>
      </c>
    </row>
    <row r="288" s="2" customFormat="1" ht="49.05" customHeight="1">
      <c r="A288" s="40"/>
      <c r="B288" s="41"/>
      <c r="C288" s="206" t="s">
        <v>443</v>
      </c>
      <c r="D288" s="206" t="s">
        <v>126</v>
      </c>
      <c r="E288" s="207" t="s">
        <v>444</v>
      </c>
      <c r="F288" s="208" t="s">
        <v>445</v>
      </c>
      <c r="G288" s="209" t="s">
        <v>153</v>
      </c>
      <c r="H288" s="210">
        <v>59.560000000000002</v>
      </c>
      <c r="I288" s="211"/>
      <c r="J288" s="212">
        <f>ROUND(I288*H288,2)</f>
        <v>0</v>
      </c>
      <c r="K288" s="208" t="s">
        <v>130</v>
      </c>
      <c r="L288" s="46"/>
      <c r="M288" s="213" t="s">
        <v>19</v>
      </c>
      <c r="N288" s="214" t="s">
        <v>47</v>
      </c>
      <c r="O288" s="86"/>
      <c r="P288" s="215">
        <f>O288*H288</f>
        <v>0</v>
      </c>
      <c r="Q288" s="215">
        <v>0.15540000000000001</v>
      </c>
      <c r="R288" s="215">
        <f>Q288*H288</f>
        <v>9.255624000000001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131</v>
      </c>
      <c r="AT288" s="217" t="s">
        <v>126</v>
      </c>
      <c r="AU288" s="217" t="s">
        <v>86</v>
      </c>
      <c r="AY288" s="19" t="s">
        <v>124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84</v>
      </c>
      <c r="BK288" s="218">
        <f>ROUND(I288*H288,2)</f>
        <v>0</v>
      </c>
      <c r="BL288" s="19" t="s">
        <v>131</v>
      </c>
      <c r="BM288" s="217" t="s">
        <v>446</v>
      </c>
    </row>
    <row r="289" s="2" customFormat="1">
      <c r="A289" s="40"/>
      <c r="B289" s="41"/>
      <c r="C289" s="42"/>
      <c r="D289" s="219" t="s">
        <v>133</v>
      </c>
      <c r="E289" s="42"/>
      <c r="F289" s="220" t="s">
        <v>447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133</v>
      </c>
      <c r="AU289" s="19" t="s">
        <v>86</v>
      </c>
    </row>
    <row r="290" s="13" customFormat="1">
      <c r="A290" s="13"/>
      <c r="B290" s="224"/>
      <c r="C290" s="225"/>
      <c r="D290" s="226" t="s">
        <v>140</v>
      </c>
      <c r="E290" s="227" t="s">
        <v>19</v>
      </c>
      <c r="F290" s="228" t="s">
        <v>448</v>
      </c>
      <c r="G290" s="225"/>
      <c r="H290" s="227" t="s">
        <v>19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140</v>
      </c>
      <c r="AU290" s="234" t="s">
        <v>86</v>
      </c>
      <c r="AV290" s="13" t="s">
        <v>84</v>
      </c>
      <c r="AW290" s="13" t="s">
        <v>35</v>
      </c>
      <c r="AX290" s="13" t="s">
        <v>76</v>
      </c>
      <c r="AY290" s="234" t="s">
        <v>124</v>
      </c>
    </row>
    <row r="291" s="14" customFormat="1">
      <c r="A291" s="14"/>
      <c r="B291" s="235"/>
      <c r="C291" s="236"/>
      <c r="D291" s="226" t="s">
        <v>140</v>
      </c>
      <c r="E291" s="237" t="s">
        <v>19</v>
      </c>
      <c r="F291" s="238" t="s">
        <v>449</v>
      </c>
      <c r="G291" s="236"/>
      <c r="H291" s="239">
        <v>40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5" t="s">
        <v>140</v>
      </c>
      <c r="AU291" s="245" t="s">
        <v>86</v>
      </c>
      <c r="AV291" s="14" t="s">
        <v>86</v>
      </c>
      <c r="AW291" s="14" t="s">
        <v>35</v>
      </c>
      <c r="AX291" s="14" t="s">
        <v>76</v>
      </c>
      <c r="AY291" s="245" t="s">
        <v>124</v>
      </c>
    </row>
    <row r="292" s="13" customFormat="1">
      <c r="A292" s="13"/>
      <c r="B292" s="224"/>
      <c r="C292" s="225"/>
      <c r="D292" s="226" t="s">
        <v>140</v>
      </c>
      <c r="E292" s="227" t="s">
        <v>19</v>
      </c>
      <c r="F292" s="228" t="s">
        <v>450</v>
      </c>
      <c r="G292" s="225"/>
      <c r="H292" s="227" t="s">
        <v>19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140</v>
      </c>
      <c r="AU292" s="234" t="s">
        <v>86</v>
      </c>
      <c r="AV292" s="13" t="s">
        <v>84</v>
      </c>
      <c r="AW292" s="13" t="s">
        <v>35</v>
      </c>
      <c r="AX292" s="13" t="s">
        <v>76</v>
      </c>
      <c r="AY292" s="234" t="s">
        <v>124</v>
      </c>
    </row>
    <row r="293" s="14" customFormat="1">
      <c r="A293" s="14"/>
      <c r="B293" s="235"/>
      <c r="C293" s="236"/>
      <c r="D293" s="226" t="s">
        <v>140</v>
      </c>
      <c r="E293" s="237" t="s">
        <v>19</v>
      </c>
      <c r="F293" s="238" t="s">
        <v>451</v>
      </c>
      <c r="G293" s="236"/>
      <c r="H293" s="239">
        <v>13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140</v>
      </c>
      <c r="AU293" s="245" t="s">
        <v>86</v>
      </c>
      <c r="AV293" s="14" t="s">
        <v>86</v>
      </c>
      <c r="AW293" s="14" t="s">
        <v>35</v>
      </c>
      <c r="AX293" s="14" t="s">
        <v>76</v>
      </c>
      <c r="AY293" s="245" t="s">
        <v>124</v>
      </c>
    </row>
    <row r="294" s="13" customFormat="1">
      <c r="A294" s="13"/>
      <c r="B294" s="224"/>
      <c r="C294" s="225"/>
      <c r="D294" s="226" t="s">
        <v>140</v>
      </c>
      <c r="E294" s="227" t="s">
        <v>19</v>
      </c>
      <c r="F294" s="228" t="s">
        <v>452</v>
      </c>
      <c r="G294" s="225"/>
      <c r="H294" s="227" t="s">
        <v>19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140</v>
      </c>
      <c r="AU294" s="234" t="s">
        <v>86</v>
      </c>
      <c r="AV294" s="13" t="s">
        <v>84</v>
      </c>
      <c r="AW294" s="13" t="s">
        <v>35</v>
      </c>
      <c r="AX294" s="13" t="s">
        <v>76</v>
      </c>
      <c r="AY294" s="234" t="s">
        <v>124</v>
      </c>
    </row>
    <row r="295" s="14" customFormat="1">
      <c r="A295" s="14"/>
      <c r="B295" s="235"/>
      <c r="C295" s="236"/>
      <c r="D295" s="226" t="s">
        <v>140</v>
      </c>
      <c r="E295" s="237" t="s">
        <v>19</v>
      </c>
      <c r="F295" s="238" t="s">
        <v>453</v>
      </c>
      <c r="G295" s="236"/>
      <c r="H295" s="239">
        <v>3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140</v>
      </c>
      <c r="AU295" s="245" t="s">
        <v>86</v>
      </c>
      <c r="AV295" s="14" t="s">
        <v>86</v>
      </c>
      <c r="AW295" s="14" t="s">
        <v>35</v>
      </c>
      <c r="AX295" s="14" t="s">
        <v>76</v>
      </c>
      <c r="AY295" s="245" t="s">
        <v>124</v>
      </c>
    </row>
    <row r="296" s="13" customFormat="1">
      <c r="A296" s="13"/>
      <c r="B296" s="224"/>
      <c r="C296" s="225"/>
      <c r="D296" s="226" t="s">
        <v>140</v>
      </c>
      <c r="E296" s="227" t="s">
        <v>19</v>
      </c>
      <c r="F296" s="228" t="s">
        <v>454</v>
      </c>
      <c r="G296" s="225"/>
      <c r="H296" s="227" t="s">
        <v>19</v>
      </c>
      <c r="I296" s="229"/>
      <c r="J296" s="225"/>
      <c r="K296" s="225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140</v>
      </c>
      <c r="AU296" s="234" t="s">
        <v>86</v>
      </c>
      <c r="AV296" s="13" t="s">
        <v>84</v>
      </c>
      <c r="AW296" s="13" t="s">
        <v>35</v>
      </c>
      <c r="AX296" s="13" t="s">
        <v>76</v>
      </c>
      <c r="AY296" s="234" t="s">
        <v>124</v>
      </c>
    </row>
    <row r="297" s="14" customFormat="1">
      <c r="A297" s="14"/>
      <c r="B297" s="235"/>
      <c r="C297" s="236"/>
      <c r="D297" s="226" t="s">
        <v>140</v>
      </c>
      <c r="E297" s="237" t="s">
        <v>19</v>
      </c>
      <c r="F297" s="238" t="s">
        <v>336</v>
      </c>
      <c r="G297" s="236"/>
      <c r="H297" s="239">
        <v>2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140</v>
      </c>
      <c r="AU297" s="245" t="s">
        <v>86</v>
      </c>
      <c r="AV297" s="14" t="s">
        <v>86</v>
      </c>
      <c r="AW297" s="14" t="s">
        <v>35</v>
      </c>
      <c r="AX297" s="14" t="s">
        <v>76</v>
      </c>
      <c r="AY297" s="245" t="s">
        <v>124</v>
      </c>
    </row>
    <row r="298" s="13" customFormat="1">
      <c r="A298" s="13"/>
      <c r="B298" s="224"/>
      <c r="C298" s="225"/>
      <c r="D298" s="226" t="s">
        <v>140</v>
      </c>
      <c r="E298" s="227" t="s">
        <v>19</v>
      </c>
      <c r="F298" s="228" t="s">
        <v>455</v>
      </c>
      <c r="G298" s="225"/>
      <c r="H298" s="227" t="s">
        <v>19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140</v>
      </c>
      <c r="AU298" s="234" t="s">
        <v>86</v>
      </c>
      <c r="AV298" s="13" t="s">
        <v>84</v>
      </c>
      <c r="AW298" s="13" t="s">
        <v>35</v>
      </c>
      <c r="AX298" s="13" t="s">
        <v>76</v>
      </c>
      <c r="AY298" s="234" t="s">
        <v>124</v>
      </c>
    </row>
    <row r="299" s="14" customFormat="1">
      <c r="A299" s="14"/>
      <c r="B299" s="235"/>
      <c r="C299" s="236"/>
      <c r="D299" s="226" t="s">
        <v>140</v>
      </c>
      <c r="E299" s="237" t="s">
        <v>19</v>
      </c>
      <c r="F299" s="238" t="s">
        <v>456</v>
      </c>
      <c r="G299" s="236"/>
      <c r="H299" s="239">
        <v>0.78000000000000003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140</v>
      </c>
      <c r="AU299" s="245" t="s">
        <v>86</v>
      </c>
      <c r="AV299" s="14" t="s">
        <v>86</v>
      </c>
      <c r="AW299" s="14" t="s">
        <v>35</v>
      </c>
      <c r="AX299" s="14" t="s">
        <v>76</v>
      </c>
      <c r="AY299" s="245" t="s">
        <v>124</v>
      </c>
    </row>
    <row r="300" s="13" customFormat="1">
      <c r="A300" s="13"/>
      <c r="B300" s="224"/>
      <c r="C300" s="225"/>
      <c r="D300" s="226" t="s">
        <v>140</v>
      </c>
      <c r="E300" s="227" t="s">
        <v>19</v>
      </c>
      <c r="F300" s="228" t="s">
        <v>457</v>
      </c>
      <c r="G300" s="225"/>
      <c r="H300" s="227" t="s">
        <v>19</v>
      </c>
      <c r="I300" s="229"/>
      <c r="J300" s="225"/>
      <c r="K300" s="225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140</v>
      </c>
      <c r="AU300" s="234" t="s">
        <v>86</v>
      </c>
      <c r="AV300" s="13" t="s">
        <v>84</v>
      </c>
      <c r="AW300" s="13" t="s">
        <v>35</v>
      </c>
      <c r="AX300" s="13" t="s">
        <v>76</v>
      </c>
      <c r="AY300" s="234" t="s">
        <v>124</v>
      </c>
    </row>
    <row r="301" s="14" customFormat="1">
      <c r="A301" s="14"/>
      <c r="B301" s="235"/>
      <c r="C301" s="236"/>
      <c r="D301" s="226" t="s">
        <v>140</v>
      </c>
      <c r="E301" s="237" t="s">
        <v>19</v>
      </c>
      <c r="F301" s="238" t="s">
        <v>456</v>
      </c>
      <c r="G301" s="236"/>
      <c r="H301" s="239">
        <v>0.78000000000000003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140</v>
      </c>
      <c r="AU301" s="245" t="s">
        <v>86</v>
      </c>
      <c r="AV301" s="14" t="s">
        <v>86</v>
      </c>
      <c r="AW301" s="14" t="s">
        <v>35</v>
      </c>
      <c r="AX301" s="14" t="s">
        <v>76</v>
      </c>
      <c r="AY301" s="245" t="s">
        <v>124</v>
      </c>
    </row>
    <row r="302" s="15" customFormat="1">
      <c r="A302" s="15"/>
      <c r="B302" s="246"/>
      <c r="C302" s="247"/>
      <c r="D302" s="226" t="s">
        <v>140</v>
      </c>
      <c r="E302" s="248" t="s">
        <v>19</v>
      </c>
      <c r="F302" s="249" t="s">
        <v>145</v>
      </c>
      <c r="G302" s="247"/>
      <c r="H302" s="250">
        <v>59.560000000000002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6" t="s">
        <v>140</v>
      </c>
      <c r="AU302" s="256" t="s">
        <v>86</v>
      </c>
      <c r="AV302" s="15" t="s">
        <v>131</v>
      </c>
      <c r="AW302" s="15" t="s">
        <v>35</v>
      </c>
      <c r="AX302" s="15" t="s">
        <v>84</v>
      </c>
      <c r="AY302" s="256" t="s">
        <v>124</v>
      </c>
    </row>
    <row r="303" s="2" customFormat="1" ht="16.5" customHeight="1">
      <c r="A303" s="40"/>
      <c r="B303" s="41"/>
      <c r="C303" s="257" t="s">
        <v>458</v>
      </c>
      <c r="D303" s="257" t="s">
        <v>201</v>
      </c>
      <c r="E303" s="258" t="s">
        <v>459</v>
      </c>
      <c r="F303" s="259" t="s">
        <v>460</v>
      </c>
      <c r="G303" s="260" t="s">
        <v>153</v>
      </c>
      <c r="H303" s="261">
        <v>40.799999999999997</v>
      </c>
      <c r="I303" s="262"/>
      <c r="J303" s="263">
        <f>ROUND(I303*H303,2)</f>
        <v>0</v>
      </c>
      <c r="K303" s="259" t="s">
        <v>130</v>
      </c>
      <c r="L303" s="264"/>
      <c r="M303" s="265" t="s">
        <v>19</v>
      </c>
      <c r="N303" s="266" t="s">
        <v>47</v>
      </c>
      <c r="O303" s="86"/>
      <c r="P303" s="215">
        <f>O303*H303</f>
        <v>0</v>
      </c>
      <c r="Q303" s="215">
        <v>0.080000000000000002</v>
      </c>
      <c r="R303" s="215">
        <f>Q303*H303</f>
        <v>3.2639999999999998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177</v>
      </c>
      <c r="AT303" s="217" t="s">
        <v>201</v>
      </c>
      <c r="AU303" s="217" t="s">
        <v>86</v>
      </c>
      <c r="AY303" s="19" t="s">
        <v>124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84</v>
      </c>
      <c r="BK303" s="218">
        <f>ROUND(I303*H303,2)</f>
        <v>0</v>
      </c>
      <c r="BL303" s="19" t="s">
        <v>131</v>
      </c>
      <c r="BM303" s="217" t="s">
        <v>461</v>
      </c>
    </row>
    <row r="304" s="14" customFormat="1">
      <c r="A304" s="14"/>
      <c r="B304" s="235"/>
      <c r="C304" s="236"/>
      <c r="D304" s="226" t="s">
        <v>140</v>
      </c>
      <c r="E304" s="236"/>
      <c r="F304" s="238" t="s">
        <v>462</v>
      </c>
      <c r="G304" s="236"/>
      <c r="H304" s="239">
        <v>40.799999999999997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140</v>
      </c>
      <c r="AU304" s="245" t="s">
        <v>86</v>
      </c>
      <c r="AV304" s="14" t="s">
        <v>86</v>
      </c>
      <c r="AW304" s="14" t="s">
        <v>4</v>
      </c>
      <c r="AX304" s="14" t="s">
        <v>84</v>
      </c>
      <c r="AY304" s="245" t="s">
        <v>124</v>
      </c>
    </row>
    <row r="305" s="2" customFormat="1" ht="24.15" customHeight="1">
      <c r="A305" s="40"/>
      <c r="B305" s="41"/>
      <c r="C305" s="257" t="s">
        <v>463</v>
      </c>
      <c r="D305" s="257" t="s">
        <v>201</v>
      </c>
      <c r="E305" s="258" t="s">
        <v>464</v>
      </c>
      <c r="F305" s="259" t="s">
        <v>465</v>
      </c>
      <c r="G305" s="260" t="s">
        <v>153</v>
      </c>
      <c r="H305" s="261">
        <v>13.26</v>
      </c>
      <c r="I305" s="262"/>
      <c r="J305" s="263">
        <f>ROUND(I305*H305,2)</f>
        <v>0</v>
      </c>
      <c r="K305" s="259" t="s">
        <v>130</v>
      </c>
      <c r="L305" s="264"/>
      <c r="M305" s="265" t="s">
        <v>19</v>
      </c>
      <c r="N305" s="266" t="s">
        <v>47</v>
      </c>
      <c r="O305" s="86"/>
      <c r="P305" s="215">
        <f>O305*H305</f>
        <v>0</v>
      </c>
      <c r="Q305" s="215">
        <v>0.048300000000000003</v>
      </c>
      <c r="R305" s="215">
        <f>Q305*H305</f>
        <v>0.64045799999999997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177</v>
      </c>
      <c r="AT305" s="217" t="s">
        <v>201</v>
      </c>
      <c r="AU305" s="217" t="s">
        <v>86</v>
      </c>
      <c r="AY305" s="19" t="s">
        <v>124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84</v>
      </c>
      <c r="BK305" s="218">
        <f>ROUND(I305*H305,2)</f>
        <v>0</v>
      </c>
      <c r="BL305" s="19" t="s">
        <v>131</v>
      </c>
      <c r="BM305" s="217" t="s">
        <v>466</v>
      </c>
    </row>
    <row r="306" s="14" customFormat="1">
      <c r="A306" s="14"/>
      <c r="B306" s="235"/>
      <c r="C306" s="236"/>
      <c r="D306" s="226" t="s">
        <v>140</v>
      </c>
      <c r="E306" s="236"/>
      <c r="F306" s="238" t="s">
        <v>467</v>
      </c>
      <c r="G306" s="236"/>
      <c r="H306" s="239">
        <v>13.26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140</v>
      </c>
      <c r="AU306" s="245" t="s">
        <v>86</v>
      </c>
      <c r="AV306" s="14" t="s">
        <v>86</v>
      </c>
      <c r="AW306" s="14" t="s">
        <v>4</v>
      </c>
      <c r="AX306" s="14" t="s">
        <v>84</v>
      </c>
      <c r="AY306" s="245" t="s">
        <v>124</v>
      </c>
    </row>
    <row r="307" s="2" customFormat="1" ht="24.15" customHeight="1">
      <c r="A307" s="40"/>
      <c r="B307" s="41"/>
      <c r="C307" s="257" t="s">
        <v>468</v>
      </c>
      <c r="D307" s="257" t="s">
        <v>201</v>
      </c>
      <c r="E307" s="258" t="s">
        <v>469</v>
      </c>
      <c r="F307" s="259" t="s">
        <v>470</v>
      </c>
      <c r="G307" s="260" t="s">
        <v>153</v>
      </c>
      <c r="H307" s="261">
        <v>5.0999999999999996</v>
      </c>
      <c r="I307" s="262"/>
      <c r="J307" s="263">
        <f>ROUND(I307*H307,2)</f>
        <v>0</v>
      </c>
      <c r="K307" s="259" t="s">
        <v>130</v>
      </c>
      <c r="L307" s="264"/>
      <c r="M307" s="265" t="s">
        <v>19</v>
      </c>
      <c r="N307" s="266" t="s">
        <v>47</v>
      </c>
      <c r="O307" s="86"/>
      <c r="P307" s="215">
        <f>O307*H307</f>
        <v>0</v>
      </c>
      <c r="Q307" s="215">
        <v>0.065670000000000006</v>
      </c>
      <c r="R307" s="215">
        <f>Q307*H307</f>
        <v>0.33491700000000002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177</v>
      </c>
      <c r="AT307" s="217" t="s">
        <v>201</v>
      </c>
      <c r="AU307" s="217" t="s">
        <v>86</v>
      </c>
      <c r="AY307" s="19" t="s">
        <v>124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84</v>
      </c>
      <c r="BK307" s="218">
        <f>ROUND(I307*H307,2)</f>
        <v>0</v>
      </c>
      <c r="BL307" s="19" t="s">
        <v>131</v>
      </c>
      <c r="BM307" s="217" t="s">
        <v>471</v>
      </c>
    </row>
    <row r="308" s="14" customFormat="1">
      <c r="A308" s="14"/>
      <c r="B308" s="235"/>
      <c r="C308" s="236"/>
      <c r="D308" s="226" t="s">
        <v>140</v>
      </c>
      <c r="E308" s="236"/>
      <c r="F308" s="238" t="s">
        <v>472</v>
      </c>
      <c r="G308" s="236"/>
      <c r="H308" s="239">
        <v>5.0999999999999996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140</v>
      </c>
      <c r="AU308" s="245" t="s">
        <v>86</v>
      </c>
      <c r="AV308" s="14" t="s">
        <v>86</v>
      </c>
      <c r="AW308" s="14" t="s">
        <v>4</v>
      </c>
      <c r="AX308" s="14" t="s">
        <v>84</v>
      </c>
      <c r="AY308" s="245" t="s">
        <v>124</v>
      </c>
    </row>
    <row r="309" s="2" customFormat="1" ht="24.15" customHeight="1">
      <c r="A309" s="40"/>
      <c r="B309" s="41"/>
      <c r="C309" s="257" t="s">
        <v>473</v>
      </c>
      <c r="D309" s="257" t="s">
        <v>201</v>
      </c>
      <c r="E309" s="258" t="s">
        <v>474</v>
      </c>
      <c r="F309" s="259" t="s">
        <v>475</v>
      </c>
      <c r="G309" s="260" t="s">
        <v>153</v>
      </c>
      <c r="H309" s="261">
        <v>1.591</v>
      </c>
      <c r="I309" s="262"/>
      <c r="J309" s="263">
        <f>ROUND(I309*H309,2)</f>
        <v>0</v>
      </c>
      <c r="K309" s="259" t="s">
        <v>130</v>
      </c>
      <c r="L309" s="264"/>
      <c r="M309" s="265" t="s">
        <v>19</v>
      </c>
      <c r="N309" s="266" t="s">
        <v>47</v>
      </c>
      <c r="O309" s="86"/>
      <c r="P309" s="215">
        <f>O309*H309</f>
        <v>0</v>
      </c>
      <c r="Q309" s="215">
        <v>0.12</v>
      </c>
      <c r="R309" s="215">
        <f>Q309*H309</f>
        <v>0.19091999999999998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177</v>
      </c>
      <c r="AT309" s="217" t="s">
        <v>201</v>
      </c>
      <c r="AU309" s="217" t="s">
        <v>86</v>
      </c>
      <c r="AY309" s="19" t="s">
        <v>124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84</v>
      </c>
      <c r="BK309" s="218">
        <f>ROUND(I309*H309,2)</f>
        <v>0</v>
      </c>
      <c r="BL309" s="19" t="s">
        <v>131</v>
      </c>
      <c r="BM309" s="217" t="s">
        <v>476</v>
      </c>
    </row>
    <row r="310" s="14" customFormat="1">
      <c r="A310" s="14"/>
      <c r="B310" s="235"/>
      <c r="C310" s="236"/>
      <c r="D310" s="226" t="s">
        <v>140</v>
      </c>
      <c r="E310" s="236"/>
      <c r="F310" s="238" t="s">
        <v>477</v>
      </c>
      <c r="G310" s="236"/>
      <c r="H310" s="239">
        <v>1.591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140</v>
      </c>
      <c r="AU310" s="245" t="s">
        <v>86</v>
      </c>
      <c r="AV310" s="14" t="s">
        <v>86</v>
      </c>
      <c r="AW310" s="14" t="s">
        <v>4</v>
      </c>
      <c r="AX310" s="14" t="s">
        <v>84</v>
      </c>
      <c r="AY310" s="245" t="s">
        <v>124</v>
      </c>
    </row>
    <row r="311" s="2" customFormat="1" ht="44.25" customHeight="1">
      <c r="A311" s="40"/>
      <c r="B311" s="41"/>
      <c r="C311" s="206" t="s">
        <v>478</v>
      </c>
      <c r="D311" s="206" t="s">
        <v>126</v>
      </c>
      <c r="E311" s="207" t="s">
        <v>479</v>
      </c>
      <c r="F311" s="208" t="s">
        <v>480</v>
      </c>
      <c r="G311" s="209" t="s">
        <v>153</v>
      </c>
      <c r="H311" s="210">
        <v>12</v>
      </c>
      <c r="I311" s="211"/>
      <c r="J311" s="212">
        <f>ROUND(I311*H311,2)</f>
        <v>0</v>
      </c>
      <c r="K311" s="208" t="s">
        <v>130</v>
      </c>
      <c r="L311" s="46"/>
      <c r="M311" s="213" t="s">
        <v>19</v>
      </c>
      <c r="N311" s="214" t="s">
        <v>47</v>
      </c>
      <c r="O311" s="86"/>
      <c r="P311" s="215">
        <f>O311*H311</f>
        <v>0</v>
      </c>
      <c r="Q311" s="215">
        <v>0.10095</v>
      </c>
      <c r="R311" s="215">
        <f>Q311*H311</f>
        <v>1.2114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131</v>
      </c>
      <c r="AT311" s="217" t="s">
        <v>126</v>
      </c>
      <c r="AU311" s="217" t="s">
        <v>86</v>
      </c>
      <c r="AY311" s="19" t="s">
        <v>124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84</v>
      </c>
      <c r="BK311" s="218">
        <f>ROUND(I311*H311,2)</f>
        <v>0</v>
      </c>
      <c r="BL311" s="19" t="s">
        <v>131</v>
      </c>
      <c r="BM311" s="217" t="s">
        <v>481</v>
      </c>
    </row>
    <row r="312" s="2" customFormat="1">
      <c r="A312" s="40"/>
      <c r="B312" s="41"/>
      <c r="C312" s="42"/>
      <c r="D312" s="219" t="s">
        <v>133</v>
      </c>
      <c r="E312" s="42"/>
      <c r="F312" s="220" t="s">
        <v>482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133</v>
      </c>
      <c r="AU312" s="19" t="s">
        <v>86</v>
      </c>
    </row>
    <row r="313" s="13" customFormat="1">
      <c r="A313" s="13"/>
      <c r="B313" s="224"/>
      <c r="C313" s="225"/>
      <c r="D313" s="226" t="s">
        <v>140</v>
      </c>
      <c r="E313" s="227" t="s">
        <v>19</v>
      </c>
      <c r="F313" s="228" t="s">
        <v>483</v>
      </c>
      <c r="G313" s="225"/>
      <c r="H313" s="227" t="s">
        <v>19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140</v>
      </c>
      <c r="AU313" s="234" t="s">
        <v>86</v>
      </c>
      <c r="AV313" s="13" t="s">
        <v>84</v>
      </c>
      <c r="AW313" s="13" t="s">
        <v>35</v>
      </c>
      <c r="AX313" s="13" t="s">
        <v>76</v>
      </c>
      <c r="AY313" s="234" t="s">
        <v>124</v>
      </c>
    </row>
    <row r="314" s="14" customFormat="1">
      <c r="A314" s="14"/>
      <c r="B314" s="235"/>
      <c r="C314" s="236"/>
      <c r="D314" s="226" t="s">
        <v>140</v>
      </c>
      <c r="E314" s="237" t="s">
        <v>19</v>
      </c>
      <c r="F314" s="238" t="s">
        <v>484</v>
      </c>
      <c r="G314" s="236"/>
      <c r="H314" s="239">
        <v>12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140</v>
      </c>
      <c r="AU314" s="245" t="s">
        <v>86</v>
      </c>
      <c r="AV314" s="14" t="s">
        <v>86</v>
      </c>
      <c r="AW314" s="14" t="s">
        <v>35</v>
      </c>
      <c r="AX314" s="14" t="s">
        <v>84</v>
      </c>
      <c r="AY314" s="245" t="s">
        <v>124</v>
      </c>
    </row>
    <row r="315" s="2" customFormat="1" ht="16.5" customHeight="1">
      <c r="A315" s="40"/>
      <c r="B315" s="41"/>
      <c r="C315" s="257" t="s">
        <v>485</v>
      </c>
      <c r="D315" s="257" t="s">
        <v>201</v>
      </c>
      <c r="E315" s="258" t="s">
        <v>486</v>
      </c>
      <c r="F315" s="259" t="s">
        <v>487</v>
      </c>
      <c r="G315" s="260" t="s">
        <v>153</v>
      </c>
      <c r="H315" s="261">
        <v>12</v>
      </c>
      <c r="I315" s="262"/>
      <c r="J315" s="263">
        <f>ROUND(I315*H315,2)</f>
        <v>0</v>
      </c>
      <c r="K315" s="259" t="s">
        <v>130</v>
      </c>
      <c r="L315" s="264"/>
      <c r="M315" s="265" t="s">
        <v>19</v>
      </c>
      <c r="N315" s="266" t="s">
        <v>47</v>
      </c>
      <c r="O315" s="86"/>
      <c r="P315" s="215">
        <f>O315*H315</f>
        <v>0</v>
      </c>
      <c r="Q315" s="215">
        <v>0.028000000000000001</v>
      </c>
      <c r="R315" s="215">
        <f>Q315*H315</f>
        <v>0.33600000000000002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177</v>
      </c>
      <c r="AT315" s="217" t="s">
        <v>201</v>
      </c>
      <c r="AU315" s="217" t="s">
        <v>86</v>
      </c>
      <c r="AY315" s="19" t="s">
        <v>124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84</v>
      </c>
      <c r="BK315" s="218">
        <f>ROUND(I315*H315,2)</f>
        <v>0</v>
      </c>
      <c r="BL315" s="19" t="s">
        <v>131</v>
      </c>
      <c r="BM315" s="217" t="s">
        <v>488</v>
      </c>
    </row>
    <row r="316" s="2" customFormat="1" ht="24.15" customHeight="1">
      <c r="A316" s="40"/>
      <c r="B316" s="41"/>
      <c r="C316" s="206" t="s">
        <v>489</v>
      </c>
      <c r="D316" s="206" t="s">
        <v>126</v>
      </c>
      <c r="E316" s="207" t="s">
        <v>490</v>
      </c>
      <c r="F316" s="208" t="s">
        <v>491</v>
      </c>
      <c r="G316" s="209" t="s">
        <v>164</v>
      </c>
      <c r="H316" s="210">
        <v>1.9670000000000001</v>
      </c>
      <c r="I316" s="211"/>
      <c r="J316" s="212">
        <f>ROUND(I316*H316,2)</f>
        <v>0</v>
      </c>
      <c r="K316" s="208" t="s">
        <v>130</v>
      </c>
      <c r="L316" s="46"/>
      <c r="M316" s="213" t="s">
        <v>19</v>
      </c>
      <c r="N316" s="214" t="s">
        <v>47</v>
      </c>
      <c r="O316" s="86"/>
      <c r="P316" s="215">
        <f>O316*H316</f>
        <v>0</v>
      </c>
      <c r="Q316" s="215">
        <v>2.2563399999999998</v>
      </c>
      <c r="R316" s="215">
        <f>Q316*H316</f>
        <v>4.43822078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131</v>
      </c>
      <c r="AT316" s="217" t="s">
        <v>126</v>
      </c>
      <c r="AU316" s="217" t="s">
        <v>86</v>
      </c>
      <c r="AY316" s="19" t="s">
        <v>124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84</v>
      </c>
      <c r="BK316" s="218">
        <f>ROUND(I316*H316,2)</f>
        <v>0</v>
      </c>
      <c r="BL316" s="19" t="s">
        <v>131</v>
      </c>
      <c r="BM316" s="217" t="s">
        <v>492</v>
      </c>
    </row>
    <row r="317" s="2" customFormat="1">
      <c r="A317" s="40"/>
      <c r="B317" s="41"/>
      <c r="C317" s="42"/>
      <c r="D317" s="219" t="s">
        <v>133</v>
      </c>
      <c r="E317" s="42"/>
      <c r="F317" s="220" t="s">
        <v>493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133</v>
      </c>
      <c r="AU317" s="19" t="s">
        <v>86</v>
      </c>
    </row>
    <row r="318" s="14" customFormat="1">
      <c r="A318" s="14"/>
      <c r="B318" s="235"/>
      <c r="C318" s="236"/>
      <c r="D318" s="226" t="s">
        <v>140</v>
      </c>
      <c r="E318" s="237" t="s">
        <v>19</v>
      </c>
      <c r="F318" s="238" t="s">
        <v>494</v>
      </c>
      <c r="G318" s="236"/>
      <c r="H318" s="239">
        <v>1.7869999999999999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140</v>
      </c>
      <c r="AU318" s="245" t="s">
        <v>86</v>
      </c>
      <c r="AV318" s="14" t="s">
        <v>86</v>
      </c>
      <c r="AW318" s="14" t="s">
        <v>35</v>
      </c>
      <c r="AX318" s="14" t="s">
        <v>76</v>
      </c>
      <c r="AY318" s="245" t="s">
        <v>124</v>
      </c>
    </row>
    <row r="319" s="14" customFormat="1">
      <c r="A319" s="14"/>
      <c r="B319" s="235"/>
      <c r="C319" s="236"/>
      <c r="D319" s="226" t="s">
        <v>140</v>
      </c>
      <c r="E319" s="237" t="s">
        <v>19</v>
      </c>
      <c r="F319" s="238" t="s">
        <v>495</v>
      </c>
      <c r="G319" s="236"/>
      <c r="H319" s="239">
        <v>0.17999999999999999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140</v>
      </c>
      <c r="AU319" s="245" t="s">
        <v>86</v>
      </c>
      <c r="AV319" s="14" t="s">
        <v>86</v>
      </c>
      <c r="AW319" s="14" t="s">
        <v>35</v>
      </c>
      <c r="AX319" s="14" t="s">
        <v>76</v>
      </c>
      <c r="AY319" s="245" t="s">
        <v>124</v>
      </c>
    </row>
    <row r="320" s="15" customFormat="1">
      <c r="A320" s="15"/>
      <c r="B320" s="246"/>
      <c r="C320" s="247"/>
      <c r="D320" s="226" t="s">
        <v>140</v>
      </c>
      <c r="E320" s="248" t="s">
        <v>19</v>
      </c>
      <c r="F320" s="249" t="s">
        <v>145</v>
      </c>
      <c r="G320" s="247"/>
      <c r="H320" s="250">
        <v>1.9669999999999999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6" t="s">
        <v>140</v>
      </c>
      <c r="AU320" s="256" t="s">
        <v>86</v>
      </c>
      <c r="AV320" s="15" t="s">
        <v>131</v>
      </c>
      <c r="AW320" s="15" t="s">
        <v>35</v>
      </c>
      <c r="AX320" s="15" t="s">
        <v>84</v>
      </c>
      <c r="AY320" s="256" t="s">
        <v>124</v>
      </c>
    </row>
    <row r="321" s="2" customFormat="1" ht="37.8" customHeight="1">
      <c r="A321" s="40"/>
      <c r="B321" s="41"/>
      <c r="C321" s="206" t="s">
        <v>496</v>
      </c>
      <c r="D321" s="206" t="s">
        <v>126</v>
      </c>
      <c r="E321" s="207" t="s">
        <v>497</v>
      </c>
      <c r="F321" s="208" t="s">
        <v>498</v>
      </c>
      <c r="G321" s="209" t="s">
        <v>153</v>
      </c>
      <c r="H321" s="210">
        <v>77.959999999999994</v>
      </c>
      <c r="I321" s="211"/>
      <c r="J321" s="212">
        <f>ROUND(I321*H321,2)</f>
        <v>0</v>
      </c>
      <c r="K321" s="208" t="s">
        <v>130</v>
      </c>
      <c r="L321" s="46"/>
      <c r="M321" s="213" t="s">
        <v>19</v>
      </c>
      <c r="N321" s="214" t="s">
        <v>47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131</v>
      </c>
      <c r="AT321" s="217" t="s">
        <v>126</v>
      </c>
      <c r="AU321" s="217" t="s">
        <v>86</v>
      </c>
      <c r="AY321" s="19" t="s">
        <v>124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84</v>
      </c>
      <c r="BK321" s="218">
        <f>ROUND(I321*H321,2)</f>
        <v>0</v>
      </c>
      <c r="BL321" s="19" t="s">
        <v>131</v>
      </c>
      <c r="BM321" s="217" t="s">
        <v>499</v>
      </c>
    </row>
    <row r="322" s="2" customFormat="1">
      <c r="A322" s="40"/>
      <c r="B322" s="41"/>
      <c r="C322" s="42"/>
      <c r="D322" s="219" t="s">
        <v>133</v>
      </c>
      <c r="E322" s="42"/>
      <c r="F322" s="220" t="s">
        <v>500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133</v>
      </c>
      <c r="AU322" s="19" t="s">
        <v>86</v>
      </c>
    </row>
    <row r="323" s="14" customFormat="1">
      <c r="A323" s="14"/>
      <c r="B323" s="235"/>
      <c r="C323" s="236"/>
      <c r="D323" s="226" t="s">
        <v>140</v>
      </c>
      <c r="E323" s="237" t="s">
        <v>19</v>
      </c>
      <c r="F323" s="238" t="s">
        <v>501</v>
      </c>
      <c r="G323" s="236"/>
      <c r="H323" s="239">
        <v>15.119999999999999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140</v>
      </c>
      <c r="AU323" s="245" t="s">
        <v>86</v>
      </c>
      <c r="AV323" s="14" t="s">
        <v>86</v>
      </c>
      <c r="AW323" s="14" t="s">
        <v>35</v>
      </c>
      <c r="AX323" s="14" t="s">
        <v>76</v>
      </c>
      <c r="AY323" s="245" t="s">
        <v>124</v>
      </c>
    </row>
    <row r="324" s="14" customFormat="1">
      <c r="A324" s="14"/>
      <c r="B324" s="235"/>
      <c r="C324" s="236"/>
      <c r="D324" s="226" t="s">
        <v>140</v>
      </c>
      <c r="E324" s="237" t="s">
        <v>19</v>
      </c>
      <c r="F324" s="238" t="s">
        <v>502</v>
      </c>
      <c r="G324" s="236"/>
      <c r="H324" s="239">
        <v>14.25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140</v>
      </c>
      <c r="AU324" s="245" t="s">
        <v>86</v>
      </c>
      <c r="AV324" s="14" t="s">
        <v>86</v>
      </c>
      <c r="AW324" s="14" t="s">
        <v>35</v>
      </c>
      <c r="AX324" s="14" t="s">
        <v>76</v>
      </c>
      <c r="AY324" s="245" t="s">
        <v>124</v>
      </c>
    </row>
    <row r="325" s="14" customFormat="1">
      <c r="A325" s="14"/>
      <c r="B325" s="235"/>
      <c r="C325" s="236"/>
      <c r="D325" s="226" t="s">
        <v>140</v>
      </c>
      <c r="E325" s="237" t="s">
        <v>19</v>
      </c>
      <c r="F325" s="238" t="s">
        <v>503</v>
      </c>
      <c r="G325" s="236"/>
      <c r="H325" s="239">
        <v>21.190000000000001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5" t="s">
        <v>140</v>
      </c>
      <c r="AU325" s="245" t="s">
        <v>86</v>
      </c>
      <c r="AV325" s="14" t="s">
        <v>86</v>
      </c>
      <c r="AW325" s="14" t="s">
        <v>35</v>
      </c>
      <c r="AX325" s="14" t="s">
        <v>76</v>
      </c>
      <c r="AY325" s="245" t="s">
        <v>124</v>
      </c>
    </row>
    <row r="326" s="14" customFormat="1">
      <c r="A326" s="14"/>
      <c r="B326" s="235"/>
      <c r="C326" s="236"/>
      <c r="D326" s="226" t="s">
        <v>140</v>
      </c>
      <c r="E326" s="237" t="s">
        <v>19</v>
      </c>
      <c r="F326" s="238" t="s">
        <v>504</v>
      </c>
      <c r="G326" s="236"/>
      <c r="H326" s="239">
        <v>23.399999999999999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140</v>
      </c>
      <c r="AU326" s="245" t="s">
        <v>86</v>
      </c>
      <c r="AV326" s="14" t="s">
        <v>86</v>
      </c>
      <c r="AW326" s="14" t="s">
        <v>35</v>
      </c>
      <c r="AX326" s="14" t="s">
        <v>76</v>
      </c>
      <c r="AY326" s="245" t="s">
        <v>124</v>
      </c>
    </row>
    <row r="327" s="14" customFormat="1">
      <c r="A327" s="14"/>
      <c r="B327" s="235"/>
      <c r="C327" s="236"/>
      <c r="D327" s="226" t="s">
        <v>140</v>
      </c>
      <c r="E327" s="237" t="s">
        <v>19</v>
      </c>
      <c r="F327" s="238" t="s">
        <v>505</v>
      </c>
      <c r="G327" s="236"/>
      <c r="H327" s="239">
        <v>4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140</v>
      </c>
      <c r="AU327" s="245" t="s">
        <v>86</v>
      </c>
      <c r="AV327" s="14" t="s">
        <v>86</v>
      </c>
      <c r="AW327" s="14" t="s">
        <v>35</v>
      </c>
      <c r="AX327" s="14" t="s">
        <v>76</v>
      </c>
      <c r="AY327" s="245" t="s">
        <v>124</v>
      </c>
    </row>
    <row r="328" s="15" customFormat="1">
      <c r="A328" s="15"/>
      <c r="B328" s="246"/>
      <c r="C328" s="247"/>
      <c r="D328" s="226" t="s">
        <v>140</v>
      </c>
      <c r="E328" s="248" t="s">
        <v>19</v>
      </c>
      <c r="F328" s="249" t="s">
        <v>145</v>
      </c>
      <c r="G328" s="247"/>
      <c r="H328" s="250">
        <v>77.960000000000008</v>
      </c>
      <c r="I328" s="251"/>
      <c r="J328" s="247"/>
      <c r="K328" s="247"/>
      <c r="L328" s="252"/>
      <c r="M328" s="253"/>
      <c r="N328" s="254"/>
      <c r="O328" s="254"/>
      <c r="P328" s="254"/>
      <c r="Q328" s="254"/>
      <c r="R328" s="254"/>
      <c r="S328" s="254"/>
      <c r="T328" s="25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6" t="s">
        <v>140</v>
      </c>
      <c r="AU328" s="256" t="s">
        <v>86</v>
      </c>
      <c r="AV328" s="15" t="s">
        <v>131</v>
      </c>
      <c r="AW328" s="15" t="s">
        <v>35</v>
      </c>
      <c r="AX328" s="15" t="s">
        <v>84</v>
      </c>
      <c r="AY328" s="256" t="s">
        <v>124</v>
      </c>
    </row>
    <row r="329" s="2" customFormat="1" ht="55.5" customHeight="1">
      <c r="A329" s="40"/>
      <c r="B329" s="41"/>
      <c r="C329" s="206" t="s">
        <v>506</v>
      </c>
      <c r="D329" s="206" t="s">
        <v>126</v>
      </c>
      <c r="E329" s="207" t="s">
        <v>507</v>
      </c>
      <c r="F329" s="208" t="s">
        <v>508</v>
      </c>
      <c r="G329" s="209" t="s">
        <v>153</v>
      </c>
      <c r="H329" s="210">
        <v>77.959999999999994</v>
      </c>
      <c r="I329" s="211"/>
      <c r="J329" s="212">
        <f>ROUND(I329*H329,2)</f>
        <v>0</v>
      </c>
      <c r="K329" s="208" t="s">
        <v>130</v>
      </c>
      <c r="L329" s="46"/>
      <c r="M329" s="213" t="s">
        <v>19</v>
      </c>
      <c r="N329" s="214" t="s">
        <v>47</v>
      </c>
      <c r="O329" s="86"/>
      <c r="P329" s="215">
        <f>O329*H329</f>
        <v>0</v>
      </c>
      <c r="Q329" s="215">
        <v>0.00059999999999999995</v>
      </c>
      <c r="R329" s="215">
        <f>Q329*H329</f>
        <v>0.046775999999999991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131</v>
      </c>
      <c r="AT329" s="217" t="s">
        <v>126</v>
      </c>
      <c r="AU329" s="217" t="s">
        <v>86</v>
      </c>
      <c r="AY329" s="19" t="s">
        <v>124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84</v>
      </c>
      <c r="BK329" s="218">
        <f>ROUND(I329*H329,2)</f>
        <v>0</v>
      </c>
      <c r="BL329" s="19" t="s">
        <v>131</v>
      </c>
      <c r="BM329" s="217" t="s">
        <v>509</v>
      </c>
    </row>
    <row r="330" s="2" customFormat="1">
      <c r="A330" s="40"/>
      <c r="B330" s="41"/>
      <c r="C330" s="42"/>
      <c r="D330" s="219" t="s">
        <v>133</v>
      </c>
      <c r="E330" s="42"/>
      <c r="F330" s="220" t="s">
        <v>510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133</v>
      </c>
      <c r="AU330" s="19" t="s">
        <v>86</v>
      </c>
    </row>
    <row r="331" s="14" customFormat="1">
      <c r="A331" s="14"/>
      <c r="B331" s="235"/>
      <c r="C331" s="236"/>
      <c r="D331" s="226" t="s">
        <v>140</v>
      </c>
      <c r="E331" s="237" t="s">
        <v>19</v>
      </c>
      <c r="F331" s="238" t="s">
        <v>501</v>
      </c>
      <c r="G331" s="236"/>
      <c r="H331" s="239">
        <v>15.119999999999999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5" t="s">
        <v>140</v>
      </c>
      <c r="AU331" s="245" t="s">
        <v>86</v>
      </c>
      <c r="AV331" s="14" t="s">
        <v>86</v>
      </c>
      <c r="AW331" s="14" t="s">
        <v>35</v>
      </c>
      <c r="AX331" s="14" t="s">
        <v>76</v>
      </c>
      <c r="AY331" s="245" t="s">
        <v>124</v>
      </c>
    </row>
    <row r="332" s="14" customFormat="1">
      <c r="A332" s="14"/>
      <c r="B332" s="235"/>
      <c r="C332" s="236"/>
      <c r="D332" s="226" t="s">
        <v>140</v>
      </c>
      <c r="E332" s="237" t="s">
        <v>19</v>
      </c>
      <c r="F332" s="238" t="s">
        <v>502</v>
      </c>
      <c r="G332" s="236"/>
      <c r="H332" s="239">
        <v>14.25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5" t="s">
        <v>140</v>
      </c>
      <c r="AU332" s="245" t="s">
        <v>86</v>
      </c>
      <c r="AV332" s="14" t="s">
        <v>86</v>
      </c>
      <c r="AW332" s="14" t="s">
        <v>35</v>
      </c>
      <c r="AX332" s="14" t="s">
        <v>76</v>
      </c>
      <c r="AY332" s="245" t="s">
        <v>124</v>
      </c>
    </row>
    <row r="333" s="14" customFormat="1">
      <c r="A333" s="14"/>
      <c r="B333" s="235"/>
      <c r="C333" s="236"/>
      <c r="D333" s="226" t="s">
        <v>140</v>
      </c>
      <c r="E333" s="237" t="s">
        <v>19</v>
      </c>
      <c r="F333" s="238" t="s">
        <v>503</v>
      </c>
      <c r="G333" s="236"/>
      <c r="H333" s="239">
        <v>21.190000000000001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5" t="s">
        <v>140</v>
      </c>
      <c r="AU333" s="245" t="s">
        <v>86</v>
      </c>
      <c r="AV333" s="14" t="s">
        <v>86</v>
      </c>
      <c r="AW333" s="14" t="s">
        <v>35</v>
      </c>
      <c r="AX333" s="14" t="s">
        <v>76</v>
      </c>
      <c r="AY333" s="245" t="s">
        <v>124</v>
      </c>
    </row>
    <row r="334" s="14" customFormat="1">
      <c r="A334" s="14"/>
      <c r="B334" s="235"/>
      <c r="C334" s="236"/>
      <c r="D334" s="226" t="s">
        <v>140</v>
      </c>
      <c r="E334" s="237" t="s">
        <v>19</v>
      </c>
      <c r="F334" s="238" t="s">
        <v>504</v>
      </c>
      <c r="G334" s="236"/>
      <c r="H334" s="239">
        <v>23.399999999999999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140</v>
      </c>
      <c r="AU334" s="245" t="s">
        <v>86</v>
      </c>
      <c r="AV334" s="14" t="s">
        <v>86</v>
      </c>
      <c r="AW334" s="14" t="s">
        <v>35</v>
      </c>
      <c r="AX334" s="14" t="s">
        <v>76</v>
      </c>
      <c r="AY334" s="245" t="s">
        <v>124</v>
      </c>
    </row>
    <row r="335" s="14" customFormat="1">
      <c r="A335" s="14"/>
      <c r="B335" s="235"/>
      <c r="C335" s="236"/>
      <c r="D335" s="226" t="s">
        <v>140</v>
      </c>
      <c r="E335" s="237" t="s">
        <v>19</v>
      </c>
      <c r="F335" s="238" t="s">
        <v>505</v>
      </c>
      <c r="G335" s="236"/>
      <c r="H335" s="239">
        <v>4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5" t="s">
        <v>140</v>
      </c>
      <c r="AU335" s="245" t="s">
        <v>86</v>
      </c>
      <c r="AV335" s="14" t="s">
        <v>86</v>
      </c>
      <c r="AW335" s="14" t="s">
        <v>35</v>
      </c>
      <c r="AX335" s="14" t="s">
        <v>76</v>
      </c>
      <c r="AY335" s="245" t="s">
        <v>124</v>
      </c>
    </row>
    <row r="336" s="15" customFormat="1">
      <c r="A336" s="15"/>
      <c r="B336" s="246"/>
      <c r="C336" s="247"/>
      <c r="D336" s="226" t="s">
        <v>140</v>
      </c>
      <c r="E336" s="248" t="s">
        <v>19</v>
      </c>
      <c r="F336" s="249" t="s">
        <v>145</v>
      </c>
      <c r="G336" s="247"/>
      <c r="H336" s="250">
        <v>77.960000000000008</v>
      </c>
      <c r="I336" s="251"/>
      <c r="J336" s="247"/>
      <c r="K336" s="247"/>
      <c r="L336" s="252"/>
      <c r="M336" s="253"/>
      <c r="N336" s="254"/>
      <c r="O336" s="254"/>
      <c r="P336" s="254"/>
      <c r="Q336" s="254"/>
      <c r="R336" s="254"/>
      <c r="S336" s="254"/>
      <c r="T336" s="25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6" t="s">
        <v>140</v>
      </c>
      <c r="AU336" s="256" t="s">
        <v>86</v>
      </c>
      <c r="AV336" s="15" t="s">
        <v>131</v>
      </c>
      <c r="AW336" s="15" t="s">
        <v>35</v>
      </c>
      <c r="AX336" s="15" t="s">
        <v>84</v>
      </c>
      <c r="AY336" s="256" t="s">
        <v>124</v>
      </c>
    </row>
    <row r="337" s="2" customFormat="1" ht="24.15" customHeight="1">
      <c r="A337" s="40"/>
      <c r="B337" s="41"/>
      <c r="C337" s="206" t="s">
        <v>511</v>
      </c>
      <c r="D337" s="206" t="s">
        <v>126</v>
      </c>
      <c r="E337" s="207" t="s">
        <v>512</v>
      </c>
      <c r="F337" s="208" t="s">
        <v>513</v>
      </c>
      <c r="G337" s="209" t="s">
        <v>153</v>
      </c>
      <c r="H337" s="210">
        <v>77.959999999999994</v>
      </c>
      <c r="I337" s="211"/>
      <c r="J337" s="212">
        <f>ROUND(I337*H337,2)</f>
        <v>0</v>
      </c>
      <c r="K337" s="208" t="s">
        <v>130</v>
      </c>
      <c r="L337" s="46"/>
      <c r="M337" s="213" t="s">
        <v>19</v>
      </c>
      <c r="N337" s="214" t="s">
        <v>47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131</v>
      </c>
      <c r="AT337" s="217" t="s">
        <v>126</v>
      </c>
      <c r="AU337" s="217" t="s">
        <v>86</v>
      </c>
      <c r="AY337" s="19" t="s">
        <v>124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84</v>
      </c>
      <c r="BK337" s="218">
        <f>ROUND(I337*H337,2)</f>
        <v>0</v>
      </c>
      <c r="BL337" s="19" t="s">
        <v>131</v>
      </c>
      <c r="BM337" s="217" t="s">
        <v>514</v>
      </c>
    </row>
    <row r="338" s="2" customFormat="1">
      <c r="A338" s="40"/>
      <c r="B338" s="41"/>
      <c r="C338" s="42"/>
      <c r="D338" s="219" t="s">
        <v>133</v>
      </c>
      <c r="E338" s="42"/>
      <c r="F338" s="220" t="s">
        <v>515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133</v>
      </c>
      <c r="AU338" s="19" t="s">
        <v>86</v>
      </c>
    </row>
    <row r="339" s="14" customFormat="1">
      <c r="A339" s="14"/>
      <c r="B339" s="235"/>
      <c r="C339" s="236"/>
      <c r="D339" s="226" t="s">
        <v>140</v>
      </c>
      <c r="E339" s="237" t="s">
        <v>19</v>
      </c>
      <c r="F339" s="238" t="s">
        <v>501</v>
      </c>
      <c r="G339" s="236"/>
      <c r="H339" s="239">
        <v>15.119999999999999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140</v>
      </c>
      <c r="AU339" s="245" t="s">
        <v>86</v>
      </c>
      <c r="AV339" s="14" t="s">
        <v>86</v>
      </c>
      <c r="AW339" s="14" t="s">
        <v>35</v>
      </c>
      <c r="AX339" s="14" t="s">
        <v>76</v>
      </c>
      <c r="AY339" s="245" t="s">
        <v>124</v>
      </c>
    </row>
    <row r="340" s="14" customFormat="1">
      <c r="A340" s="14"/>
      <c r="B340" s="235"/>
      <c r="C340" s="236"/>
      <c r="D340" s="226" t="s">
        <v>140</v>
      </c>
      <c r="E340" s="237" t="s">
        <v>19</v>
      </c>
      <c r="F340" s="238" t="s">
        <v>502</v>
      </c>
      <c r="G340" s="236"/>
      <c r="H340" s="239">
        <v>14.25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5" t="s">
        <v>140</v>
      </c>
      <c r="AU340" s="245" t="s">
        <v>86</v>
      </c>
      <c r="AV340" s="14" t="s">
        <v>86</v>
      </c>
      <c r="AW340" s="14" t="s">
        <v>35</v>
      </c>
      <c r="AX340" s="14" t="s">
        <v>76</v>
      </c>
      <c r="AY340" s="245" t="s">
        <v>124</v>
      </c>
    </row>
    <row r="341" s="14" customFormat="1">
      <c r="A341" s="14"/>
      <c r="B341" s="235"/>
      <c r="C341" s="236"/>
      <c r="D341" s="226" t="s">
        <v>140</v>
      </c>
      <c r="E341" s="237" t="s">
        <v>19</v>
      </c>
      <c r="F341" s="238" t="s">
        <v>503</v>
      </c>
      <c r="G341" s="236"/>
      <c r="H341" s="239">
        <v>21.190000000000001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140</v>
      </c>
      <c r="AU341" s="245" t="s">
        <v>86</v>
      </c>
      <c r="AV341" s="14" t="s">
        <v>86</v>
      </c>
      <c r="AW341" s="14" t="s">
        <v>35</v>
      </c>
      <c r="AX341" s="14" t="s">
        <v>76</v>
      </c>
      <c r="AY341" s="245" t="s">
        <v>124</v>
      </c>
    </row>
    <row r="342" s="14" customFormat="1">
      <c r="A342" s="14"/>
      <c r="B342" s="235"/>
      <c r="C342" s="236"/>
      <c r="D342" s="226" t="s">
        <v>140</v>
      </c>
      <c r="E342" s="237" t="s">
        <v>19</v>
      </c>
      <c r="F342" s="238" t="s">
        <v>504</v>
      </c>
      <c r="G342" s="236"/>
      <c r="H342" s="239">
        <v>23.399999999999999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140</v>
      </c>
      <c r="AU342" s="245" t="s">
        <v>86</v>
      </c>
      <c r="AV342" s="14" t="s">
        <v>86</v>
      </c>
      <c r="AW342" s="14" t="s">
        <v>35</v>
      </c>
      <c r="AX342" s="14" t="s">
        <v>76</v>
      </c>
      <c r="AY342" s="245" t="s">
        <v>124</v>
      </c>
    </row>
    <row r="343" s="14" customFormat="1">
      <c r="A343" s="14"/>
      <c r="B343" s="235"/>
      <c r="C343" s="236"/>
      <c r="D343" s="226" t="s">
        <v>140</v>
      </c>
      <c r="E343" s="237" t="s">
        <v>19</v>
      </c>
      <c r="F343" s="238" t="s">
        <v>505</v>
      </c>
      <c r="G343" s="236"/>
      <c r="H343" s="239">
        <v>4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5" t="s">
        <v>140</v>
      </c>
      <c r="AU343" s="245" t="s">
        <v>86</v>
      </c>
      <c r="AV343" s="14" t="s">
        <v>86</v>
      </c>
      <c r="AW343" s="14" t="s">
        <v>35</v>
      </c>
      <c r="AX343" s="14" t="s">
        <v>76</v>
      </c>
      <c r="AY343" s="245" t="s">
        <v>124</v>
      </c>
    </row>
    <row r="344" s="15" customFormat="1">
      <c r="A344" s="15"/>
      <c r="B344" s="246"/>
      <c r="C344" s="247"/>
      <c r="D344" s="226" t="s">
        <v>140</v>
      </c>
      <c r="E344" s="248" t="s">
        <v>19</v>
      </c>
      <c r="F344" s="249" t="s">
        <v>145</v>
      </c>
      <c r="G344" s="247"/>
      <c r="H344" s="250">
        <v>77.960000000000008</v>
      </c>
      <c r="I344" s="251"/>
      <c r="J344" s="247"/>
      <c r="K344" s="247"/>
      <c r="L344" s="252"/>
      <c r="M344" s="253"/>
      <c r="N344" s="254"/>
      <c r="O344" s="254"/>
      <c r="P344" s="254"/>
      <c r="Q344" s="254"/>
      <c r="R344" s="254"/>
      <c r="S344" s="254"/>
      <c r="T344" s="25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6" t="s">
        <v>140</v>
      </c>
      <c r="AU344" s="256" t="s">
        <v>86</v>
      </c>
      <c r="AV344" s="15" t="s">
        <v>131</v>
      </c>
      <c r="AW344" s="15" t="s">
        <v>35</v>
      </c>
      <c r="AX344" s="15" t="s">
        <v>84</v>
      </c>
      <c r="AY344" s="256" t="s">
        <v>124</v>
      </c>
    </row>
    <row r="345" s="2" customFormat="1" ht="55.5" customHeight="1">
      <c r="A345" s="40"/>
      <c r="B345" s="41"/>
      <c r="C345" s="206" t="s">
        <v>516</v>
      </c>
      <c r="D345" s="206" t="s">
        <v>126</v>
      </c>
      <c r="E345" s="207" t="s">
        <v>517</v>
      </c>
      <c r="F345" s="208" t="s">
        <v>518</v>
      </c>
      <c r="G345" s="209" t="s">
        <v>129</v>
      </c>
      <c r="H345" s="210">
        <v>4</v>
      </c>
      <c r="I345" s="211"/>
      <c r="J345" s="212">
        <f>ROUND(I345*H345,2)</f>
        <v>0</v>
      </c>
      <c r="K345" s="208" t="s">
        <v>130</v>
      </c>
      <c r="L345" s="46"/>
      <c r="M345" s="213" t="s">
        <v>19</v>
      </c>
      <c r="N345" s="214" t="s">
        <v>47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0.082000000000000003</v>
      </c>
      <c r="T345" s="216">
        <f>S345*H345</f>
        <v>0.32800000000000001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131</v>
      </c>
      <c r="AT345" s="217" t="s">
        <v>126</v>
      </c>
      <c r="AU345" s="217" t="s">
        <v>86</v>
      </c>
      <c r="AY345" s="19" t="s">
        <v>124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84</v>
      </c>
      <c r="BK345" s="218">
        <f>ROUND(I345*H345,2)</f>
        <v>0</v>
      </c>
      <c r="BL345" s="19" t="s">
        <v>131</v>
      </c>
      <c r="BM345" s="217" t="s">
        <v>519</v>
      </c>
    </row>
    <row r="346" s="2" customFormat="1">
      <c r="A346" s="40"/>
      <c r="B346" s="41"/>
      <c r="C346" s="42"/>
      <c r="D346" s="219" t="s">
        <v>133</v>
      </c>
      <c r="E346" s="42"/>
      <c r="F346" s="220" t="s">
        <v>520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133</v>
      </c>
      <c r="AU346" s="19" t="s">
        <v>86</v>
      </c>
    </row>
    <row r="347" s="2" customFormat="1" ht="24.15" customHeight="1">
      <c r="A347" s="40"/>
      <c r="B347" s="41"/>
      <c r="C347" s="206" t="s">
        <v>521</v>
      </c>
      <c r="D347" s="206" t="s">
        <v>126</v>
      </c>
      <c r="E347" s="207" t="s">
        <v>522</v>
      </c>
      <c r="F347" s="208" t="s">
        <v>523</v>
      </c>
      <c r="G347" s="209" t="s">
        <v>137</v>
      </c>
      <c r="H347" s="210">
        <v>33</v>
      </c>
      <c r="I347" s="211"/>
      <c r="J347" s="212">
        <f>ROUND(I347*H347,2)</f>
        <v>0</v>
      </c>
      <c r="K347" s="208" t="s">
        <v>130</v>
      </c>
      <c r="L347" s="46"/>
      <c r="M347" s="213" t="s">
        <v>19</v>
      </c>
      <c r="N347" s="214" t="s">
        <v>47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131</v>
      </c>
      <c r="AT347" s="217" t="s">
        <v>126</v>
      </c>
      <c r="AU347" s="217" t="s">
        <v>86</v>
      </c>
      <c r="AY347" s="19" t="s">
        <v>124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84</v>
      </c>
      <c r="BK347" s="218">
        <f>ROUND(I347*H347,2)</f>
        <v>0</v>
      </c>
      <c r="BL347" s="19" t="s">
        <v>131</v>
      </c>
      <c r="BM347" s="217" t="s">
        <v>524</v>
      </c>
    </row>
    <row r="348" s="2" customFormat="1">
      <c r="A348" s="40"/>
      <c r="B348" s="41"/>
      <c r="C348" s="42"/>
      <c r="D348" s="219" t="s">
        <v>133</v>
      </c>
      <c r="E348" s="42"/>
      <c r="F348" s="220" t="s">
        <v>525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133</v>
      </c>
      <c r="AU348" s="19" t="s">
        <v>86</v>
      </c>
    </row>
    <row r="349" s="2" customFormat="1" ht="55.5" customHeight="1">
      <c r="A349" s="40"/>
      <c r="B349" s="41"/>
      <c r="C349" s="206" t="s">
        <v>526</v>
      </c>
      <c r="D349" s="206" t="s">
        <v>126</v>
      </c>
      <c r="E349" s="207" t="s">
        <v>527</v>
      </c>
      <c r="F349" s="208" t="s">
        <v>528</v>
      </c>
      <c r="G349" s="209" t="s">
        <v>137</v>
      </c>
      <c r="H349" s="210">
        <v>85</v>
      </c>
      <c r="I349" s="211"/>
      <c r="J349" s="212">
        <f>ROUND(I349*H349,2)</f>
        <v>0</v>
      </c>
      <c r="K349" s="208" t="s">
        <v>130</v>
      </c>
      <c r="L349" s="46"/>
      <c r="M349" s="213" t="s">
        <v>19</v>
      </c>
      <c r="N349" s="214" t="s">
        <v>47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131</v>
      </c>
      <c r="AT349" s="217" t="s">
        <v>126</v>
      </c>
      <c r="AU349" s="217" t="s">
        <v>86</v>
      </c>
      <c r="AY349" s="19" t="s">
        <v>124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84</v>
      </c>
      <c r="BK349" s="218">
        <f>ROUND(I349*H349,2)</f>
        <v>0</v>
      </c>
      <c r="BL349" s="19" t="s">
        <v>131</v>
      </c>
      <c r="BM349" s="217" t="s">
        <v>529</v>
      </c>
    </row>
    <row r="350" s="2" customFormat="1">
      <c r="A350" s="40"/>
      <c r="B350" s="41"/>
      <c r="C350" s="42"/>
      <c r="D350" s="219" t="s">
        <v>133</v>
      </c>
      <c r="E350" s="42"/>
      <c r="F350" s="220" t="s">
        <v>530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133</v>
      </c>
      <c r="AU350" s="19" t="s">
        <v>86</v>
      </c>
    </row>
    <row r="351" s="14" customFormat="1">
      <c r="A351" s="14"/>
      <c r="B351" s="235"/>
      <c r="C351" s="236"/>
      <c r="D351" s="226" t="s">
        <v>140</v>
      </c>
      <c r="E351" s="237" t="s">
        <v>19</v>
      </c>
      <c r="F351" s="238" t="s">
        <v>531</v>
      </c>
      <c r="G351" s="236"/>
      <c r="H351" s="239">
        <v>80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140</v>
      </c>
      <c r="AU351" s="245" t="s">
        <v>86</v>
      </c>
      <c r="AV351" s="14" t="s">
        <v>86</v>
      </c>
      <c r="AW351" s="14" t="s">
        <v>35</v>
      </c>
      <c r="AX351" s="14" t="s">
        <v>76</v>
      </c>
      <c r="AY351" s="245" t="s">
        <v>124</v>
      </c>
    </row>
    <row r="352" s="14" customFormat="1">
      <c r="A352" s="14"/>
      <c r="B352" s="235"/>
      <c r="C352" s="236"/>
      <c r="D352" s="226" t="s">
        <v>140</v>
      </c>
      <c r="E352" s="237" t="s">
        <v>19</v>
      </c>
      <c r="F352" s="238" t="s">
        <v>532</v>
      </c>
      <c r="G352" s="236"/>
      <c r="H352" s="239">
        <v>5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5" t="s">
        <v>140</v>
      </c>
      <c r="AU352" s="245" t="s">
        <v>86</v>
      </c>
      <c r="AV352" s="14" t="s">
        <v>86</v>
      </c>
      <c r="AW352" s="14" t="s">
        <v>35</v>
      </c>
      <c r="AX352" s="14" t="s">
        <v>76</v>
      </c>
      <c r="AY352" s="245" t="s">
        <v>124</v>
      </c>
    </row>
    <row r="353" s="15" customFormat="1">
      <c r="A353" s="15"/>
      <c r="B353" s="246"/>
      <c r="C353" s="247"/>
      <c r="D353" s="226" t="s">
        <v>140</v>
      </c>
      <c r="E353" s="248" t="s">
        <v>19</v>
      </c>
      <c r="F353" s="249" t="s">
        <v>145</v>
      </c>
      <c r="G353" s="247"/>
      <c r="H353" s="250">
        <v>85</v>
      </c>
      <c r="I353" s="251"/>
      <c r="J353" s="247"/>
      <c r="K353" s="247"/>
      <c r="L353" s="252"/>
      <c r="M353" s="253"/>
      <c r="N353" s="254"/>
      <c r="O353" s="254"/>
      <c r="P353" s="254"/>
      <c r="Q353" s="254"/>
      <c r="R353" s="254"/>
      <c r="S353" s="254"/>
      <c r="T353" s="25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6" t="s">
        <v>140</v>
      </c>
      <c r="AU353" s="256" t="s">
        <v>86</v>
      </c>
      <c r="AV353" s="15" t="s">
        <v>131</v>
      </c>
      <c r="AW353" s="15" t="s">
        <v>35</v>
      </c>
      <c r="AX353" s="15" t="s">
        <v>84</v>
      </c>
      <c r="AY353" s="256" t="s">
        <v>124</v>
      </c>
    </row>
    <row r="354" s="12" customFormat="1" ht="22.8" customHeight="1">
      <c r="A354" s="12"/>
      <c r="B354" s="190"/>
      <c r="C354" s="191"/>
      <c r="D354" s="192" t="s">
        <v>75</v>
      </c>
      <c r="E354" s="204" t="s">
        <v>533</v>
      </c>
      <c r="F354" s="204" t="s">
        <v>534</v>
      </c>
      <c r="G354" s="191"/>
      <c r="H354" s="191"/>
      <c r="I354" s="194"/>
      <c r="J354" s="205">
        <f>BK354</f>
        <v>0</v>
      </c>
      <c r="K354" s="191"/>
      <c r="L354" s="196"/>
      <c r="M354" s="197"/>
      <c r="N354" s="198"/>
      <c r="O354" s="198"/>
      <c r="P354" s="199">
        <f>SUM(P355:P381)</f>
        <v>0</v>
      </c>
      <c r="Q354" s="198"/>
      <c r="R354" s="199">
        <f>SUM(R355:R381)</f>
        <v>0</v>
      </c>
      <c r="S354" s="198"/>
      <c r="T354" s="200">
        <f>SUM(T355:T381)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1" t="s">
        <v>84</v>
      </c>
      <c r="AT354" s="202" t="s">
        <v>75</v>
      </c>
      <c r="AU354" s="202" t="s">
        <v>84</v>
      </c>
      <c r="AY354" s="201" t="s">
        <v>124</v>
      </c>
      <c r="BK354" s="203">
        <f>SUM(BK355:BK381)</f>
        <v>0</v>
      </c>
    </row>
    <row r="355" s="2" customFormat="1" ht="37.8" customHeight="1">
      <c r="A355" s="40"/>
      <c r="B355" s="41"/>
      <c r="C355" s="206" t="s">
        <v>535</v>
      </c>
      <c r="D355" s="206" t="s">
        <v>126</v>
      </c>
      <c r="E355" s="207" t="s">
        <v>536</v>
      </c>
      <c r="F355" s="208" t="s">
        <v>537</v>
      </c>
      <c r="G355" s="209" t="s">
        <v>204</v>
      </c>
      <c r="H355" s="210">
        <v>46.994</v>
      </c>
      <c r="I355" s="211"/>
      <c r="J355" s="212">
        <f>ROUND(I355*H355,2)</f>
        <v>0</v>
      </c>
      <c r="K355" s="208" t="s">
        <v>130</v>
      </c>
      <c r="L355" s="46"/>
      <c r="M355" s="213" t="s">
        <v>19</v>
      </c>
      <c r="N355" s="214" t="s">
        <v>47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131</v>
      </c>
      <c r="AT355" s="217" t="s">
        <v>126</v>
      </c>
      <c r="AU355" s="217" t="s">
        <v>86</v>
      </c>
      <c r="AY355" s="19" t="s">
        <v>124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84</v>
      </c>
      <c r="BK355" s="218">
        <f>ROUND(I355*H355,2)</f>
        <v>0</v>
      </c>
      <c r="BL355" s="19" t="s">
        <v>131</v>
      </c>
      <c r="BM355" s="217" t="s">
        <v>538</v>
      </c>
    </row>
    <row r="356" s="2" customFormat="1">
      <c r="A356" s="40"/>
      <c r="B356" s="41"/>
      <c r="C356" s="42"/>
      <c r="D356" s="219" t="s">
        <v>133</v>
      </c>
      <c r="E356" s="42"/>
      <c r="F356" s="220" t="s">
        <v>539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133</v>
      </c>
      <c r="AU356" s="19" t="s">
        <v>86</v>
      </c>
    </row>
    <row r="357" s="2" customFormat="1" ht="37.8" customHeight="1">
      <c r="A357" s="40"/>
      <c r="B357" s="41"/>
      <c r="C357" s="206" t="s">
        <v>540</v>
      </c>
      <c r="D357" s="206" t="s">
        <v>126</v>
      </c>
      <c r="E357" s="207" t="s">
        <v>541</v>
      </c>
      <c r="F357" s="208" t="s">
        <v>542</v>
      </c>
      <c r="G357" s="209" t="s">
        <v>204</v>
      </c>
      <c r="H357" s="210">
        <v>273.84500000000003</v>
      </c>
      <c r="I357" s="211"/>
      <c r="J357" s="212">
        <f>ROUND(I357*H357,2)</f>
        <v>0</v>
      </c>
      <c r="K357" s="208" t="s">
        <v>130</v>
      </c>
      <c r="L357" s="46"/>
      <c r="M357" s="213" t="s">
        <v>19</v>
      </c>
      <c r="N357" s="214" t="s">
        <v>47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131</v>
      </c>
      <c r="AT357" s="217" t="s">
        <v>126</v>
      </c>
      <c r="AU357" s="217" t="s">
        <v>86</v>
      </c>
      <c r="AY357" s="19" t="s">
        <v>124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84</v>
      </c>
      <c r="BK357" s="218">
        <f>ROUND(I357*H357,2)</f>
        <v>0</v>
      </c>
      <c r="BL357" s="19" t="s">
        <v>131</v>
      </c>
      <c r="BM357" s="217" t="s">
        <v>543</v>
      </c>
    </row>
    <row r="358" s="2" customFormat="1">
      <c r="A358" s="40"/>
      <c r="B358" s="41"/>
      <c r="C358" s="42"/>
      <c r="D358" s="219" t="s">
        <v>133</v>
      </c>
      <c r="E358" s="42"/>
      <c r="F358" s="220" t="s">
        <v>544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133</v>
      </c>
      <c r="AU358" s="19" t="s">
        <v>86</v>
      </c>
    </row>
    <row r="359" s="14" customFormat="1">
      <c r="A359" s="14"/>
      <c r="B359" s="235"/>
      <c r="C359" s="236"/>
      <c r="D359" s="226" t="s">
        <v>140</v>
      </c>
      <c r="E359" s="236"/>
      <c r="F359" s="238" t="s">
        <v>545</v>
      </c>
      <c r="G359" s="236"/>
      <c r="H359" s="239">
        <v>273.84500000000003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5" t="s">
        <v>140</v>
      </c>
      <c r="AU359" s="245" t="s">
        <v>86</v>
      </c>
      <c r="AV359" s="14" t="s">
        <v>86</v>
      </c>
      <c r="AW359" s="14" t="s">
        <v>4</v>
      </c>
      <c r="AX359" s="14" t="s">
        <v>84</v>
      </c>
      <c r="AY359" s="245" t="s">
        <v>124</v>
      </c>
    </row>
    <row r="360" s="2" customFormat="1" ht="44.25" customHeight="1">
      <c r="A360" s="40"/>
      <c r="B360" s="41"/>
      <c r="C360" s="206" t="s">
        <v>546</v>
      </c>
      <c r="D360" s="206" t="s">
        <v>126</v>
      </c>
      <c r="E360" s="207" t="s">
        <v>547</v>
      </c>
      <c r="F360" s="208" t="s">
        <v>548</v>
      </c>
      <c r="G360" s="209" t="s">
        <v>204</v>
      </c>
      <c r="H360" s="210">
        <v>18.904</v>
      </c>
      <c r="I360" s="211"/>
      <c r="J360" s="212">
        <f>ROUND(I360*H360,2)</f>
        <v>0</v>
      </c>
      <c r="K360" s="208" t="s">
        <v>130</v>
      </c>
      <c r="L360" s="46"/>
      <c r="M360" s="213" t="s">
        <v>19</v>
      </c>
      <c r="N360" s="214" t="s">
        <v>47</v>
      </c>
      <c r="O360" s="86"/>
      <c r="P360" s="215">
        <f>O360*H360</f>
        <v>0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131</v>
      </c>
      <c r="AT360" s="217" t="s">
        <v>126</v>
      </c>
      <c r="AU360" s="217" t="s">
        <v>86</v>
      </c>
      <c r="AY360" s="19" t="s">
        <v>124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84</v>
      </c>
      <c r="BK360" s="218">
        <f>ROUND(I360*H360,2)</f>
        <v>0</v>
      </c>
      <c r="BL360" s="19" t="s">
        <v>131</v>
      </c>
      <c r="BM360" s="217" t="s">
        <v>549</v>
      </c>
    </row>
    <row r="361" s="2" customFormat="1">
      <c r="A361" s="40"/>
      <c r="B361" s="41"/>
      <c r="C361" s="42"/>
      <c r="D361" s="219" t="s">
        <v>133</v>
      </c>
      <c r="E361" s="42"/>
      <c r="F361" s="220" t="s">
        <v>550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133</v>
      </c>
      <c r="AU361" s="19" t="s">
        <v>86</v>
      </c>
    </row>
    <row r="362" s="13" customFormat="1">
      <c r="A362" s="13"/>
      <c r="B362" s="224"/>
      <c r="C362" s="225"/>
      <c r="D362" s="226" t="s">
        <v>140</v>
      </c>
      <c r="E362" s="227" t="s">
        <v>19</v>
      </c>
      <c r="F362" s="228" t="s">
        <v>551</v>
      </c>
      <c r="G362" s="225"/>
      <c r="H362" s="227" t="s">
        <v>19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140</v>
      </c>
      <c r="AU362" s="234" t="s">
        <v>86</v>
      </c>
      <c r="AV362" s="13" t="s">
        <v>84</v>
      </c>
      <c r="AW362" s="13" t="s">
        <v>35</v>
      </c>
      <c r="AX362" s="13" t="s">
        <v>76</v>
      </c>
      <c r="AY362" s="234" t="s">
        <v>124</v>
      </c>
    </row>
    <row r="363" s="14" customFormat="1">
      <c r="A363" s="14"/>
      <c r="B363" s="235"/>
      <c r="C363" s="236"/>
      <c r="D363" s="226" t="s">
        <v>140</v>
      </c>
      <c r="E363" s="237" t="s">
        <v>19</v>
      </c>
      <c r="F363" s="238" t="s">
        <v>552</v>
      </c>
      <c r="G363" s="236"/>
      <c r="H363" s="239">
        <v>4.4199999999999999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140</v>
      </c>
      <c r="AU363" s="245" t="s">
        <v>86</v>
      </c>
      <c r="AV363" s="14" t="s">
        <v>86</v>
      </c>
      <c r="AW363" s="14" t="s">
        <v>35</v>
      </c>
      <c r="AX363" s="14" t="s">
        <v>76</v>
      </c>
      <c r="AY363" s="245" t="s">
        <v>124</v>
      </c>
    </row>
    <row r="364" s="13" customFormat="1">
      <c r="A364" s="13"/>
      <c r="B364" s="224"/>
      <c r="C364" s="225"/>
      <c r="D364" s="226" t="s">
        <v>140</v>
      </c>
      <c r="E364" s="227" t="s">
        <v>19</v>
      </c>
      <c r="F364" s="228" t="s">
        <v>553</v>
      </c>
      <c r="G364" s="225"/>
      <c r="H364" s="227" t="s">
        <v>19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4" t="s">
        <v>140</v>
      </c>
      <c r="AU364" s="234" t="s">
        <v>86</v>
      </c>
      <c r="AV364" s="13" t="s">
        <v>84</v>
      </c>
      <c r="AW364" s="13" t="s">
        <v>35</v>
      </c>
      <c r="AX364" s="13" t="s">
        <v>76</v>
      </c>
      <c r="AY364" s="234" t="s">
        <v>124</v>
      </c>
    </row>
    <row r="365" s="14" customFormat="1">
      <c r="A365" s="14"/>
      <c r="B365" s="235"/>
      <c r="C365" s="236"/>
      <c r="D365" s="226" t="s">
        <v>140</v>
      </c>
      <c r="E365" s="237" t="s">
        <v>19</v>
      </c>
      <c r="F365" s="238" t="s">
        <v>554</v>
      </c>
      <c r="G365" s="236"/>
      <c r="H365" s="239">
        <v>13.428000000000001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5" t="s">
        <v>140</v>
      </c>
      <c r="AU365" s="245" t="s">
        <v>86</v>
      </c>
      <c r="AV365" s="14" t="s">
        <v>86</v>
      </c>
      <c r="AW365" s="14" t="s">
        <v>35</v>
      </c>
      <c r="AX365" s="14" t="s">
        <v>76</v>
      </c>
      <c r="AY365" s="245" t="s">
        <v>124</v>
      </c>
    </row>
    <row r="366" s="13" customFormat="1">
      <c r="A366" s="13"/>
      <c r="B366" s="224"/>
      <c r="C366" s="225"/>
      <c r="D366" s="226" t="s">
        <v>140</v>
      </c>
      <c r="E366" s="227" t="s">
        <v>19</v>
      </c>
      <c r="F366" s="228" t="s">
        <v>555</v>
      </c>
      <c r="G366" s="225"/>
      <c r="H366" s="227" t="s">
        <v>19</v>
      </c>
      <c r="I366" s="229"/>
      <c r="J366" s="225"/>
      <c r="K366" s="225"/>
      <c r="L366" s="230"/>
      <c r="M366" s="231"/>
      <c r="N366" s="232"/>
      <c r="O366" s="232"/>
      <c r="P366" s="232"/>
      <c r="Q366" s="232"/>
      <c r="R366" s="232"/>
      <c r="S366" s="232"/>
      <c r="T366" s="23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4" t="s">
        <v>140</v>
      </c>
      <c r="AU366" s="234" t="s">
        <v>86</v>
      </c>
      <c r="AV366" s="13" t="s">
        <v>84</v>
      </c>
      <c r="AW366" s="13" t="s">
        <v>35</v>
      </c>
      <c r="AX366" s="13" t="s">
        <v>76</v>
      </c>
      <c r="AY366" s="234" t="s">
        <v>124</v>
      </c>
    </row>
    <row r="367" s="14" customFormat="1">
      <c r="A367" s="14"/>
      <c r="B367" s="235"/>
      <c r="C367" s="236"/>
      <c r="D367" s="226" t="s">
        <v>140</v>
      </c>
      <c r="E367" s="237" t="s">
        <v>19</v>
      </c>
      <c r="F367" s="238" t="s">
        <v>556</v>
      </c>
      <c r="G367" s="236"/>
      <c r="H367" s="239">
        <v>1.0560000000000001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5" t="s">
        <v>140</v>
      </c>
      <c r="AU367" s="245" t="s">
        <v>86</v>
      </c>
      <c r="AV367" s="14" t="s">
        <v>86</v>
      </c>
      <c r="AW367" s="14" t="s">
        <v>35</v>
      </c>
      <c r="AX367" s="14" t="s">
        <v>76</v>
      </c>
      <c r="AY367" s="245" t="s">
        <v>124</v>
      </c>
    </row>
    <row r="368" s="15" customFormat="1">
      <c r="A368" s="15"/>
      <c r="B368" s="246"/>
      <c r="C368" s="247"/>
      <c r="D368" s="226" t="s">
        <v>140</v>
      </c>
      <c r="E368" s="248" t="s">
        <v>19</v>
      </c>
      <c r="F368" s="249" t="s">
        <v>145</v>
      </c>
      <c r="G368" s="247"/>
      <c r="H368" s="250">
        <v>18.904</v>
      </c>
      <c r="I368" s="251"/>
      <c r="J368" s="247"/>
      <c r="K368" s="247"/>
      <c r="L368" s="252"/>
      <c r="M368" s="253"/>
      <c r="N368" s="254"/>
      <c r="O368" s="254"/>
      <c r="P368" s="254"/>
      <c r="Q368" s="254"/>
      <c r="R368" s="254"/>
      <c r="S368" s="254"/>
      <c r="T368" s="25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6" t="s">
        <v>140</v>
      </c>
      <c r="AU368" s="256" t="s">
        <v>86</v>
      </c>
      <c r="AV368" s="15" t="s">
        <v>131</v>
      </c>
      <c r="AW368" s="15" t="s">
        <v>35</v>
      </c>
      <c r="AX368" s="15" t="s">
        <v>84</v>
      </c>
      <c r="AY368" s="256" t="s">
        <v>124</v>
      </c>
    </row>
    <row r="369" s="2" customFormat="1" ht="49.05" customHeight="1">
      <c r="A369" s="40"/>
      <c r="B369" s="41"/>
      <c r="C369" s="206" t="s">
        <v>557</v>
      </c>
      <c r="D369" s="206" t="s">
        <v>126</v>
      </c>
      <c r="E369" s="207" t="s">
        <v>558</v>
      </c>
      <c r="F369" s="208" t="s">
        <v>559</v>
      </c>
      <c r="G369" s="209" t="s">
        <v>204</v>
      </c>
      <c r="H369" s="210">
        <v>0.52800000000000002</v>
      </c>
      <c r="I369" s="211"/>
      <c r="J369" s="212">
        <f>ROUND(I369*H369,2)</f>
        <v>0</v>
      </c>
      <c r="K369" s="208" t="s">
        <v>130</v>
      </c>
      <c r="L369" s="46"/>
      <c r="M369" s="213" t="s">
        <v>19</v>
      </c>
      <c r="N369" s="214" t="s">
        <v>47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131</v>
      </c>
      <c r="AT369" s="217" t="s">
        <v>126</v>
      </c>
      <c r="AU369" s="217" t="s">
        <v>86</v>
      </c>
      <c r="AY369" s="19" t="s">
        <v>124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84</v>
      </c>
      <c r="BK369" s="218">
        <f>ROUND(I369*H369,2)</f>
        <v>0</v>
      </c>
      <c r="BL369" s="19" t="s">
        <v>131</v>
      </c>
      <c r="BM369" s="217" t="s">
        <v>560</v>
      </c>
    </row>
    <row r="370" s="2" customFormat="1">
      <c r="A370" s="40"/>
      <c r="B370" s="41"/>
      <c r="C370" s="42"/>
      <c r="D370" s="219" t="s">
        <v>133</v>
      </c>
      <c r="E370" s="42"/>
      <c r="F370" s="220" t="s">
        <v>561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133</v>
      </c>
      <c r="AU370" s="19" t="s">
        <v>86</v>
      </c>
    </row>
    <row r="371" s="14" customFormat="1">
      <c r="A371" s="14"/>
      <c r="B371" s="235"/>
      <c r="C371" s="236"/>
      <c r="D371" s="226" t="s">
        <v>140</v>
      </c>
      <c r="E371" s="237" t="s">
        <v>19</v>
      </c>
      <c r="F371" s="238" t="s">
        <v>562</v>
      </c>
      <c r="G371" s="236"/>
      <c r="H371" s="239">
        <v>0.52800000000000002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5" t="s">
        <v>140</v>
      </c>
      <c r="AU371" s="245" t="s">
        <v>86</v>
      </c>
      <c r="AV371" s="14" t="s">
        <v>86</v>
      </c>
      <c r="AW371" s="14" t="s">
        <v>35</v>
      </c>
      <c r="AX371" s="14" t="s">
        <v>84</v>
      </c>
      <c r="AY371" s="245" t="s">
        <v>124</v>
      </c>
    </row>
    <row r="372" s="2" customFormat="1" ht="44.25" customHeight="1">
      <c r="A372" s="40"/>
      <c r="B372" s="41"/>
      <c r="C372" s="206" t="s">
        <v>563</v>
      </c>
      <c r="D372" s="206" t="s">
        <v>126</v>
      </c>
      <c r="E372" s="207" t="s">
        <v>564</v>
      </c>
      <c r="F372" s="208" t="s">
        <v>228</v>
      </c>
      <c r="G372" s="209" t="s">
        <v>204</v>
      </c>
      <c r="H372" s="210">
        <v>0.97799999999999998</v>
      </c>
      <c r="I372" s="211"/>
      <c r="J372" s="212">
        <f>ROUND(I372*H372,2)</f>
        <v>0</v>
      </c>
      <c r="K372" s="208" t="s">
        <v>130</v>
      </c>
      <c r="L372" s="46"/>
      <c r="M372" s="213" t="s">
        <v>19</v>
      </c>
      <c r="N372" s="214" t="s">
        <v>47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131</v>
      </c>
      <c r="AT372" s="217" t="s">
        <v>126</v>
      </c>
      <c r="AU372" s="217" t="s">
        <v>86</v>
      </c>
      <c r="AY372" s="19" t="s">
        <v>124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84</v>
      </c>
      <c r="BK372" s="218">
        <f>ROUND(I372*H372,2)</f>
        <v>0</v>
      </c>
      <c r="BL372" s="19" t="s">
        <v>131</v>
      </c>
      <c r="BM372" s="217" t="s">
        <v>565</v>
      </c>
    </row>
    <row r="373" s="2" customFormat="1">
      <c r="A373" s="40"/>
      <c r="B373" s="41"/>
      <c r="C373" s="42"/>
      <c r="D373" s="219" t="s">
        <v>133</v>
      </c>
      <c r="E373" s="42"/>
      <c r="F373" s="220" t="s">
        <v>566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133</v>
      </c>
      <c r="AU373" s="19" t="s">
        <v>86</v>
      </c>
    </row>
    <row r="374" s="13" customFormat="1">
      <c r="A374" s="13"/>
      <c r="B374" s="224"/>
      <c r="C374" s="225"/>
      <c r="D374" s="226" t="s">
        <v>140</v>
      </c>
      <c r="E374" s="227" t="s">
        <v>19</v>
      </c>
      <c r="F374" s="228" t="s">
        <v>567</v>
      </c>
      <c r="G374" s="225"/>
      <c r="H374" s="227" t="s">
        <v>19</v>
      </c>
      <c r="I374" s="229"/>
      <c r="J374" s="225"/>
      <c r="K374" s="225"/>
      <c r="L374" s="230"/>
      <c r="M374" s="231"/>
      <c r="N374" s="232"/>
      <c r="O374" s="232"/>
      <c r="P374" s="232"/>
      <c r="Q374" s="232"/>
      <c r="R374" s="232"/>
      <c r="S374" s="232"/>
      <c r="T374" s="23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4" t="s">
        <v>140</v>
      </c>
      <c r="AU374" s="234" t="s">
        <v>86</v>
      </c>
      <c r="AV374" s="13" t="s">
        <v>84</v>
      </c>
      <c r="AW374" s="13" t="s">
        <v>35</v>
      </c>
      <c r="AX374" s="13" t="s">
        <v>76</v>
      </c>
      <c r="AY374" s="234" t="s">
        <v>124</v>
      </c>
    </row>
    <row r="375" s="14" customFormat="1">
      <c r="A375" s="14"/>
      <c r="B375" s="235"/>
      <c r="C375" s="236"/>
      <c r="D375" s="226" t="s">
        <v>140</v>
      </c>
      <c r="E375" s="237" t="s">
        <v>19</v>
      </c>
      <c r="F375" s="238" t="s">
        <v>568</v>
      </c>
      <c r="G375" s="236"/>
      <c r="H375" s="239">
        <v>0.97799999999999998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5" t="s">
        <v>140</v>
      </c>
      <c r="AU375" s="245" t="s">
        <v>86</v>
      </c>
      <c r="AV375" s="14" t="s">
        <v>86</v>
      </c>
      <c r="AW375" s="14" t="s">
        <v>35</v>
      </c>
      <c r="AX375" s="14" t="s">
        <v>76</v>
      </c>
      <c r="AY375" s="245" t="s">
        <v>124</v>
      </c>
    </row>
    <row r="376" s="15" customFormat="1">
      <c r="A376" s="15"/>
      <c r="B376" s="246"/>
      <c r="C376" s="247"/>
      <c r="D376" s="226" t="s">
        <v>140</v>
      </c>
      <c r="E376" s="248" t="s">
        <v>19</v>
      </c>
      <c r="F376" s="249" t="s">
        <v>145</v>
      </c>
      <c r="G376" s="247"/>
      <c r="H376" s="250">
        <v>0.97799999999999998</v>
      </c>
      <c r="I376" s="251"/>
      <c r="J376" s="247"/>
      <c r="K376" s="247"/>
      <c r="L376" s="252"/>
      <c r="M376" s="253"/>
      <c r="N376" s="254"/>
      <c r="O376" s="254"/>
      <c r="P376" s="254"/>
      <c r="Q376" s="254"/>
      <c r="R376" s="254"/>
      <c r="S376" s="254"/>
      <c r="T376" s="25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6" t="s">
        <v>140</v>
      </c>
      <c r="AU376" s="256" t="s">
        <v>86</v>
      </c>
      <c r="AV376" s="15" t="s">
        <v>131</v>
      </c>
      <c r="AW376" s="15" t="s">
        <v>35</v>
      </c>
      <c r="AX376" s="15" t="s">
        <v>84</v>
      </c>
      <c r="AY376" s="256" t="s">
        <v>124</v>
      </c>
    </row>
    <row r="377" s="2" customFormat="1" ht="44.25" customHeight="1">
      <c r="A377" s="40"/>
      <c r="B377" s="41"/>
      <c r="C377" s="206" t="s">
        <v>569</v>
      </c>
      <c r="D377" s="206" t="s">
        <v>126</v>
      </c>
      <c r="E377" s="207" t="s">
        <v>570</v>
      </c>
      <c r="F377" s="208" t="s">
        <v>571</v>
      </c>
      <c r="G377" s="209" t="s">
        <v>204</v>
      </c>
      <c r="H377" s="210">
        <v>4.4850000000000003</v>
      </c>
      <c r="I377" s="211"/>
      <c r="J377" s="212">
        <f>ROUND(I377*H377,2)</f>
        <v>0</v>
      </c>
      <c r="K377" s="208" t="s">
        <v>130</v>
      </c>
      <c r="L377" s="46"/>
      <c r="M377" s="213" t="s">
        <v>19</v>
      </c>
      <c r="N377" s="214" t="s">
        <v>47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131</v>
      </c>
      <c r="AT377" s="217" t="s">
        <v>126</v>
      </c>
      <c r="AU377" s="217" t="s">
        <v>86</v>
      </c>
      <c r="AY377" s="19" t="s">
        <v>124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84</v>
      </c>
      <c r="BK377" s="218">
        <f>ROUND(I377*H377,2)</f>
        <v>0</v>
      </c>
      <c r="BL377" s="19" t="s">
        <v>131</v>
      </c>
      <c r="BM377" s="217" t="s">
        <v>572</v>
      </c>
    </row>
    <row r="378" s="2" customFormat="1">
      <c r="A378" s="40"/>
      <c r="B378" s="41"/>
      <c r="C378" s="42"/>
      <c r="D378" s="219" t="s">
        <v>133</v>
      </c>
      <c r="E378" s="42"/>
      <c r="F378" s="220" t="s">
        <v>573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133</v>
      </c>
      <c r="AU378" s="19" t="s">
        <v>86</v>
      </c>
    </row>
    <row r="379" s="13" customFormat="1">
      <c r="A379" s="13"/>
      <c r="B379" s="224"/>
      <c r="C379" s="225"/>
      <c r="D379" s="226" t="s">
        <v>140</v>
      </c>
      <c r="E379" s="227" t="s">
        <v>19</v>
      </c>
      <c r="F379" s="228" t="s">
        <v>574</v>
      </c>
      <c r="G379" s="225"/>
      <c r="H379" s="227" t="s">
        <v>19</v>
      </c>
      <c r="I379" s="229"/>
      <c r="J379" s="225"/>
      <c r="K379" s="225"/>
      <c r="L379" s="230"/>
      <c r="M379" s="231"/>
      <c r="N379" s="232"/>
      <c r="O379" s="232"/>
      <c r="P379" s="232"/>
      <c r="Q379" s="232"/>
      <c r="R379" s="232"/>
      <c r="S379" s="232"/>
      <c r="T379" s="23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4" t="s">
        <v>140</v>
      </c>
      <c r="AU379" s="234" t="s">
        <v>86</v>
      </c>
      <c r="AV379" s="13" t="s">
        <v>84</v>
      </c>
      <c r="AW379" s="13" t="s">
        <v>35</v>
      </c>
      <c r="AX379" s="13" t="s">
        <v>76</v>
      </c>
      <c r="AY379" s="234" t="s">
        <v>124</v>
      </c>
    </row>
    <row r="380" s="14" customFormat="1">
      <c r="A380" s="14"/>
      <c r="B380" s="235"/>
      <c r="C380" s="236"/>
      <c r="D380" s="226" t="s">
        <v>140</v>
      </c>
      <c r="E380" s="237" t="s">
        <v>19</v>
      </c>
      <c r="F380" s="238" t="s">
        <v>575</v>
      </c>
      <c r="G380" s="236"/>
      <c r="H380" s="239">
        <v>4.4850000000000003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5" t="s">
        <v>140</v>
      </c>
      <c r="AU380" s="245" t="s">
        <v>86</v>
      </c>
      <c r="AV380" s="14" t="s">
        <v>86</v>
      </c>
      <c r="AW380" s="14" t="s">
        <v>35</v>
      </c>
      <c r="AX380" s="14" t="s">
        <v>76</v>
      </c>
      <c r="AY380" s="245" t="s">
        <v>124</v>
      </c>
    </row>
    <row r="381" s="15" customFormat="1">
      <c r="A381" s="15"/>
      <c r="B381" s="246"/>
      <c r="C381" s="247"/>
      <c r="D381" s="226" t="s">
        <v>140</v>
      </c>
      <c r="E381" s="248" t="s">
        <v>19</v>
      </c>
      <c r="F381" s="249" t="s">
        <v>145</v>
      </c>
      <c r="G381" s="247"/>
      <c r="H381" s="250">
        <v>4.4850000000000003</v>
      </c>
      <c r="I381" s="251"/>
      <c r="J381" s="247"/>
      <c r="K381" s="247"/>
      <c r="L381" s="252"/>
      <c r="M381" s="253"/>
      <c r="N381" s="254"/>
      <c r="O381" s="254"/>
      <c r="P381" s="254"/>
      <c r="Q381" s="254"/>
      <c r="R381" s="254"/>
      <c r="S381" s="254"/>
      <c r="T381" s="25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6" t="s">
        <v>140</v>
      </c>
      <c r="AU381" s="256" t="s">
        <v>86</v>
      </c>
      <c r="AV381" s="15" t="s">
        <v>131</v>
      </c>
      <c r="AW381" s="15" t="s">
        <v>35</v>
      </c>
      <c r="AX381" s="15" t="s">
        <v>84</v>
      </c>
      <c r="AY381" s="256" t="s">
        <v>124</v>
      </c>
    </row>
    <row r="382" s="12" customFormat="1" ht="22.8" customHeight="1">
      <c r="A382" s="12"/>
      <c r="B382" s="190"/>
      <c r="C382" s="191"/>
      <c r="D382" s="192" t="s">
        <v>75</v>
      </c>
      <c r="E382" s="204" t="s">
        <v>576</v>
      </c>
      <c r="F382" s="204" t="s">
        <v>577</v>
      </c>
      <c r="G382" s="191"/>
      <c r="H382" s="191"/>
      <c r="I382" s="194"/>
      <c r="J382" s="205">
        <f>BK382</f>
        <v>0</v>
      </c>
      <c r="K382" s="191"/>
      <c r="L382" s="196"/>
      <c r="M382" s="197"/>
      <c r="N382" s="198"/>
      <c r="O382" s="198"/>
      <c r="P382" s="199">
        <f>SUM(P383:P384)</f>
        <v>0</v>
      </c>
      <c r="Q382" s="198"/>
      <c r="R382" s="199">
        <f>SUM(R383:R384)</f>
        <v>0</v>
      </c>
      <c r="S382" s="198"/>
      <c r="T382" s="200">
        <f>SUM(T383:T384)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1" t="s">
        <v>84</v>
      </c>
      <c r="AT382" s="202" t="s">
        <v>75</v>
      </c>
      <c r="AU382" s="202" t="s">
        <v>84</v>
      </c>
      <c r="AY382" s="201" t="s">
        <v>124</v>
      </c>
      <c r="BK382" s="203">
        <f>SUM(BK383:BK384)</f>
        <v>0</v>
      </c>
    </row>
    <row r="383" s="2" customFormat="1" ht="37.8" customHeight="1">
      <c r="A383" s="40"/>
      <c r="B383" s="41"/>
      <c r="C383" s="206" t="s">
        <v>578</v>
      </c>
      <c r="D383" s="206" t="s">
        <v>126</v>
      </c>
      <c r="E383" s="207" t="s">
        <v>579</v>
      </c>
      <c r="F383" s="208" t="s">
        <v>580</v>
      </c>
      <c r="G383" s="209" t="s">
        <v>204</v>
      </c>
      <c r="H383" s="210">
        <v>41.082999999999998</v>
      </c>
      <c r="I383" s="211"/>
      <c r="J383" s="212">
        <f>ROUND(I383*H383,2)</f>
        <v>0</v>
      </c>
      <c r="K383" s="208" t="s">
        <v>130</v>
      </c>
      <c r="L383" s="46"/>
      <c r="M383" s="213" t="s">
        <v>19</v>
      </c>
      <c r="N383" s="214" t="s">
        <v>47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131</v>
      </c>
      <c r="AT383" s="217" t="s">
        <v>126</v>
      </c>
      <c r="AU383" s="217" t="s">
        <v>86</v>
      </c>
      <c r="AY383" s="19" t="s">
        <v>124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84</v>
      </c>
      <c r="BK383" s="218">
        <f>ROUND(I383*H383,2)</f>
        <v>0</v>
      </c>
      <c r="BL383" s="19" t="s">
        <v>131</v>
      </c>
      <c r="BM383" s="217" t="s">
        <v>581</v>
      </c>
    </row>
    <row r="384" s="2" customFormat="1">
      <c r="A384" s="40"/>
      <c r="B384" s="41"/>
      <c r="C384" s="42"/>
      <c r="D384" s="219" t="s">
        <v>133</v>
      </c>
      <c r="E384" s="42"/>
      <c r="F384" s="220" t="s">
        <v>582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133</v>
      </c>
      <c r="AU384" s="19" t="s">
        <v>86</v>
      </c>
    </row>
    <row r="385" s="12" customFormat="1" ht="25.92" customHeight="1">
      <c r="A385" s="12"/>
      <c r="B385" s="190"/>
      <c r="C385" s="191"/>
      <c r="D385" s="192" t="s">
        <v>75</v>
      </c>
      <c r="E385" s="193" t="s">
        <v>583</v>
      </c>
      <c r="F385" s="193" t="s">
        <v>584</v>
      </c>
      <c r="G385" s="191"/>
      <c r="H385" s="191"/>
      <c r="I385" s="194"/>
      <c r="J385" s="195">
        <f>BK385</f>
        <v>0</v>
      </c>
      <c r="K385" s="191"/>
      <c r="L385" s="196"/>
      <c r="M385" s="197"/>
      <c r="N385" s="198"/>
      <c r="O385" s="198"/>
      <c r="P385" s="199">
        <f>P386+P397+P402+P405</f>
        <v>0</v>
      </c>
      <c r="Q385" s="198"/>
      <c r="R385" s="199">
        <f>R386+R397+R402+R405</f>
        <v>0</v>
      </c>
      <c r="S385" s="198"/>
      <c r="T385" s="200">
        <f>T386+T397+T402+T405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1" t="s">
        <v>156</v>
      </c>
      <c r="AT385" s="202" t="s">
        <v>75</v>
      </c>
      <c r="AU385" s="202" t="s">
        <v>76</v>
      </c>
      <c r="AY385" s="201" t="s">
        <v>124</v>
      </c>
      <c r="BK385" s="203">
        <f>BK386+BK397+BK402+BK405</f>
        <v>0</v>
      </c>
    </row>
    <row r="386" s="12" customFormat="1" ht="22.8" customHeight="1">
      <c r="A386" s="12"/>
      <c r="B386" s="190"/>
      <c r="C386" s="191"/>
      <c r="D386" s="192" t="s">
        <v>75</v>
      </c>
      <c r="E386" s="204" t="s">
        <v>585</v>
      </c>
      <c r="F386" s="204" t="s">
        <v>586</v>
      </c>
      <c r="G386" s="191"/>
      <c r="H386" s="191"/>
      <c r="I386" s="194"/>
      <c r="J386" s="205">
        <f>BK386</f>
        <v>0</v>
      </c>
      <c r="K386" s="191"/>
      <c r="L386" s="196"/>
      <c r="M386" s="197"/>
      <c r="N386" s="198"/>
      <c r="O386" s="198"/>
      <c r="P386" s="199">
        <f>SUM(P387:P396)</f>
        <v>0</v>
      </c>
      <c r="Q386" s="198"/>
      <c r="R386" s="199">
        <f>SUM(R387:R396)</f>
        <v>0</v>
      </c>
      <c r="S386" s="198"/>
      <c r="T386" s="200">
        <f>SUM(T387:T396)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01" t="s">
        <v>156</v>
      </c>
      <c r="AT386" s="202" t="s">
        <v>75</v>
      </c>
      <c r="AU386" s="202" t="s">
        <v>84</v>
      </c>
      <c r="AY386" s="201" t="s">
        <v>124</v>
      </c>
      <c r="BK386" s="203">
        <f>SUM(BK387:BK396)</f>
        <v>0</v>
      </c>
    </row>
    <row r="387" s="2" customFormat="1" ht="16.5" customHeight="1">
      <c r="A387" s="40"/>
      <c r="B387" s="41"/>
      <c r="C387" s="206" t="s">
        <v>587</v>
      </c>
      <c r="D387" s="206" t="s">
        <v>126</v>
      </c>
      <c r="E387" s="207" t="s">
        <v>588</v>
      </c>
      <c r="F387" s="208" t="s">
        <v>589</v>
      </c>
      <c r="G387" s="209" t="s">
        <v>590</v>
      </c>
      <c r="H387" s="210">
        <v>1</v>
      </c>
      <c r="I387" s="211"/>
      <c r="J387" s="212">
        <f>ROUND(I387*H387,2)</f>
        <v>0</v>
      </c>
      <c r="K387" s="208" t="s">
        <v>130</v>
      </c>
      <c r="L387" s="46"/>
      <c r="M387" s="213" t="s">
        <v>19</v>
      </c>
      <c r="N387" s="214" t="s">
        <v>47</v>
      </c>
      <c r="O387" s="86"/>
      <c r="P387" s="215">
        <f>O387*H387</f>
        <v>0</v>
      </c>
      <c r="Q387" s="215">
        <v>0</v>
      </c>
      <c r="R387" s="215">
        <f>Q387*H387</f>
        <v>0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591</v>
      </c>
      <c r="AT387" s="217" t="s">
        <v>126</v>
      </c>
      <c r="AU387" s="217" t="s">
        <v>86</v>
      </c>
      <c r="AY387" s="19" t="s">
        <v>124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84</v>
      </c>
      <c r="BK387" s="218">
        <f>ROUND(I387*H387,2)</f>
        <v>0</v>
      </c>
      <c r="BL387" s="19" t="s">
        <v>591</v>
      </c>
      <c r="BM387" s="217" t="s">
        <v>592</v>
      </c>
    </row>
    <row r="388" s="2" customFormat="1">
      <c r="A388" s="40"/>
      <c r="B388" s="41"/>
      <c r="C388" s="42"/>
      <c r="D388" s="219" t="s">
        <v>133</v>
      </c>
      <c r="E388" s="42"/>
      <c r="F388" s="220" t="s">
        <v>593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133</v>
      </c>
      <c r="AU388" s="19" t="s">
        <v>86</v>
      </c>
    </row>
    <row r="389" s="2" customFormat="1" ht="16.5" customHeight="1">
      <c r="A389" s="40"/>
      <c r="B389" s="41"/>
      <c r="C389" s="206" t="s">
        <v>594</v>
      </c>
      <c r="D389" s="206" t="s">
        <v>126</v>
      </c>
      <c r="E389" s="207" t="s">
        <v>595</v>
      </c>
      <c r="F389" s="208" t="s">
        <v>596</v>
      </c>
      <c r="G389" s="209" t="s">
        <v>590</v>
      </c>
      <c r="H389" s="210">
        <v>1</v>
      </c>
      <c r="I389" s="211"/>
      <c r="J389" s="212">
        <f>ROUND(I389*H389,2)</f>
        <v>0</v>
      </c>
      <c r="K389" s="208" t="s">
        <v>130</v>
      </c>
      <c r="L389" s="46"/>
      <c r="M389" s="213" t="s">
        <v>19</v>
      </c>
      <c r="N389" s="214" t="s">
        <v>47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591</v>
      </c>
      <c r="AT389" s="217" t="s">
        <v>126</v>
      </c>
      <c r="AU389" s="217" t="s">
        <v>86</v>
      </c>
      <c r="AY389" s="19" t="s">
        <v>124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84</v>
      </c>
      <c r="BK389" s="218">
        <f>ROUND(I389*H389,2)</f>
        <v>0</v>
      </c>
      <c r="BL389" s="19" t="s">
        <v>591</v>
      </c>
      <c r="BM389" s="217" t="s">
        <v>597</v>
      </c>
    </row>
    <row r="390" s="2" customFormat="1">
      <c r="A390" s="40"/>
      <c r="B390" s="41"/>
      <c r="C390" s="42"/>
      <c r="D390" s="219" t="s">
        <v>133</v>
      </c>
      <c r="E390" s="42"/>
      <c r="F390" s="220" t="s">
        <v>598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133</v>
      </c>
      <c r="AU390" s="19" t="s">
        <v>86</v>
      </c>
    </row>
    <row r="391" s="2" customFormat="1" ht="16.5" customHeight="1">
      <c r="A391" s="40"/>
      <c r="B391" s="41"/>
      <c r="C391" s="206" t="s">
        <v>599</v>
      </c>
      <c r="D391" s="206" t="s">
        <v>126</v>
      </c>
      <c r="E391" s="207" t="s">
        <v>600</v>
      </c>
      <c r="F391" s="208" t="s">
        <v>601</v>
      </c>
      <c r="G391" s="209" t="s">
        <v>590</v>
      </c>
      <c r="H391" s="210">
        <v>1</v>
      </c>
      <c r="I391" s="211"/>
      <c r="J391" s="212">
        <f>ROUND(I391*H391,2)</f>
        <v>0</v>
      </c>
      <c r="K391" s="208" t="s">
        <v>130</v>
      </c>
      <c r="L391" s="46"/>
      <c r="M391" s="213" t="s">
        <v>19</v>
      </c>
      <c r="N391" s="214" t="s">
        <v>47</v>
      </c>
      <c r="O391" s="86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591</v>
      </c>
      <c r="AT391" s="217" t="s">
        <v>126</v>
      </c>
      <c r="AU391" s="217" t="s">
        <v>86</v>
      </c>
      <c r="AY391" s="19" t="s">
        <v>124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84</v>
      </c>
      <c r="BK391" s="218">
        <f>ROUND(I391*H391,2)</f>
        <v>0</v>
      </c>
      <c r="BL391" s="19" t="s">
        <v>591</v>
      </c>
      <c r="BM391" s="217" t="s">
        <v>602</v>
      </c>
    </row>
    <row r="392" s="2" customFormat="1">
      <c r="A392" s="40"/>
      <c r="B392" s="41"/>
      <c r="C392" s="42"/>
      <c r="D392" s="219" t="s">
        <v>133</v>
      </c>
      <c r="E392" s="42"/>
      <c r="F392" s="220" t="s">
        <v>603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133</v>
      </c>
      <c r="AU392" s="19" t="s">
        <v>86</v>
      </c>
    </row>
    <row r="393" s="2" customFormat="1" ht="16.5" customHeight="1">
      <c r="A393" s="40"/>
      <c r="B393" s="41"/>
      <c r="C393" s="206" t="s">
        <v>604</v>
      </c>
      <c r="D393" s="206" t="s">
        <v>126</v>
      </c>
      <c r="E393" s="207" t="s">
        <v>605</v>
      </c>
      <c r="F393" s="208" t="s">
        <v>606</v>
      </c>
      <c r="G393" s="209" t="s">
        <v>590</v>
      </c>
      <c r="H393" s="210">
        <v>1</v>
      </c>
      <c r="I393" s="211"/>
      <c r="J393" s="212">
        <f>ROUND(I393*H393,2)</f>
        <v>0</v>
      </c>
      <c r="K393" s="208" t="s">
        <v>130</v>
      </c>
      <c r="L393" s="46"/>
      <c r="M393" s="213" t="s">
        <v>19</v>
      </c>
      <c r="N393" s="214" t="s">
        <v>47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591</v>
      </c>
      <c r="AT393" s="217" t="s">
        <v>126</v>
      </c>
      <c r="AU393" s="217" t="s">
        <v>86</v>
      </c>
      <c r="AY393" s="19" t="s">
        <v>124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84</v>
      </c>
      <c r="BK393" s="218">
        <f>ROUND(I393*H393,2)</f>
        <v>0</v>
      </c>
      <c r="BL393" s="19" t="s">
        <v>591</v>
      </c>
      <c r="BM393" s="217" t="s">
        <v>607</v>
      </c>
    </row>
    <row r="394" s="2" customFormat="1">
      <c r="A394" s="40"/>
      <c r="B394" s="41"/>
      <c r="C394" s="42"/>
      <c r="D394" s="219" t="s">
        <v>133</v>
      </c>
      <c r="E394" s="42"/>
      <c r="F394" s="220" t="s">
        <v>608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133</v>
      </c>
      <c r="AU394" s="19" t="s">
        <v>86</v>
      </c>
    </row>
    <row r="395" s="2" customFormat="1" ht="16.5" customHeight="1">
      <c r="A395" s="40"/>
      <c r="B395" s="41"/>
      <c r="C395" s="206" t="s">
        <v>609</v>
      </c>
      <c r="D395" s="206" t="s">
        <v>126</v>
      </c>
      <c r="E395" s="207" t="s">
        <v>610</v>
      </c>
      <c r="F395" s="208" t="s">
        <v>611</v>
      </c>
      <c r="G395" s="209" t="s">
        <v>590</v>
      </c>
      <c r="H395" s="210">
        <v>1</v>
      </c>
      <c r="I395" s="211"/>
      <c r="J395" s="212">
        <f>ROUND(I395*H395,2)</f>
        <v>0</v>
      </c>
      <c r="K395" s="208" t="s">
        <v>130</v>
      </c>
      <c r="L395" s="46"/>
      <c r="M395" s="213" t="s">
        <v>19</v>
      </c>
      <c r="N395" s="214" t="s">
        <v>47</v>
      </c>
      <c r="O395" s="86"/>
      <c r="P395" s="215">
        <f>O395*H395</f>
        <v>0</v>
      </c>
      <c r="Q395" s="215">
        <v>0</v>
      </c>
      <c r="R395" s="215">
        <f>Q395*H395</f>
        <v>0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591</v>
      </c>
      <c r="AT395" s="217" t="s">
        <v>126</v>
      </c>
      <c r="AU395" s="217" t="s">
        <v>86</v>
      </c>
      <c r="AY395" s="19" t="s">
        <v>124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84</v>
      </c>
      <c r="BK395" s="218">
        <f>ROUND(I395*H395,2)</f>
        <v>0</v>
      </c>
      <c r="BL395" s="19" t="s">
        <v>591</v>
      </c>
      <c r="BM395" s="217" t="s">
        <v>612</v>
      </c>
    </row>
    <row r="396" s="2" customFormat="1">
      <c r="A396" s="40"/>
      <c r="B396" s="41"/>
      <c r="C396" s="42"/>
      <c r="D396" s="219" t="s">
        <v>133</v>
      </c>
      <c r="E396" s="42"/>
      <c r="F396" s="220" t="s">
        <v>613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133</v>
      </c>
      <c r="AU396" s="19" t="s">
        <v>86</v>
      </c>
    </row>
    <row r="397" s="12" customFormat="1" ht="22.8" customHeight="1">
      <c r="A397" s="12"/>
      <c r="B397" s="190"/>
      <c r="C397" s="191"/>
      <c r="D397" s="192" t="s">
        <v>75</v>
      </c>
      <c r="E397" s="204" t="s">
        <v>614</v>
      </c>
      <c r="F397" s="204" t="s">
        <v>615</v>
      </c>
      <c r="G397" s="191"/>
      <c r="H397" s="191"/>
      <c r="I397" s="194"/>
      <c r="J397" s="205">
        <f>BK397</f>
        <v>0</v>
      </c>
      <c r="K397" s="191"/>
      <c r="L397" s="196"/>
      <c r="M397" s="197"/>
      <c r="N397" s="198"/>
      <c r="O397" s="198"/>
      <c r="P397" s="199">
        <f>SUM(P398:P401)</f>
        <v>0</v>
      </c>
      <c r="Q397" s="198"/>
      <c r="R397" s="199">
        <f>SUM(R398:R401)</f>
        <v>0</v>
      </c>
      <c r="S397" s="198"/>
      <c r="T397" s="200">
        <f>SUM(T398:T401)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1" t="s">
        <v>156</v>
      </c>
      <c r="AT397" s="202" t="s">
        <v>75</v>
      </c>
      <c r="AU397" s="202" t="s">
        <v>84</v>
      </c>
      <c r="AY397" s="201" t="s">
        <v>124</v>
      </c>
      <c r="BK397" s="203">
        <f>SUM(BK398:BK401)</f>
        <v>0</v>
      </c>
    </row>
    <row r="398" s="2" customFormat="1" ht="16.5" customHeight="1">
      <c r="A398" s="40"/>
      <c r="B398" s="41"/>
      <c r="C398" s="206" t="s">
        <v>616</v>
      </c>
      <c r="D398" s="206" t="s">
        <v>126</v>
      </c>
      <c r="E398" s="207" t="s">
        <v>617</v>
      </c>
      <c r="F398" s="208" t="s">
        <v>615</v>
      </c>
      <c r="G398" s="209" t="s">
        <v>590</v>
      </c>
      <c r="H398" s="210">
        <v>1</v>
      </c>
      <c r="I398" s="211"/>
      <c r="J398" s="212">
        <f>ROUND(I398*H398,2)</f>
        <v>0</v>
      </c>
      <c r="K398" s="208" t="s">
        <v>130</v>
      </c>
      <c r="L398" s="46"/>
      <c r="M398" s="213" t="s">
        <v>19</v>
      </c>
      <c r="N398" s="214" t="s">
        <v>47</v>
      </c>
      <c r="O398" s="86"/>
      <c r="P398" s="215">
        <f>O398*H398</f>
        <v>0</v>
      </c>
      <c r="Q398" s="215">
        <v>0</v>
      </c>
      <c r="R398" s="215">
        <f>Q398*H398</f>
        <v>0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591</v>
      </c>
      <c r="AT398" s="217" t="s">
        <v>126</v>
      </c>
      <c r="AU398" s="217" t="s">
        <v>86</v>
      </c>
      <c r="AY398" s="19" t="s">
        <v>124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84</v>
      </c>
      <c r="BK398" s="218">
        <f>ROUND(I398*H398,2)</f>
        <v>0</v>
      </c>
      <c r="BL398" s="19" t="s">
        <v>591</v>
      </c>
      <c r="BM398" s="217" t="s">
        <v>618</v>
      </c>
    </row>
    <row r="399" s="2" customFormat="1">
      <c r="A399" s="40"/>
      <c r="B399" s="41"/>
      <c r="C399" s="42"/>
      <c r="D399" s="219" t="s">
        <v>133</v>
      </c>
      <c r="E399" s="42"/>
      <c r="F399" s="220" t="s">
        <v>619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133</v>
      </c>
      <c r="AU399" s="19" t="s">
        <v>86</v>
      </c>
    </row>
    <row r="400" s="2" customFormat="1" ht="16.5" customHeight="1">
      <c r="A400" s="40"/>
      <c r="B400" s="41"/>
      <c r="C400" s="206" t="s">
        <v>620</v>
      </c>
      <c r="D400" s="206" t="s">
        <v>126</v>
      </c>
      <c r="E400" s="207" t="s">
        <v>621</v>
      </c>
      <c r="F400" s="208" t="s">
        <v>622</v>
      </c>
      <c r="G400" s="209" t="s">
        <v>590</v>
      </c>
      <c r="H400" s="210">
        <v>1</v>
      </c>
      <c r="I400" s="211"/>
      <c r="J400" s="212">
        <f>ROUND(I400*H400,2)</f>
        <v>0</v>
      </c>
      <c r="K400" s="208" t="s">
        <v>130</v>
      </c>
      <c r="L400" s="46"/>
      <c r="M400" s="213" t="s">
        <v>19</v>
      </c>
      <c r="N400" s="214" t="s">
        <v>47</v>
      </c>
      <c r="O400" s="86"/>
      <c r="P400" s="215">
        <f>O400*H400</f>
        <v>0</v>
      </c>
      <c r="Q400" s="215">
        <v>0</v>
      </c>
      <c r="R400" s="215">
        <f>Q400*H400</f>
        <v>0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591</v>
      </c>
      <c r="AT400" s="217" t="s">
        <v>126</v>
      </c>
      <c r="AU400" s="217" t="s">
        <v>86</v>
      </c>
      <c r="AY400" s="19" t="s">
        <v>124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84</v>
      </c>
      <c r="BK400" s="218">
        <f>ROUND(I400*H400,2)</f>
        <v>0</v>
      </c>
      <c r="BL400" s="19" t="s">
        <v>591</v>
      </c>
      <c r="BM400" s="217" t="s">
        <v>623</v>
      </c>
    </row>
    <row r="401" s="2" customFormat="1">
      <c r="A401" s="40"/>
      <c r="B401" s="41"/>
      <c r="C401" s="42"/>
      <c r="D401" s="219" t="s">
        <v>133</v>
      </c>
      <c r="E401" s="42"/>
      <c r="F401" s="220" t="s">
        <v>624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133</v>
      </c>
      <c r="AU401" s="19" t="s">
        <v>86</v>
      </c>
    </row>
    <row r="402" s="12" customFormat="1" ht="22.8" customHeight="1">
      <c r="A402" s="12"/>
      <c r="B402" s="190"/>
      <c r="C402" s="191"/>
      <c r="D402" s="192" t="s">
        <v>75</v>
      </c>
      <c r="E402" s="204" t="s">
        <v>625</v>
      </c>
      <c r="F402" s="204" t="s">
        <v>626</v>
      </c>
      <c r="G402" s="191"/>
      <c r="H402" s="191"/>
      <c r="I402" s="194"/>
      <c r="J402" s="205">
        <f>BK402</f>
        <v>0</v>
      </c>
      <c r="K402" s="191"/>
      <c r="L402" s="196"/>
      <c r="M402" s="197"/>
      <c r="N402" s="198"/>
      <c r="O402" s="198"/>
      <c r="P402" s="199">
        <f>SUM(P403:P404)</f>
        <v>0</v>
      </c>
      <c r="Q402" s="198"/>
      <c r="R402" s="199">
        <f>SUM(R403:R404)</f>
        <v>0</v>
      </c>
      <c r="S402" s="198"/>
      <c r="T402" s="200">
        <f>SUM(T403:T404)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01" t="s">
        <v>156</v>
      </c>
      <c r="AT402" s="202" t="s">
        <v>75</v>
      </c>
      <c r="AU402" s="202" t="s">
        <v>84</v>
      </c>
      <c r="AY402" s="201" t="s">
        <v>124</v>
      </c>
      <c r="BK402" s="203">
        <f>SUM(BK403:BK404)</f>
        <v>0</v>
      </c>
    </row>
    <row r="403" s="2" customFormat="1" ht="16.5" customHeight="1">
      <c r="A403" s="40"/>
      <c r="B403" s="41"/>
      <c r="C403" s="206" t="s">
        <v>627</v>
      </c>
      <c r="D403" s="206" t="s">
        <v>126</v>
      </c>
      <c r="E403" s="207" t="s">
        <v>628</v>
      </c>
      <c r="F403" s="208" t="s">
        <v>629</v>
      </c>
      <c r="G403" s="209" t="s">
        <v>590</v>
      </c>
      <c r="H403" s="210">
        <v>4</v>
      </c>
      <c r="I403" s="211"/>
      <c r="J403" s="212">
        <f>ROUND(I403*H403,2)</f>
        <v>0</v>
      </c>
      <c r="K403" s="208" t="s">
        <v>130</v>
      </c>
      <c r="L403" s="46"/>
      <c r="M403" s="213" t="s">
        <v>19</v>
      </c>
      <c r="N403" s="214" t="s">
        <v>47</v>
      </c>
      <c r="O403" s="86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591</v>
      </c>
      <c r="AT403" s="217" t="s">
        <v>126</v>
      </c>
      <c r="AU403" s="217" t="s">
        <v>86</v>
      </c>
      <c r="AY403" s="19" t="s">
        <v>124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84</v>
      </c>
      <c r="BK403" s="218">
        <f>ROUND(I403*H403,2)</f>
        <v>0</v>
      </c>
      <c r="BL403" s="19" t="s">
        <v>591</v>
      </c>
      <c r="BM403" s="217" t="s">
        <v>630</v>
      </c>
    </row>
    <row r="404" s="2" customFormat="1">
      <c r="A404" s="40"/>
      <c r="B404" s="41"/>
      <c r="C404" s="42"/>
      <c r="D404" s="219" t="s">
        <v>133</v>
      </c>
      <c r="E404" s="42"/>
      <c r="F404" s="220" t="s">
        <v>631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133</v>
      </c>
      <c r="AU404" s="19" t="s">
        <v>86</v>
      </c>
    </row>
    <row r="405" s="12" customFormat="1" ht="22.8" customHeight="1">
      <c r="A405" s="12"/>
      <c r="B405" s="190"/>
      <c r="C405" s="191"/>
      <c r="D405" s="192" t="s">
        <v>75</v>
      </c>
      <c r="E405" s="204" t="s">
        <v>632</v>
      </c>
      <c r="F405" s="204" t="s">
        <v>633</v>
      </c>
      <c r="G405" s="191"/>
      <c r="H405" s="191"/>
      <c r="I405" s="194"/>
      <c r="J405" s="205">
        <f>BK405</f>
        <v>0</v>
      </c>
      <c r="K405" s="191"/>
      <c r="L405" s="196"/>
      <c r="M405" s="197"/>
      <c r="N405" s="198"/>
      <c r="O405" s="198"/>
      <c r="P405" s="199">
        <f>SUM(P406:P407)</f>
        <v>0</v>
      </c>
      <c r="Q405" s="198"/>
      <c r="R405" s="199">
        <f>SUM(R406:R407)</f>
        <v>0</v>
      </c>
      <c r="S405" s="198"/>
      <c r="T405" s="200">
        <f>SUM(T406:T407)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1" t="s">
        <v>156</v>
      </c>
      <c r="AT405" s="202" t="s">
        <v>75</v>
      </c>
      <c r="AU405" s="202" t="s">
        <v>84</v>
      </c>
      <c r="AY405" s="201" t="s">
        <v>124</v>
      </c>
      <c r="BK405" s="203">
        <f>SUM(BK406:BK407)</f>
        <v>0</v>
      </c>
    </row>
    <row r="406" s="2" customFormat="1" ht="21.75" customHeight="1">
      <c r="A406" s="40"/>
      <c r="B406" s="41"/>
      <c r="C406" s="206" t="s">
        <v>634</v>
      </c>
      <c r="D406" s="206" t="s">
        <v>126</v>
      </c>
      <c r="E406" s="207" t="s">
        <v>635</v>
      </c>
      <c r="F406" s="208" t="s">
        <v>636</v>
      </c>
      <c r="G406" s="209" t="s">
        <v>590</v>
      </c>
      <c r="H406" s="210">
        <v>1</v>
      </c>
      <c r="I406" s="211"/>
      <c r="J406" s="212">
        <f>ROUND(I406*H406,2)</f>
        <v>0</v>
      </c>
      <c r="K406" s="208" t="s">
        <v>130</v>
      </c>
      <c r="L406" s="46"/>
      <c r="M406" s="213" t="s">
        <v>19</v>
      </c>
      <c r="N406" s="214" t="s">
        <v>47</v>
      </c>
      <c r="O406" s="86"/>
      <c r="P406" s="215">
        <f>O406*H406</f>
        <v>0</v>
      </c>
      <c r="Q406" s="215">
        <v>0</v>
      </c>
      <c r="R406" s="215">
        <f>Q406*H406</f>
        <v>0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591</v>
      </c>
      <c r="AT406" s="217" t="s">
        <v>126</v>
      </c>
      <c r="AU406" s="217" t="s">
        <v>86</v>
      </c>
      <c r="AY406" s="19" t="s">
        <v>124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84</v>
      </c>
      <c r="BK406" s="218">
        <f>ROUND(I406*H406,2)</f>
        <v>0</v>
      </c>
      <c r="BL406" s="19" t="s">
        <v>591</v>
      </c>
      <c r="BM406" s="217" t="s">
        <v>637</v>
      </c>
    </row>
    <row r="407" s="2" customFormat="1">
      <c r="A407" s="40"/>
      <c r="B407" s="41"/>
      <c r="C407" s="42"/>
      <c r="D407" s="219" t="s">
        <v>133</v>
      </c>
      <c r="E407" s="42"/>
      <c r="F407" s="220" t="s">
        <v>638</v>
      </c>
      <c r="G407" s="42"/>
      <c r="H407" s="42"/>
      <c r="I407" s="221"/>
      <c r="J407" s="42"/>
      <c r="K407" s="42"/>
      <c r="L407" s="46"/>
      <c r="M407" s="267"/>
      <c r="N407" s="268"/>
      <c r="O407" s="269"/>
      <c r="P407" s="269"/>
      <c r="Q407" s="269"/>
      <c r="R407" s="269"/>
      <c r="S407" s="269"/>
      <c r="T407" s="27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133</v>
      </c>
      <c r="AU407" s="19" t="s">
        <v>86</v>
      </c>
    </row>
    <row r="408" s="2" customFormat="1" ht="6.96" customHeight="1">
      <c r="A408" s="40"/>
      <c r="B408" s="61"/>
      <c r="C408" s="62"/>
      <c r="D408" s="62"/>
      <c r="E408" s="62"/>
      <c r="F408" s="62"/>
      <c r="G408" s="62"/>
      <c r="H408" s="62"/>
      <c r="I408" s="62"/>
      <c r="J408" s="62"/>
      <c r="K408" s="62"/>
      <c r="L408" s="46"/>
      <c r="M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</row>
  </sheetData>
  <sheetProtection sheet="1" autoFilter="0" formatColumns="0" formatRows="0" objects="1" scenarios="1" spinCount="100000" saltValue="2DrzzzYK9qfMidEQUCPEt/1gqIz6pj5t4YfvtZS46dVzkqqlv3NTpTdE382WmWPEer/yZb3AyntSdhq3we/KOw==" hashValue="ySOGZo0eTlsYaKmWwri2Vg5gZuQxfJatoAGOEzXNJCFqsNqPYtBPMn5EsORC/G5VozNHzzAXaEEH7xCpJ/l6hg==" algorithmName="SHA-512" password="CC35"/>
  <autoFilter ref="C90:K407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1/112251105"/>
    <hyperlink ref="F97" r:id="rId2" display="https://podminky.urs.cz/item/CS_URS_2024_01/113106123"/>
    <hyperlink ref="F104" r:id="rId3" display="https://podminky.urs.cz/item/CS_URS_2024_01/113154113"/>
    <hyperlink ref="F106" r:id="rId4" display="https://podminky.urs.cz/item/CS_URS_2024_01/113202111"/>
    <hyperlink ref="F108" r:id="rId5" display="https://podminky.urs.cz/item/CS_URS_2024_01/113203111"/>
    <hyperlink ref="F110" r:id="rId6" display="https://podminky.urs.cz/item/CS_URS_2024_01/122251102"/>
    <hyperlink ref="F117" r:id="rId7" display="https://podminky.urs.cz/item/CS_URS_2024_01/131251100"/>
    <hyperlink ref="F120" r:id="rId8" display="https://podminky.urs.cz/item/CS_URS_2024_01/132251101"/>
    <hyperlink ref="F126" r:id="rId9" display="https://podminky.urs.cz/item/CS_URS_2024_01/162201520"/>
    <hyperlink ref="F128" r:id="rId10" display="https://podminky.urs.cz/item/CS_URS_2024_01/162301975"/>
    <hyperlink ref="F131" r:id="rId11" display="https://podminky.urs.cz/item/CS_URS_2024_01/181311103"/>
    <hyperlink ref="F139" r:id="rId12" display="https://podminky.urs.cz/item/CS_URS_2024_01/162751117"/>
    <hyperlink ref="F142" r:id="rId13" display="https://podminky.urs.cz/item/CS_URS_2024_01/162751119"/>
    <hyperlink ref="F145" r:id="rId14" display="https://podminky.urs.cz/item/CS_URS_2024_01/171201231"/>
    <hyperlink ref="F148" r:id="rId15" display="https://podminky.urs.cz/item/CS_URS_2024_01/174211205"/>
    <hyperlink ref="F150" r:id="rId16" display="https://podminky.urs.cz/item/CS_URS_2024_01/181912112"/>
    <hyperlink ref="F162" r:id="rId17" display="https://podminky.urs.cz/item/CS_URS_2024_01/564750101"/>
    <hyperlink ref="F171" r:id="rId18" display="https://podminky.urs.cz/item/CS_URS_2024_01/567122112"/>
    <hyperlink ref="F175" r:id="rId19" display="https://podminky.urs.cz/item/CS_URS_2024_01/573191111"/>
    <hyperlink ref="F182" r:id="rId20" display="https://podminky.urs.cz/item/CS_URS_2024_01/577144031"/>
    <hyperlink ref="F189" r:id="rId21" display="https://podminky.urs.cz/item/CS_URS_2024_01/577145032"/>
    <hyperlink ref="F193" r:id="rId22" display="https://podminky.urs.cz/item/CS_URS_2024_01/596211110"/>
    <hyperlink ref="F208" r:id="rId23" display="https://podminky.urs.cz/item/CS_URS_2024_01/596211114"/>
    <hyperlink ref="F212" r:id="rId24" display="https://podminky.urs.cz/item/CS_URS_2024_01/596411111"/>
    <hyperlink ref="F219" r:id="rId25" display="https://podminky.urs.cz/item/CS_URS_2024_01/890411811"/>
    <hyperlink ref="F223" r:id="rId26" display="https://podminky.urs.cz/item/CS_URS_2024_01/899202211"/>
    <hyperlink ref="F226" r:id="rId27" display="https://podminky.urs.cz/item/CS_URS_2024_01/911381212"/>
    <hyperlink ref="F233" r:id="rId28" display="https://podminky.urs.cz/item/CS_URS_2024_01/911381232"/>
    <hyperlink ref="F237" r:id="rId29" display="https://podminky.urs.cz/item/CS_URS_2024_01/914111111"/>
    <hyperlink ref="F256" r:id="rId30" display="https://podminky.urs.cz/item/CS_URS_2024_01/914111112"/>
    <hyperlink ref="F265" r:id="rId31" display="https://podminky.urs.cz/item/CS_URS_2024_01/914511113"/>
    <hyperlink ref="F271" r:id="rId32" display="https://podminky.urs.cz/item/CS_URS_2024_01/915211112"/>
    <hyperlink ref="F273" r:id="rId33" display="https://podminky.urs.cz/item/CS_URS_2024_01/915211122"/>
    <hyperlink ref="F276" r:id="rId34" display="https://podminky.urs.cz/item/CS_URS_2024_01/915231112"/>
    <hyperlink ref="F281" r:id="rId35" display="https://podminky.urs.cz/item/CS_URS_2024_01/915321115"/>
    <hyperlink ref="F285" r:id="rId36" display="https://podminky.urs.cz/item/CS_URS_2024_01/915611111"/>
    <hyperlink ref="F287" r:id="rId37" display="https://podminky.urs.cz/item/CS_URS_2024_01/915621111"/>
    <hyperlink ref="F289" r:id="rId38" display="https://podminky.urs.cz/item/CS_URS_2024_01/916131213"/>
    <hyperlink ref="F312" r:id="rId39" display="https://podminky.urs.cz/item/CS_URS_2024_01/916331112"/>
    <hyperlink ref="F317" r:id="rId40" display="https://podminky.urs.cz/item/CS_URS_2024_01/916991121"/>
    <hyperlink ref="F322" r:id="rId41" display="https://podminky.urs.cz/item/CS_URS_2024_01/919731121"/>
    <hyperlink ref="F330" r:id="rId42" display="https://podminky.urs.cz/item/CS_URS_2024_01/919732221"/>
    <hyperlink ref="F338" r:id="rId43" display="https://podminky.urs.cz/item/CS_URS_2024_01/919735113"/>
    <hyperlink ref="F346" r:id="rId44" display="https://podminky.urs.cz/item/CS_URS_2024_01/966006132"/>
    <hyperlink ref="F348" r:id="rId45" display="https://podminky.urs.cz/item/CS_URS_2024_01/966007113"/>
    <hyperlink ref="F350" r:id="rId46" display="https://podminky.urs.cz/item/CS_URS_2024_01/979054451"/>
    <hyperlink ref="F356" r:id="rId47" display="https://podminky.urs.cz/item/CS_URS_2024_01/997221561"/>
    <hyperlink ref="F358" r:id="rId48" display="https://podminky.urs.cz/item/CS_URS_2024_01/997221569"/>
    <hyperlink ref="F361" r:id="rId49" display="https://podminky.urs.cz/item/CS_URS_2024_01/997221861"/>
    <hyperlink ref="F370" r:id="rId50" display="https://podminky.urs.cz/item/CS_URS_2024_01/997013871"/>
    <hyperlink ref="F373" r:id="rId51" display="https://podminky.urs.cz/item/CS_URS_2024_01/997221873"/>
    <hyperlink ref="F378" r:id="rId52" display="https://podminky.urs.cz/item/CS_URS_2024_01/997221875"/>
    <hyperlink ref="F384" r:id="rId53" display="https://podminky.urs.cz/item/CS_URS_2024_01/998223011"/>
    <hyperlink ref="F388" r:id="rId54" display="https://podminky.urs.cz/item/CS_URS_2024_01/012103000"/>
    <hyperlink ref="F390" r:id="rId55" display="https://podminky.urs.cz/item/CS_URS_2024_01/012203000"/>
    <hyperlink ref="F392" r:id="rId56" display="https://podminky.urs.cz/item/CS_URS_2024_01/012303000"/>
    <hyperlink ref="F394" r:id="rId57" display="https://podminky.urs.cz/item/CS_URS_2024_01/013254000"/>
    <hyperlink ref="F396" r:id="rId58" display="https://podminky.urs.cz/item/CS_URS_2024_01/013274000"/>
    <hyperlink ref="F399" r:id="rId59" display="https://podminky.urs.cz/item/CS_URS_2024_01/030001000"/>
    <hyperlink ref="F401" r:id="rId60" display="https://podminky.urs.cz/item/CS_URS_2024_01/034303000"/>
    <hyperlink ref="F404" r:id="rId61" display="https://podminky.urs.cz/item/CS_URS_2024_01/043154000"/>
    <hyperlink ref="F407" r:id="rId62" display="https://podminky.urs.cz/item/CS_URS_2024_01/072103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90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zakázky'!K6</f>
        <v>Okružní křižovatka a přechod pro chodce ul. Poděbradova - Fügnerova - Tomanova Louny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639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640</v>
      </c>
      <c r="G12" s="40"/>
      <c r="H12" s="40"/>
      <c r="I12" s="134" t="s">
        <v>23</v>
      </c>
      <c r="J12" s="139" t="str">
        <f>'Rekapitulace zakázky'!AN8</f>
        <v>25. 6. 2024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zakázky'!AN10="","",'Rekapitulace zakázky'!AN10)</f>
        <v>00265209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zakázky'!E11="","",'Rekapitulace zakázky'!E11)</f>
        <v>Město Louny</v>
      </c>
      <c r="F15" s="40"/>
      <c r="G15" s="40"/>
      <c r="H15" s="40"/>
      <c r="I15" s="134" t="s">
        <v>29</v>
      </c>
      <c r="J15" s="138" t="str">
        <f>IF('Rekapitulace zakázky'!AN11="","",'Rekapitulace zakázky'!AN11)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29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641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642</v>
      </c>
      <c r="F24" s="40"/>
      <c r="G24" s="40"/>
      <c r="H24" s="40"/>
      <c r="I24" s="134" t="s">
        <v>29</v>
      </c>
      <c r="J24" s="138" t="s">
        <v>643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ROUND((SUM(BE82:BE181)),  2)</f>
        <v>0</v>
      </c>
      <c r="G33" s="40"/>
      <c r="H33" s="40"/>
      <c r="I33" s="150">
        <v>0.20999999999999999</v>
      </c>
      <c r="J33" s="149">
        <f>ROUND(((SUM(BE82:BE181))*I33),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ROUND((SUM(BF82:BF181)),  2)</f>
        <v>0</v>
      </c>
      <c r="G34" s="40"/>
      <c r="H34" s="40"/>
      <c r="I34" s="150">
        <v>0.12</v>
      </c>
      <c r="J34" s="149">
        <f>ROUND(((SUM(BF82:BF181))*I34),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ROUND((SUM(BG82:BG181)),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ROUND((SUM(BH82:BH181)),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ROUND((SUM(BI82:BI181)),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Okružní křižovatka a přechod pro chodce ul. Poděbradova - Fügnerova - Tomanova Louny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400 - Veřejné osvětlení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25. 6. 2024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Louny</v>
      </c>
      <c r="G54" s="42"/>
      <c r="H54" s="42"/>
      <c r="I54" s="34" t="s">
        <v>32</v>
      </c>
      <c r="J54" s="38" t="str">
        <f>E21</f>
        <v>Aleš Dvořák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Tomáš Behina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644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645</v>
      </c>
      <c r="E61" s="170"/>
      <c r="F61" s="170"/>
      <c r="G61" s="170"/>
      <c r="H61" s="170"/>
      <c r="I61" s="170"/>
      <c r="J61" s="171">
        <f>J134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104</v>
      </c>
      <c r="E62" s="170"/>
      <c r="F62" s="170"/>
      <c r="G62" s="170"/>
      <c r="H62" s="170"/>
      <c r="I62" s="170"/>
      <c r="J62" s="171">
        <f>J169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109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6.25" customHeight="1">
      <c r="A72" s="40"/>
      <c r="B72" s="41"/>
      <c r="C72" s="42"/>
      <c r="D72" s="42"/>
      <c r="E72" s="162" t="str">
        <f>E7</f>
        <v>Okružní křižovatka a přechod pro chodce ul. Poděbradova - Fügnerova - Tomanova Louny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400 - Veřejné osvětlení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25. 6. 2024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Město Louny</v>
      </c>
      <c r="G78" s="42"/>
      <c r="H78" s="42"/>
      <c r="I78" s="34" t="s">
        <v>32</v>
      </c>
      <c r="J78" s="38" t="str">
        <f>E21</f>
        <v>Aleš Dvořák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36</v>
      </c>
      <c r="J79" s="38" t="str">
        <f>E24</f>
        <v>Tomáš Behina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110</v>
      </c>
      <c r="D81" s="182" t="s">
        <v>61</v>
      </c>
      <c r="E81" s="182" t="s">
        <v>57</v>
      </c>
      <c r="F81" s="182" t="s">
        <v>58</v>
      </c>
      <c r="G81" s="182" t="s">
        <v>111</v>
      </c>
      <c r="H81" s="182" t="s">
        <v>112</v>
      </c>
      <c r="I81" s="182" t="s">
        <v>113</v>
      </c>
      <c r="J81" s="182" t="s">
        <v>95</v>
      </c>
      <c r="K81" s="183" t="s">
        <v>114</v>
      </c>
      <c r="L81" s="184"/>
      <c r="M81" s="94" t="s">
        <v>19</v>
      </c>
      <c r="N81" s="95" t="s">
        <v>46</v>
      </c>
      <c r="O81" s="95" t="s">
        <v>115</v>
      </c>
      <c r="P81" s="95" t="s">
        <v>116</v>
      </c>
      <c r="Q81" s="95" t="s">
        <v>117</v>
      </c>
      <c r="R81" s="95" t="s">
        <v>118</v>
      </c>
      <c r="S81" s="95" t="s">
        <v>119</v>
      </c>
      <c r="T81" s="96" t="s">
        <v>120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121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P83+P134+P169</f>
        <v>0</v>
      </c>
      <c r="Q82" s="98"/>
      <c r="R82" s="187">
        <f>R83+R134+R169</f>
        <v>0</v>
      </c>
      <c r="S82" s="98"/>
      <c r="T82" s="188">
        <f>T83+T134+T169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75</v>
      </c>
      <c r="AU82" s="19" t="s">
        <v>96</v>
      </c>
      <c r="BK82" s="189">
        <f>BK83+BK134+BK169</f>
        <v>0</v>
      </c>
    </row>
    <row r="83" s="12" customFormat="1" ht="25.92" customHeight="1">
      <c r="A83" s="12"/>
      <c r="B83" s="190"/>
      <c r="C83" s="191"/>
      <c r="D83" s="192" t="s">
        <v>75</v>
      </c>
      <c r="E83" s="193" t="s">
        <v>646</v>
      </c>
      <c r="F83" s="193" t="s">
        <v>647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SUM(P84:P133)</f>
        <v>0</v>
      </c>
      <c r="Q83" s="198"/>
      <c r="R83" s="199">
        <f>SUM(R84:R133)</f>
        <v>0</v>
      </c>
      <c r="S83" s="198"/>
      <c r="T83" s="200">
        <f>SUM(T84:T133)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146</v>
      </c>
      <c r="AT83" s="202" t="s">
        <v>75</v>
      </c>
      <c r="AU83" s="202" t="s">
        <v>76</v>
      </c>
      <c r="AY83" s="201" t="s">
        <v>124</v>
      </c>
      <c r="BK83" s="203">
        <f>SUM(BK84:BK133)</f>
        <v>0</v>
      </c>
    </row>
    <row r="84" s="2" customFormat="1" ht="16.5" customHeight="1">
      <c r="A84" s="40"/>
      <c r="B84" s="41"/>
      <c r="C84" s="206" t="s">
        <v>84</v>
      </c>
      <c r="D84" s="206" t="s">
        <v>126</v>
      </c>
      <c r="E84" s="207" t="s">
        <v>648</v>
      </c>
      <c r="F84" s="208" t="s">
        <v>649</v>
      </c>
      <c r="G84" s="209" t="s">
        <v>590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47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516</v>
      </c>
      <c r="AT84" s="217" t="s">
        <v>126</v>
      </c>
      <c r="AU84" s="217" t="s">
        <v>84</v>
      </c>
      <c r="AY84" s="19" t="s">
        <v>124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84</v>
      </c>
      <c r="BK84" s="218">
        <f>ROUND(I84*H84,2)</f>
        <v>0</v>
      </c>
      <c r="BL84" s="19" t="s">
        <v>516</v>
      </c>
      <c r="BM84" s="217" t="s">
        <v>86</v>
      </c>
    </row>
    <row r="85" s="2" customFormat="1" ht="24.15" customHeight="1">
      <c r="A85" s="40"/>
      <c r="B85" s="41"/>
      <c r="C85" s="206" t="s">
        <v>86</v>
      </c>
      <c r="D85" s="206" t="s">
        <v>126</v>
      </c>
      <c r="E85" s="207" t="s">
        <v>650</v>
      </c>
      <c r="F85" s="208" t="s">
        <v>651</v>
      </c>
      <c r="G85" s="209" t="s">
        <v>129</v>
      </c>
      <c r="H85" s="210">
        <v>6</v>
      </c>
      <c r="I85" s="211"/>
      <c r="J85" s="212">
        <f>ROUND(I85*H85,2)</f>
        <v>0</v>
      </c>
      <c r="K85" s="208" t="s">
        <v>130</v>
      </c>
      <c r="L85" s="46"/>
      <c r="M85" s="213" t="s">
        <v>19</v>
      </c>
      <c r="N85" s="214" t="s">
        <v>47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516</v>
      </c>
      <c r="AT85" s="217" t="s">
        <v>126</v>
      </c>
      <c r="AU85" s="217" t="s">
        <v>84</v>
      </c>
      <c r="AY85" s="19" t="s">
        <v>124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84</v>
      </c>
      <c r="BK85" s="218">
        <f>ROUND(I85*H85,2)</f>
        <v>0</v>
      </c>
      <c r="BL85" s="19" t="s">
        <v>516</v>
      </c>
      <c r="BM85" s="217" t="s">
        <v>131</v>
      </c>
    </row>
    <row r="86" s="2" customFormat="1">
      <c r="A86" s="40"/>
      <c r="B86" s="41"/>
      <c r="C86" s="42"/>
      <c r="D86" s="219" t="s">
        <v>133</v>
      </c>
      <c r="E86" s="42"/>
      <c r="F86" s="220" t="s">
        <v>652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133</v>
      </c>
      <c r="AU86" s="19" t="s">
        <v>84</v>
      </c>
    </row>
    <row r="87" s="2" customFormat="1" ht="24.15" customHeight="1">
      <c r="A87" s="40"/>
      <c r="B87" s="41"/>
      <c r="C87" s="206" t="s">
        <v>146</v>
      </c>
      <c r="D87" s="206" t="s">
        <v>126</v>
      </c>
      <c r="E87" s="207" t="s">
        <v>653</v>
      </c>
      <c r="F87" s="208" t="s">
        <v>654</v>
      </c>
      <c r="G87" s="209" t="s">
        <v>129</v>
      </c>
      <c r="H87" s="210">
        <v>2</v>
      </c>
      <c r="I87" s="211"/>
      <c r="J87" s="212">
        <f>ROUND(I87*H87,2)</f>
        <v>0</v>
      </c>
      <c r="K87" s="208" t="s">
        <v>130</v>
      </c>
      <c r="L87" s="46"/>
      <c r="M87" s="213" t="s">
        <v>19</v>
      </c>
      <c r="N87" s="214" t="s">
        <v>47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516</v>
      </c>
      <c r="AT87" s="217" t="s">
        <v>126</v>
      </c>
      <c r="AU87" s="217" t="s">
        <v>84</v>
      </c>
      <c r="AY87" s="19" t="s">
        <v>124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84</v>
      </c>
      <c r="BK87" s="218">
        <f>ROUND(I87*H87,2)</f>
        <v>0</v>
      </c>
      <c r="BL87" s="19" t="s">
        <v>516</v>
      </c>
      <c r="BM87" s="217" t="s">
        <v>161</v>
      </c>
    </row>
    <row r="88" s="2" customFormat="1">
      <c r="A88" s="40"/>
      <c r="B88" s="41"/>
      <c r="C88" s="42"/>
      <c r="D88" s="219" t="s">
        <v>133</v>
      </c>
      <c r="E88" s="42"/>
      <c r="F88" s="220" t="s">
        <v>655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133</v>
      </c>
      <c r="AU88" s="19" t="s">
        <v>84</v>
      </c>
    </row>
    <row r="89" s="2" customFormat="1" ht="24.15" customHeight="1">
      <c r="A89" s="40"/>
      <c r="B89" s="41"/>
      <c r="C89" s="206" t="s">
        <v>131</v>
      </c>
      <c r="D89" s="206" t="s">
        <v>126</v>
      </c>
      <c r="E89" s="207" t="s">
        <v>656</v>
      </c>
      <c r="F89" s="208" t="s">
        <v>657</v>
      </c>
      <c r="G89" s="209" t="s">
        <v>658</v>
      </c>
      <c r="H89" s="210">
        <v>23</v>
      </c>
      <c r="I89" s="211"/>
      <c r="J89" s="212">
        <f>ROUND(I89*H89,2)</f>
        <v>0</v>
      </c>
      <c r="K89" s="208" t="s">
        <v>130</v>
      </c>
      <c r="L89" s="46"/>
      <c r="M89" s="213" t="s">
        <v>19</v>
      </c>
      <c r="N89" s="214" t="s">
        <v>47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516</v>
      </c>
      <c r="AT89" s="217" t="s">
        <v>126</v>
      </c>
      <c r="AU89" s="217" t="s">
        <v>84</v>
      </c>
      <c r="AY89" s="19" t="s">
        <v>124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84</v>
      </c>
      <c r="BK89" s="218">
        <f>ROUND(I89*H89,2)</f>
        <v>0</v>
      </c>
      <c r="BL89" s="19" t="s">
        <v>516</v>
      </c>
      <c r="BM89" s="217" t="s">
        <v>177</v>
      </c>
    </row>
    <row r="90" s="2" customFormat="1">
      <c r="A90" s="40"/>
      <c r="B90" s="41"/>
      <c r="C90" s="42"/>
      <c r="D90" s="219" t="s">
        <v>133</v>
      </c>
      <c r="E90" s="42"/>
      <c r="F90" s="220" t="s">
        <v>659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133</v>
      </c>
      <c r="AU90" s="19" t="s">
        <v>84</v>
      </c>
    </row>
    <row r="91" s="2" customFormat="1" ht="24.15" customHeight="1">
      <c r="A91" s="40"/>
      <c r="B91" s="41"/>
      <c r="C91" s="206" t="s">
        <v>156</v>
      </c>
      <c r="D91" s="206" t="s">
        <v>126</v>
      </c>
      <c r="E91" s="207" t="s">
        <v>660</v>
      </c>
      <c r="F91" s="208" t="s">
        <v>661</v>
      </c>
      <c r="G91" s="209" t="s">
        <v>658</v>
      </c>
      <c r="H91" s="210">
        <v>2</v>
      </c>
      <c r="I91" s="211"/>
      <c r="J91" s="212">
        <f>ROUND(I91*H91,2)</f>
        <v>0</v>
      </c>
      <c r="K91" s="208" t="s">
        <v>130</v>
      </c>
      <c r="L91" s="46"/>
      <c r="M91" s="213" t="s">
        <v>19</v>
      </c>
      <c r="N91" s="214" t="s">
        <v>47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516</v>
      </c>
      <c r="AT91" s="217" t="s">
        <v>126</v>
      </c>
      <c r="AU91" s="217" t="s">
        <v>84</v>
      </c>
      <c r="AY91" s="19" t="s">
        <v>124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84</v>
      </c>
      <c r="BK91" s="218">
        <f>ROUND(I91*H91,2)</f>
        <v>0</v>
      </c>
      <c r="BL91" s="19" t="s">
        <v>516</v>
      </c>
      <c r="BM91" s="217" t="s">
        <v>190</v>
      </c>
    </row>
    <row r="92" s="2" customFormat="1">
      <c r="A92" s="40"/>
      <c r="B92" s="41"/>
      <c r="C92" s="42"/>
      <c r="D92" s="219" t="s">
        <v>133</v>
      </c>
      <c r="E92" s="42"/>
      <c r="F92" s="220" t="s">
        <v>662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133</v>
      </c>
      <c r="AU92" s="19" t="s">
        <v>84</v>
      </c>
    </row>
    <row r="93" s="2" customFormat="1" ht="24.15" customHeight="1">
      <c r="A93" s="40"/>
      <c r="B93" s="41"/>
      <c r="C93" s="206" t="s">
        <v>161</v>
      </c>
      <c r="D93" s="206" t="s">
        <v>126</v>
      </c>
      <c r="E93" s="207" t="s">
        <v>663</v>
      </c>
      <c r="F93" s="208" t="s">
        <v>664</v>
      </c>
      <c r="G93" s="209" t="s">
        <v>129</v>
      </c>
      <c r="H93" s="210">
        <v>1</v>
      </c>
      <c r="I93" s="211"/>
      <c r="J93" s="212">
        <f>ROUND(I93*H93,2)</f>
        <v>0</v>
      </c>
      <c r="K93" s="208" t="s">
        <v>130</v>
      </c>
      <c r="L93" s="46"/>
      <c r="M93" s="213" t="s">
        <v>19</v>
      </c>
      <c r="N93" s="214" t="s">
        <v>47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516</v>
      </c>
      <c r="AT93" s="217" t="s">
        <v>126</v>
      </c>
      <c r="AU93" s="217" t="s">
        <v>84</v>
      </c>
      <c r="AY93" s="19" t="s">
        <v>124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84</v>
      </c>
      <c r="BK93" s="218">
        <f>ROUND(I93*H93,2)</f>
        <v>0</v>
      </c>
      <c r="BL93" s="19" t="s">
        <v>516</v>
      </c>
      <c r="BM93" s="217" t="s">
        <v>8</v>
      </c>
    </row>
    <row r="94" s="2" customFormat="1">
      <c r="A94" s="40"/>
      <c r="B94" s="41"/>
      <c r="C94" s="42"/>
      <c r="D94" s="219" t="s">
        <v>133</v>
      </c>
      <c r="E94" s="42"/>
      <c r="F94" s="220" t="s">
        <v>665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133</v>
      </c>
      <c r="AU94" s="19" t="s">
        <v>84</v>
      </c>
    </row>
    <row r="95" s="2" customFormat="1" ht="16.5" customHeight="1">
      <c r="A95" s="40"/>
      <c r="B95" s="41"/>
      <c r="C95" s="257" t="s">
        <v>171</v>
      </c>
      <c r="D95" s="257" t="s">
        <v>201</v>
      </c>
      <c r="E95" s="258" t="s">
        <v>666</v>
      </c>
      <c r="F95" s="259" t="s">
        <v>667</v>
      </c>
      <c r="G95" s="260" t="s">
        <v>129</v>
      </c>
      <c r="H95" s="261">
        <v>1</v>
      </c>
      <c r="I95" s="262"/>
      <c r="J95" s="263">
        <f>ROUND(I95*H95,2)</f>
        <v>0</v>
      </c>
      <c r="K95" s="259" t="s">
        <v>130</v>
      </c>
      <c r="L95" s="264"/>
      <c r="M95" s="265" t="s">
        <v>19</v>
      </c>
      <c r="N95" s="266" t="s">
        <v>47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668</v>
      </c>
      <c r="AT95" s="217" t="s">
        <v>201</v>
      </c>
      <c r="AU95" s="217" t="s">
        <v>84</v>
      </c>
      <c r="AY95" s="19" t="s">
        <v>124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84</v>
      </c>
      <c r="BK95" s="218">
        <f>ROUND(I95*H95,2)</f>
        <v>0</v>
      </c>
      <c r="BL95" s="19" t="s">
        <v>516</v>
      </c>
      <c r="BM95" s="217" t="s">
        <v>214</v>
      </c>
    </row>
    <row r="96" s="2" customFormat="1" ht="16.5" customHeight="1">
      <c r="A96" s="40"/>
      <c r="B96" s="41"/>
      <c r="C96" s="257" t="s">
        <v>177</v>
      </c>
      <c r="D96" s="257" t="s">
        <v>201</v>
      </c>
      <c r="E96" s="258" t="s">
        <v>669</v>
      </c>
      <c r="F96" s="259" t="s">
        <v>670</v>
      </c>
      <c r="G96" s="260" t="s">
        <v>129</v>
      </c>
      <c r="H96" s="261">
        <v>1</v>
      </c>
      <c r="I96" s="262"/>
      <c r="J96" s="263">
        <f>ROUND(I96*H96,2)</f>
        <v>0</v>
      </c>
      <c r="K96" s="259" t="s">
        <v>130</v>
      </c>
      <c r="L96" s="264"/>
      <c r="M96" s="265" t="s">
        <v>19</v>
      </c>
      <c r="N96" s="266" t="s">
        <v>47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668</v>
      </c>
      <c r="AT96" s="217" t="s">
        <v>201</v>
      </c>
      <c r="AU96" s="217" t="s">
        <v>84</v>
      </c>
      <c r="AY96" s="19" t="s">
        <v>124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84</v>
      </c>
      <c r="BK96" s="218">
        <f>ROUND(I96*H96,2)</f>
        <v>0</v>
      </c>
      <c r="BL96" s="19" t="s">
        <v>516</v>
      </c>
      <c r="BM96" s="217" t="s">
        <v>226</v>
      </c>
    </row>
    <row r="97" s="2" customFormat="1" ht="24.15" customHeight="1">
      <c r="A97" s="40"/>
      <c r="B97" s="41"/>
      <c r="C97" s="206" t="s">
        <v>185</v>
      </c>
      <c r="D97" s="206" t="s">
        <v>126</v>
      </c>
      <c r="E97" s="207" t="s">
        <v>671</v>
      </c>
      <c r="F97" s="208" t="s">
        <v>672</v>
      </c>
      <c r="G97" s="209" t="s">
        <v>153</v>
      </c>
      <c r="H97" s="210">
        <v>14</v>
      </c>
      <c r="I97" s="211"/>
      <c r="J97" s="212">
        <f>ROUND(I97*H97,2)</f>
        <v>0</v>
      </c>
      <c r="K97" s="208" t="s">
        <v>130</v>
      </c>
      <c r="L97" s="46"/>
      <c r="M97" s="213" t="s">
        <v>19</v>
      </c>
      <c r="N97" s="214" t="s">
        <v>47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516</v>
      </c>
      <c r="AT97" s="217" t="s">
        <v>126</v>
      </c>
      <c r="AU97" s="217" t="s">
        <v>84</v>
      </c>
      <c r="AY97" s="19" t="s">
        <v>124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84</v>
      </c>
      <c r="BK97" s="218">
        <f>ROUND(I97*H97,2)</f>
        <v>0</v>
      </c>
      <c r="BL97" s="19" t="s">
        <v>516</v>
      </c>
      <c r="BM97" s="217" t="s">
        <v>237</v>
      </c>
    </row>
    <row r="98" s="2" customFormat="1">
      <c r="A98" s="40"/>
      <c r="B98" s="41"/>
      <c r="C98" s="42"/>
      <c r="D98" s="219" t="s">
        <v>133</v>
      </c>
      <c r="E98" s="42"/>
      <c r="F98" s="220" t="s">
        <v>673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133</v>
      </c>
      <c r="AU98" s="19" t="s">
        <v>84</v>
      </c>
    </row>
    <row r="99" s="2" customFormat="1" ht="24.15" customHeight="1">
      <c r="A99" s="40"/>
      <c r="B99" s="41"/>
      <c r="C99" s="257" t="s">
        <v>190</v>
      </c>
      <c r="D99" s="257" t="s">
        <v>201</v>
      </c>
      <c r="E99" s="258" t="s">
        <v>674</v>
      </c>
      <c r="F99" s="259" t="s">
        <v>675</v>
      </c>
      <c r="G99" s="260" t="s">
        <v>153</v>
      </c>
      <c r="H99" s="261">
        <v>14</v>
      </c>
      <c r="I99" s="262"/>
      <c r="J99" s="263">
        <f>ROUND(I99*H99,2)</f>
        <v>0</v>
      </c>
      <c r="K99" s="259" t="s">
        <v>130</v>
      </c>
      <c r="L99" s="264"/>
      <c r="M99" s="265" t="s">
        <v>19</v>
      </c>
      <c r="N99" s="266" t="s">
        <v>47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668</v>
      </c>
      <c r="AT99" s="217" t="s">
        <v>201</v>
      </c>
      <c r="AU99" s="217" t="s">
        <v>84</v>
      </c>
      <c r="AY99" s="19" t="s">
        <v>124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84</v>
      </c>
      <c r="BK99" s="218">
        <f>ROUND(I99*H99,2)</f>
        <v>0</v>
      </c>
      <c r="BL99" s="19" t="s">
        <v>516</v>
      </c>
      <c r="BM99" s="217" t="s">
        <v>259</v>
      </c>
    </row>
    <row r="100" s="2" customFormat="1" ht="33" customHeight="1">
      <c r="A100" s="40"/>
      <c r="B100" s="41"/>
      <c r="C100" s="206" t="s">
        <v>196</v>
      </c>
      <c r="D100" s="206" t="s">
        <v>126</v>
      </c>
      <c r="E100" s="207" t="s">
        <v>676</v>
      </c>
      <c r="F100" s="208" t="s">
        <v>677</v>
      </c>
      <c r="G100" s="209" t="s">
        <v>129</v>
      </c>
      <c r="H100" s="210">
        <v>2</v>
      </c>
      <c r="I100" s="211"/>
      <c r="J100" s="212">
        <f>ROUND(I100*H100,2)</f>
        <v>0</v>
      </c>
      <c r="K100" s="208" t="s">
        <v>130</v>
      </c>
      <c r="L100" s="46"/>
      <c r="M100" s="213" t="s">
        <v>19</v>
      </c>
      <c r="N100" s="214" t="s">
        <v>47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516</v>
      </c>
      <c r="AT100" s="217" t="s">
        <v>126</v>
      </c>
      <c r="AU100" s="217" t="s">
        <v>84</v>
      </c>
      <c r="AY100" s="19" t="s">
        <v>124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84</v>
      </c>
      <c r="BK100" s="218">
        <f>ROUND(I100*H100,2)</f>
        <v>0</v>
      </c>
      <c r="BL100" s="19" t="s">
        <v>516</v>
      </c>
      <c r="BM100" s="217" t="s">
        <v>270</v>
      </c>
    </row>
    <row r="101" s="2" customFormat="1">
      <c r="A101" s="40"/>
      <c r="B101" s="41"/>
      <c r="C101" s="42"/>
      <c r="D101" s="219" t="s">
        <v>133</v>
      </c>
      <c r="E101" s="42"/>
      <c r="F101" s="220" t="s">
        <v>678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133</v>
      </c>
      <c r="AU101" s="19" t="s">
        <v>84</v>
      </c>
    </row>
    <row r="102" s="2" customFormat="1" ht="16.5" customHeight="1">
      <c r="A102" s="40"/>
      <c r="B102" s="41"/>
      <c r="C102" s="257" t="s">
        <v>8</v>
      </c>
      <c r="D102" s="257" t="s">
        <v>201</v>
      </c>
      <c r="E102" s="258" t="s">
        <v>679</v>
      </c>
      <c r="F102" s="259" t="s">
        <v>680</v>
      </c>
      <c r="G102" s="260" t="s">
        <v>681</v>
      </c>
      <c r="H102" s="261">
        <v>2</v>
      </c>
      <c r="I102" s="262"/>
      <c r="J102" s="263">
        <f>ROUND(I102*H102,2)</f>
        <v>0</v>
      </c>
      <c r="K102" s="259" t="s">
        <v>19</v>
      </c>
      <c r="L102" s="264"/>
      <c r="M102" s="265" t="s">
        <v>19</v>
      </c>
      <c r="N102" s="266" t="s">
        <v>47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668</v>
      </c>
      <c r="AT102" s="217" t="s">
        <v>201</v>
      </c>
      <c r="AU102" s="217" t="s">
        <v>84</v>
      </c>
      <c r="AY102" s="19" t="s">
        <v>124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84</v>
      </c>
      <c r="BK102" s="218">
        <f>ROUND(I102*H102,2)</f>
        <v>0</v>
      </c>
      <c r="BL102" s="19" t="s">
        <v>516</v>
      </c>
      <c r="BM102" s="217" t="s">
        <v>280</v>
      </c>
    </row>
    <row r="103" s="2" customFormat="1" ht="24.15" customHeight="1">
      <c r="A103" s="40"/>
      <c r="B103" s="41"/>
      <c r="C103" s="206" t="s">
        <v>208</v>
      </c>
      <c r="D103" s="206" t="s">
        <v>126</v>
      </c>
      <c r="E103" s="207" t="s">
        <v>682</v>
      </c>
      <c r="F103" s="208" t="s">
        <v>683</v>
      </c>
      <c r="G103" s="209" t="s">
        <v>153</v>
      </c>
      <c r="H103" s="210">
        <v>2</v>
      </c>
      <c r="I103" s="211"/>
      <c r="J103" s="212">
        <f>ROUND(I103*H103,2)</f>
        <v>0</v>
      </c>
      <c r="K103" s="208" t="s">
        <v>130</v>
      </c>
      <c r="L103" s="46"/>
      <c r="M103" s="213" t="s">
        <v>19</v>
      </c>
      <c r="N103" s="214" t="s">
        <v>47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516</v>
      </c>
      <c r="AT103" s="217" t="s">
        <v>126</v>
      </c>
      <c r="AU103" s="217" t="s">
        <v>84</v>
      </c>
      <c r="AY103" s="19" t="s">
        <v>124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84</v>
      </c>
      <c r="BK103" s="218">
        <f>ROUND(I103*H103,2)</f>
        <v>0</v>
      </c>
      <c r="BL103" s="19" t="s">
        <v>516</v>
      </c>
      <c r="BM103" s="217" t="s">
        <v>292</v>
      </c>
    </row>
    <row r="104" s="2" customFormat="1">
      <c r="A104" s="40"/>
      <c r="B104" s="41"/>
      <c r="C104" s="42"/>
      <c r="D104" s="219" t="s">
        <v>133</v>
      </c>
      <c r="E104" s="42"/>
      <c r="F104" s="220" t="s">
        <v>684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133</v>
      </c>
      <c r="AU104" s="19" t="s">
        <v>84</v>
      </c>
    </row>
    <row r="105" s="2" customFormat="1" ht="16.5" customHeight="1">
      <c r="A105" s="40"/>
      <c r="B105" s="41"/>
      <c r="C105" s="257" t="s">
        <v>214</v>
      </c>
      <c r="D105" s="257" t="s">
        <v>201</v>
      </c>
      <c r="E105" s="258" t="s">
        <v>685</v>
      </c>
      <c r="F105" s="259" t="s">
        <v>686</v>
      </c>
      <c r="G105" s="260" t="s">
        <v>687</v>
      </c>
      <c r="H105" s="261">
        <v>1.3</v>
      </c>
      <c r="I105" s="262"/>
      <c r="J105" s="263">
        <f>ROUND(I105*H105,2)</f>
        <v>0</v>
      </c>
      <c r="K105" s="259" t="s">
        <v>130</v>
      </c>
      <c r="L105" s="264"/>
      <c r="M105" s="265" t="s">
        <v>19</v>
      </c>
      <c r="N105" s="266" t="s">
        <v>47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668</v>
      </c>
      <c r="AT105" s="217" t="s">
        <v>201</v>
      </c>
      <c r="AU105" s="217" t="s">
        <v>84</v>
      </c>
      <c r="AY105" s="19" t="s">
        <v>124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84</v>
      </c>
      <c r="BK105" s="218">
        <f>ROUND(I105*H105,2)</f>
        <v>0</v>
      </c>
      <c r="BL105" s="19" t="s">
        <v>516</v>
      </c>
      <c r="BM105" s="217" t="s">
        <v>305</v>
      </c>
    </row>
    <row r="106" s="2" customFormat="1" ht="16.5" customHeight="1">
      <c r="A106" s="40"/>
      <c r="B106" s="41"/>
      <c r="C106" s="206" t="s">
        <v>220</v>
      </c>
      <c r="D106" s="206" t="s">
        <v>126</v>
      </c>
      <c r="E106" s="207" t="s">
        <v>688</v>
      </c>
      <c r="F106" s="208" t="s">
        <v>689</v>
      </c>
      <c r="G106" s="209" t="s">
        <v>129</v>
      </c>
      <c r="H106" s="210">
        <v>2</v>
      </c>
      <c r="I106" s="211"/>
      <c r="J106" s="212">
        <f>ROUND(I106*H106,2)</f>
        <v>0</v>
      </c>
      <c r="K106" s="208" t="s">
        <v>130</v>
      </c>
      <c r="L106" s="46"/>
      <c r="M106" s="213" t="s">
        <v>19</v>
      </c>
      <c r="N106" s="214" t="s">
        <v>47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516</v>
      </c>
      <c r="AT106" s="217" t="s">
        <v>126</v>
      </c>
      <c r="AU106" s="217" t="s">
        <v>84</v>
      </c>
      <c r="AY106" s="19" t="s">
        <v>124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84</v>
      </c>
      <c r="BK106" s="218">
        <f>ROUND(I106*H106,2)</f>
        <v>0</v>
      </c>
      <c r="BL106" s="19" t="s">
        <v>516</v>
      </c>
      <c r="BM106" s="217" t="s">
        <v>317</v>
      </c>
    </row>
    <row r="107" s="2" customFormat="1">
      <c r="A107" s="40"/>
      <c r="B107" s="41"/>
      <c r="C107" s="42"/>
      <c r="D107" s="219" t="s">
        <v>133</v>
      </c>
      <c r="E107" s="42"/>
      <c r="F107" s="220" t="s">
        <v>690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133</v>
      </c>
      <c r="AU107" s="19" t="s">
        <v>84</v>
      </c>
    </row>
    <row r="108" s="2" customFormat="1" ht="24.15" customHeight="1">
      <c r="A108" s="40"/>
      <c r="B108" s="41"/>
      <c r="C108" s="257" t="s">
        <v>226</v>
      </c>
      <c r="D108" s="257" t="s">
        <v>201</v>
      </c>
      <c r="E108" s="258" t="s">
        <v>691</v>
      </c>
      <c r="F108" s="259" t="s">
        <v>692</v>
      </c>
      <c r="G108" s="260" t="s">
        <v>129</v>
      </c>
      <c r="H108" s="261">
        <v>1</v>
      </c>
      <c r="I108" s="262"/>
      <c r="J108" s="263">
        <f>ROUND(I108*H108,2)</f>
        <v>0</v>
      </c>
      <c r="K108" s="259" t="s">
        <v>130</v>
      </c>
      <c r="L108" s="264"/>
      <c r="M108" s="265" t="s">
        <v>19</v>
      </c>
      <c r="N108" s="266" t="s">
        <v>47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668</v>
      </c>
      <c r="AT108" s="217" t="s">
        <v>201</v>
      </c>
      <c r="AU108" s="217" t="s">
        <v>84</v>
      </c>
      <c r="AY108" s="19" t="s">
        <v>124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84</v>
      </c>
      <c r="BK108" s="218">
        <f>ROUND(I108*H108,2)</f>
        <v>0</v>
      </c>
      <c r="BL108" s="19" t="s">
        <v>516</v>
      </c>
      <c r="BM108" s="217" t="s">
        <v>330</v>
      </c>
    </row>
    <row r="109" s="2" customFormat="1" ht="16.5" customHeight="1">
      <c r="A109" s="40"/>
      <c r="B109" s="41"/>
      <c r="C109" s="257" t="s">
        <v>232</v>
      </c>
      <c r="D109" s="257" t="s">
        <v>201</v>
      </c>
      <c r="E109" s="258" t="s">
        <v>693</v>
      </c>
      <c r="F109" s="259" t="s">
        <v>694</v>
      </c>
      <c r="G109" s="260" t="s">
        <v>129</v>
      </c>
      <c r="H109" s="261">
        <v>1</v>
      </c>
      <c r="I109" s="262"/>
      <c r="J109" s="263">
        <f>ROUND(I109*H109,2)</f>
        <v>0</v>
      </c>
      <c r="K109" s="259" t="s">
        <v>130</v>
      </c>
      <c r="L109" s="264"/>
      <c r="M109" s="265" t="s">
        <v>19</v>
      </c>
      <c r="N109" s="266" t="s">
        <v>47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668</v>
      </c>
      <c r="AT109" s="217" t="s">
        <v>201</v>
      </c>
      <c r="AU109" s="217" t="s">
        <v>84</v>
      </c>
      <c r="AY109" s="19" t="s">
        <v>124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84</v>
      </c>
      <c r="BK109" s="218">
        <f>ROUND(I109*H109,2)</f>
        <v>0</v>
      </c>
      <c r="BL109" s="19" t="s">
        <v>516</v>
      </c>
      <c r="BM109" s="217" t="s">
        <v>342</v>
      </c>
    </row>
    <row r="110" s="2" customFormat="1" ht="16.5" customHeight="1">
      <c r="A110" s="40"/>
      <c r="B110" s="41"/>
      <c r="C110" s="206" t="s">
        <v>237</v>
      </c>
      <c r="D110" s="206" t="s">
        <v>126</v>
      </c>
      <c r="E110" s="207" t="s">
        <v>695</v>
      </c>
      <c r="F110" s="208" t="s">
        <v>696</v>
      </c>
      <c r="G110" s="209" t="s">
        <v>129</v>
      </c>
      <c r="H110" s="210">
        <v>1</v>
      </c>
      <c r="I110" s="211"/>
      <c r="J110" s="212">
        <f>ROUND(I110*H110,2)</f>
        <v>0</v>
      </c>
      <c r="K110" s="208" t="s">
        <v>130</v>
      </c>
      <c r="L110" s="46"/>
      <c r="M110" s="213" t="s">
        <v>19</v>
      </c>
      <c r="N110" s="214" t="s">
        <v>47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516</v>
      </c>
      <c r="AT110" s="217" t="s">
        <v>126</v>
      </c>
      <c r="AU110" s="217" t="s">
        <v>84</v>
      </c>
      <c r="AY110" s="19" t="s">
        <v>124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84</v>
      </c>
      <c r="BK110" s="218">
        <f>ROUND(I110*H110,2)</f>
        <v>0</v>
      </c>
      <c r="BL110" s="19" t="s">
        <v>516</v>
      </c>
      <c r="BM110" s="217" t="s">
        <v>360</v>
      </c>
    </row>
    <row r="111" s="2" customFormat="1">
      <c r="A111" s="40"/>
      <c r="B111" s="41"/>
      <c r="C111" s="42"/>
      <c r="D111" s="219" t="s">
        <v>133</v>
      </c>
      <c r="E111" s="42"/>
      <c r="F111" s="220" t="s">
        <v>697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133</v>
      </c>
      <c r="AU111" s="19" t="s">
        <v>84</v>
      </c>
    </row>
    <row r="112" s="2" customFormat="1" ht="16.5" customHeight="1">
      <c r="A112" s="40"/>
      <c r="B112" s="41"/>
      <c r="C112" s="257" t="s">
        <v>251</v>
      </c>
      <c r="D112" s="257" t="s">
        <v>201</v>
      </c>
      <c r="E112" s="258" t="s">
        <v>698</v>
      </c>
      <c r="F112" s="259" t="s">
        <v>699</v>
      </c>
      <c r="G112" s="260" t="s">
        <v>129</v>
      </c>
      <c r="H112" s="261">
        <v>1</v>
      </c>
      <c r="I112" s="262"/>
      <c r="J112" s="263">
        <f>ROUND(I112*H112,2)</f>
        <v>0</v>
      </c>
      <c r="K112" s="259" t="s">
        <v>130</v>
      </c>
      <c r="L112" s="264"/>
      <c r="M112" s="265" t="s">
        <v>19</v>
      </c>
      <c r="N112" s="266" t="s">
        <v>47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668</v>
      </c>
      <c r="AT112" s="217" t="s">
        <v>201</v>
      </c>
      <c r="AU112" s="217" t="s">
        <v>84</v>
      </c>
      <c r="AY112" s="19" t="s">
        <v>124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84</v>
      </c>
      <c r="BK112" s="218">
        <f>ROUND(I112*H112,2)</f>
        <v>0</v>
      </c>
      <c r="BL112" s="19" t="s">
        <v>516</v>
      </c>
      <c r="BM112" s="217" t="s">
        <v>368</v>
      </c>
    </row>
    <row r="113" s="2" customFormat="1" ht="33" customHeight="1">
      <c r="A113" s="40"/>
      <c r="B113" s="41"/>
      <c r="C113" s="206" t="s">
        <v>259</v>
      </c>
      <c r="D113" s="206" t="s">
        <v>126</v>
      </c>
      <c r="E113" s="207" t="s">
        <v>700</v>
      </c>
      <c r="F113" s="208" t="s">
        <v>701</v>
      </c>
      <c r="G113" s="209" t="s">
        <v>129</v>
      </c>
      <c r="H113" s="210">
        <v>4</v>
      </c>
      <c r="I113" s="211"/>
      <c r="J113" s="212">
        <f>ROUND(I113*H113,2)</f>
        <v>0</v>
      </c>
      <c r="K113" s="208" t="s">
        <v>130</v>
      </c>
      <c r="L113" s="46"/>
      <c r="M113" s="213" t="s">
        <v>19</v>
      </c>
      <c r="N113" s="214" t="s">
        <v>47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516</v>
      </c>
      <c r="AT113" s="217" t="s">
        <v>126</v>
      </c>
      <c r="AU113" s="217" t="s">
        <v>84</v>
      </c>
      <c r="AY113" s="19" t="s">
        <v>124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84</v>
      </c>
      <c r="BK113" s="218">
        <f>ROUND(I113*H113,2)</f>
        <v>0</v>
      </c>
      <c r="BL113" s="19" t="s">
        <v>516</v>
      </c>
      <c r="BM113" s="217" t="s">
        <v>376</v>
      </c>
    </row>
    <row r="114" s="2" customFormat="1">
      <c r="A114" s="40"/>
      <c r="B114" s="41"/>
      <c r="C114" s="42"/>
      <c r="D114" s="219" t="s">
        <v>133</v>
      </c>
      <c r="E114" s="42"/>
      <c r="F114" s="220" t="s">
        <v>702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133</v>
      </c>
      <c r="AU114" s="19" t="s">
        <v>84</v>
      </c>
    </row>
    <row r="115" s="2" customFormat="1" ht="37.8" customHeight="1">
      <c r="A115" s="40"/>
      <c r="B115" s="41"/>
      <c r="C115" s="257" t="s">
        <v>7</v>
      </c>
      <c r="D115" s="257" t="s">
        <v>201</v>
      </c>
      <c r="E115" s="258" t="s">
        <v>703</v>
      </c>
      <c r="F115" s="259" t="s">
        <v>704</v>
      </c>
      <c r="G115" s="260" t="s">
        <v>681</v>
      </c>
      <c r="H115" s="261">
        <v>4</v>
      </c>
      <c r="I115" s="262"/>
      <c r="J115" s="263">
        <f>ROUND(I115*H115,2)</f>
        <v>0</v>
      </c>
      <c r="K115" s="259" t="s">
        <v>19</v>
      </c>
      <c r="L115" s="264"/>
      <c r="M115" s="265" t="s">
        <v>19</v>
      </c>
      <c r="N115" s="266" t="s">
        <v>47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668</v>
      </c>
      <c r="AT115" s="217" t="s">
        <v>201</v>
      </c>
      <c r="AU115" s="217" t="s">
        <v>84</v>
      </c>
      <c r="AY115" s="19" t="s">
        <v>124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84</v>
      </c>
      <c r="BK115" s="218">
        <f>ROUND(I115*H115,2)</f>
        <v>0</v>
      </c>
      <c r="BL115" s="19" t="s">
        <v>516</v>
      </c>
      <c r="BM115" s="217" t="s">
        <v>389</v>
      </c>
    </row>
    <row r="116" s="2" customFormat="1" ht="37.8" customHeight="1">
      <c r="A116" s="40"/>
      <c r="B116" s="41"/>
      <c r="C116" s="206" t="s">
        <v>270</v>
      </c>
      <c r="D116" s="206" t="s">
        <v>126</v>
      </c>
      <c r="E116" s="207" t="s">
        <v>705</v>
      </c>
      <c r="F116" s="208" t="s">
        <v>706</v>
      </c>
      <c r="G116" s="209" t="s">
        <v>129</v>
      </c>
      <c r="H116" s="210">
        <v>24</v>
      </c>
      <c r="I116" s="211"/>
      <c r="J116" s="212">
        <f>ROUND(I116*H116,2)</f>
        <v>0</v>
      </c>
      <c r="K116" s="208" t="s">
        <v>130</v>
      </c>
      <c r="L116" s="46"/>
      <c r="M116" s="213" t="s">
        <v>19</v>
      </c>
      <c r="N116" s="214" t="s">
        <v>47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516</v>
      </c>
      <c r="AT116" s="217" t="s">
        <v>126</v>
      </c>
      <c r="AU116" s="217" t="s">
        <v>84</v>
      </c>
      <c r="AY116" s="19" t="s">
        <v>124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84</v>
      </c>
      <c r="BK116" s="218">
        <f>ROUND(I116*H116,2)</f>
        <v>0</v>
      </c>
      <c r="BL116" s="19" t="s">
        <v>516</v>
      </c>
      <c r="BM116" s="217" t="s">
        <v>397</v>
      </c>
    </row>
    <row r="117" s="2" customFormat="1">
      <c r="A117" s="40"/>
      <c r="B117" s="41"/>
      <c r="C117" s="42"/>
      <c r="D117" s="219" t="s">
        <v>133</v>
      </c>
      <c r="E117" s="42"/>
      <c r="F117" s="220" t="s">
        <v>707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133</v>
      </c>
      <c r="AU117" s="19" t="s">
        <v>84</v>
      </c>
    </row>
    <row r="118" s="2" customFormat="1" ht="37.8" customHeight="1">
      <c r="A118" s="40"/>
      <c r="B118" s="41"/>
      <c r="C118" s="206" t="s">
        <v>275</v>
      </c>
      <c r="D118" s="206" t="s">
        <v>126</v>
      </c>
      <c r="E118" s="207" t="s">
        <v>708</v>
      </c>
      <c r="F118" s="208" t="s">
        <v>709</v>
      </c>
      <c r="G118" s="209" t="s">
        <v>129</v>
      </c>
      <c r="H118" s="210">
        <v>8</v>
      </c>
      <c r="I118" s="211"/>
      <c r="J118" s="212">
        <f>ROUND(I118*H118,2)</f>
        <v>0</v>
      </c>
      <c r="K118" s="208" t="s">
        <v>130</v>
      </c>
      <c r="L118" s="46"/>
      <c r="M118" s="213" t="s">
        <v>19</v>
      </c>
      <c r="N118" s="214" t="s">
        <v>47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516</v>
      </c>
      <c r="AT118" s="217" t="s">
        <v>126</v>
      </c>
      <c r="AU118" s="217" t="s">
        <v>84</v>
      </c>
      <c r="AY118" s="19" t="s">
        <v>124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84</v>
      </c>
      <c r="BK118" s="218">
        <f>ROUND(I118*H118,2)</f>
        <v>0</v>
      </c>
      <c r="BL118" s="19" t="s">
        <v>516</v>
      </c>
      <c r="BM118" s="217" t="s">
        <v>405</v>
      </c>
    </row>
    <row r="119" s="2" customFormat="1">
      <c r="A119" s="40"/>
      <c r="B119" s="41"/>
      <c r="C119" s="42"/>
      <c r="D119" s="219" t="s">
        <v>133</v>
      </c>
      <c r="E119" s="42"/>
      <c r="F119" s="220" t="s">
        <v>710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133</v>
      </c>
      <c r="AU119" s="19" t="s">
        <v>84</v>
      </c>
    </row>
    <row r="120" s="2" customFormat="1" ht="24.15" customHeight="1">
      <c r="A120" s="40"/>
      <c r="B120" s="41"/>
      <c r="C120" s="206" t="s">
        <v>280</v>
      </c>
      <c r="D120" s="206" t="s">
        <v>126</v>
      </c>
      <c r="E120" s="207" t="s">
        <v>711</v>
      </c>
      <c r="F120" s="208" t="s">
        <v>712</v>
      </c>
      <c r="G120" s="209" t="s">
        <v>153</v>
      </c>
      <c r="H120" s="210">
        <v>8</v>
      </c>
      <c r="I120" s="211"/>
      <c r="J120" s="212">
        <f>ROUND(I120*H120,2)</f>
        <v>0</v>
      </c>
      <c r="K120" s="208" t="s">
        <v>130</v>
      </c>
      <c r="L120" s="46"/>
      <c r="M120" s="213" t="s">
        <v>19</v>
      </c>
      <c r="N120" s="214" t="s">
        <v>47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516</v>
      </c>
      <c r="AT120" s="217" t="s">
        <v>126</v>
      </c>
      <c r="AU120" s="217" t="s">
        <v>84</v>
      </c>
      <c r="AY120" s="19" t="s">
        <v>124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84</v>
      </c>
      <c r="BK120" s="218">
        <f>ROUND(I120*H120,2)</f>
        <v>0</v>
      </c>
      <c r="BL120" s="19" t="s">
        <v>516</v>
      </c>
      <c r="BM120" s="217" t="s">
        <v>415</v>
      </c>
    </row>
    <row r="121" s="2" customFormat="1">
      <c r="A121" s="40"/>
      <c r="B121" s="41"/>
      <c r="C121" s="42"/>
      <c r="D121" s="219" t="s">
        <v>133</v>
      </c>
      <c r="E121" s="42"/>
      <c r="F121" s="220" t="s">
        <v>713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133</v>
      </c>
      <c r="AU121" s="19" t="s">
        <v>84</v>
      </c>
    </row>
    <row r="122" s="2" customFormat="1" ht="24.15" customHeight="1">
      <c r="A122" s="40"/>
      <c r="B122" s="41"/>
      <c r="C122" s="257" t="s">
        <v>285</v>
      </c>
      <c r="D122" s="257" t="s">
        <v>201</v>
      </c>
      <c r="E122" s="258" t="s">
        <v>714</v>
      </c>
      <c r="F122" s="259" t="s">
        <v>715</v>
      </c>
      <c r="G122" s="260" t="s">
        <v>153</v>
      </c>
      <c r="H122" s="261">
        <v>20</v>
      </c>
      <c r="I122" s="262"/>
      <c r="J122" s="263">
        <f>ROUND(I122*H122,2)</f>
        <v>0</v>
      </c>
      <c r="K122" s="259" t="s">
        <v>130</v>
      </c>
      <c r="L122" s="264"/>
      <c r="M122" s="265" t="s">
        <v>19</v>
      </c>
      <c r="N122" s="266" t="s">
        <v>47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668</v>
      </c>
      <c r="AT122" s="217" t="s">
        <v>201</v>
      </c>
      <c r="AU122" s="217" t="s">
        <v>84</v>
      </c>
      <c r="AY122" s="19" t="s">
        <v>124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84</v>
      </c>
      <c r="BK122" s="218">
        <f>ROUND(I122*H122,2)</f>
        <v>0</v>
      </c>
      <c r="BL122" s="19" t="s">
        <v>516</v>
      </c>
      <c r="BM122" s="217" t="s">
        <v>426</v>
      </c>
    </row>
    <row r="123" s="2" customFormat="1" ht="24.15" customHeight="1">
      <c r="A123" s="40"/>
      <c r="B123" s="41"/>
      <c r="C123" s="206" t="s">
        <v>292</v>
      </c>
      <c r="D123" s="206" t="s">
        <v>126</v>
      </c>
      <c r="E123" s="207" t="s">
        <v>716</v>
      </c>
      <c r="F123" s="208" t="s">
        <v>717</v>
      </c>
      <c r="G123" s="209" t="s">
        <v>129</v>
      </c>
      <c r="H123" s="210">
        <v>2</v>
      </c>
      <c r="I123" s="211"/>
      <c r="J123" s="212">
        <f>ROUND(I123*H123,2)</f>
        <v>0</v>
      </c>
      <c r="K123" s="208" t="s">
        <v>130</v>
      </c>
      <c r="L123" s="46"/>
      <c r="M123" s="213" t="s">
        <v>19</v>
      </c>
      <c r="N123" s="214" t="s">
        <v>47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516</v>
      </c>
      <c r="AT123" s="217" t="s">
        <v>126</v>
      </c>
      <c r="AU123" s="217" t="s">
        <v>84</v>
      </c>
      <c r="AY123" s="19" t="s">
        <v>124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84</v>
      </c>
      <c r="BK123" s="218">
        <f>ROUND(I123*H123,2)</f>
        <v>0</v>
      </c>
      <c r="BL123" s="19" t="s">
        <v>516</v>
      </c>
      <c r="BM123" s="217" t="s">
        <v>438</v>
      </c>
    </row>
    <row r="124" s="2" customFormat="1">
      <c r="A124" s="40"/>
      <c r="B124" s="41"/>
      <c r="C124" s="42"/>
      <c r="D124" s="219" t="s">
        <v>133</v>
      </c>
      <c r="E124" s="42"/>
      <c r="F124" s="220" t="s">
        <v>718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133</v>
      </c>
      <c r="AU124" s="19" t="s">
        <v>84</v>
      </c>
    </row>
    <row r="125" s="2" customFormat="1" ht="24.15" customHeight="1">
      <c r="A125" s="40"/>
      <c r="B125" s="41"/>
      <c r="C125" s="257" t="s">
        <v>299</v>
      </c>
      <c r="D125" s="257" t="s">
        <v>201</v>
      </c>
      <c r="E125" s="258" t="s">
        <v>719</v>
      </c>
      <c r="F125" s="259" t="s">
        <v>720</v>
      </c>
      <c r="G125" s="260" t="s">
        <v>129</v>
      </c>
      <c r="H125" s="261">
        <v>1</v>
      </c>
      <c r="I125" s="262"/>
      <c r="J125" s="263">
        <f>ROUND(I125*H125,2)</f>
        <v>0</v>
      </c>
      <c r="K125" s="259" t="s">
        <v>130</v>
      </c>
      <c r="L125" s="264"/>
      <c r="M125" s="265" t="s">
        <v>19</v>
      </c>
      <c r="N125" s="266" t="s">
        <v>47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668</v>
      </c>
      <c r="AT125" s="217" t="s">
        <v>201</v>
      </c>
      <c r="AU125" s="217" t="s">
        <v>84</v>
      </c>
      <c r="AY125" s="19" t="s">
        <v>124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84</v>
      </c>
      <c r="BK125" s="218">
        <f>ROUND(I125*H125,2)</f>
        <v>0</v>
      </c>
      <c r="BL125" s="19" t="s">
        <v>516</v>
      </c>
      <c r="BM125" s="217" t="s">
        <v>458</v>
      </c>
    </row>
    <row r="126" s="2" customFormat="1" ht="24.15" customHeight="1">
      <c r="A126" s="40"/>
      <c r="B126" s="41"/>
      <c r="C126" s="257" t="s">
        <v>305</v>
      </c>
      <c r="D126" s="257" t="s">
        <v>201</v>
      </c>
      <c r="E126" s="258" t="s">
        <v>721</v>
      </c>
      <c r="F126" s="259" t="s">
        <v>722</v>
      </c>
      <c r="G126" s="260" t="s">
        <v>129</v>
      </c>
      <c r="H126" s="261">
        <v>1</v>
      </c>
      <c r="I126" s="262"/>
      <c r="J126" s="263">
        <f>ROUND(I126*H126,2)</f>
        <v>0</v>
      </c>
      <c r="K126" s="259" t="s">
        <v>19</v>
      </c>
      <c r="L126" s="264"/>
      <c r="M126" s="265" t="s">
        <v>19</v>
      </c>
      <c r="N126" s="266" t="s">
        <v>47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668</v>
      </c>
      <c r="AT126" s="217" t="s">
        <v>201</v>
      </c>
      <c r="AU126" s="217" t="s">
        <v>84</v>
      </c>
      <c r="AY126" s="19" t="s">
        <v>124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84</v>
      </c>
      <c r="BK126" s="218">
        <f>ROUND(I126*H126,2)</f>
        <v>0</v>
      </c>
      <c r="BL126" s="19" t="s">
        <v>516</v>
      </c>
      <c r="BM126" s="217" t="s">
        <v>468</v>
      </c>
    </row>
    <row r="127" s="2" customFormat="1" ht="37.8" customHeight="1">
      <c r="A127" s="40"/>
      <c r="B127" s="41"/>
      <c r="C127" s="206" t="s">
        <v>311</v>
      </c>
      <c r="D127" s="206" t="s">
        <v>126</v>
      </c>
      <c r="E127" s="207" t="s">
        <v>723</v>
      </c>
      <c r="F127" s="208" t="s">
        <v>724</v>
      </c>
      <c r="G127" s="209" t="s">
        <v>153</v>
      </c>
      <c r="H127" s="210">
        <v>10</v>
      </c>
      <c r="I127" s="211"/>
      <c r="J127" s="212">
        <f>ROUND(I127*H127,2)</f>
        <v>0</v>
      </c>
      <c r="K127" s="208" t="s">
        <v>130</v>
      </c>
      <c r="L127" s="46"/>
      <c r="M127" s="213" t="s">
        <v>19</v>
      </c>
      <c r="N127" s="214" t="s">
        <v>47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516</v>
      </c>
      <c r="AT127" s="217" t="s">
        <v>126</v>
      </c>
      <c r="AU127" s="217" t="s">
        <v>84</v>
      </c>
      <c r="AY127" s="19" t="s">
        <v>124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84</v>
      </c>
      <c r="BK127" s="218">
        <f>ROUND(I127*H127,2)</f>
        <v>0</v>
      </c>
      <c r="BL127" s="19" t="s">
        <v>516</v>
      </c>
      <c r="BM127" s="217" t="s">
        <v>478</v>
      </c>
    </row>
    <row r="128" s="2" customFormat="1">
      <c r="A128" s="40"/>
      <c r="B128" s="41"/>
      <c r="C128" s="42"/>
      <c r="D128" s="219" t="s">
        <v>133</v>
      </c>
      <c r="E128" s="42"/>
      <c r="F128" s="220" t="s">
        <v>725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133</v>
      </c>
      <c r="AU128" s="19" t="s">
        <v>84</v>
      </c>
    </row>
    <row r="129" s="2" customFormat="1" ht="16.5" customHeight="1">
      <c r="A129" s="40"/>
      <c r="B129" s="41"/>
      <c r="C129" s="257" t="s">
        <v>317</v>
      </c>
      <c r="D129" s="257" t="s">
        <v>201</v>
      </c>
      <c r="E129" s="258" t="s">
        <v>726</v>
      </c>
      <c r="F129" s="259" t="s">
        <v>727</v>
      </c>
      <c r="G129" s="260" t="s">
        <v>687</v>
      </c>
      <c r="H129" s="261">
        <v>10</v>
      </c>
      <c r="I129" s="262"/>
      <c r="J129" s="263">
        <f>ROUND(I129*H129,2)</f>
        <v>0</v>
      </c>
      <c r="K129" s="259" t="s">
        <v>130</v>
      </c>
      <c r="L129" s="264"/>
      <c r="M129" s="265" t="s">
        <v>19</v>
      </c>
      <c r="N129" s="266" t="s">
        <v>47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668</v>
      </c>
      <c r="AT129" s="217" t="s">
        <v>201</v>
      </c>
      <c r="AU129" s="217" t="s">
        <v>84</v>
      </c>
      <c r="AY129" s="19" t="s">
        <v>124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84</v>
      </c>
      <c r="BK129" s="218">
        <f>ROUND(I129*H129,2)</f>
        <v>0</v>
      </c>
      <c r="BL129" s="19" t="s">
        <v>516</v>
      </c>
      <c r="BM129" s="217" t="s">
        <v>489</v>
      </c>
    </row>
    <row r="130" s="2" customFormat="1" ht="16.5" customHeight="1">
      <c r="A130" s="40"/>
      <c r="B130" s="41"/>
      <c r="C130" s="206" t="s">
        <v>324</v>
      </c>
      <c r="D130" s="206" t="s">
        <v>126</v>
      </c>
      <c r="E130" s="207" t="s">
        <v>728</v>
      </c>
      <c r="F130" s="208" t="s">
        <v>729</v>
      </c>
      <c r="G130" s="209" t="s">
        <v>590</v>
      </c>
      <c r="H130" s="210">
        <v>1</v>
      </c>
      <c r="I130" s="211"/>
      <c r="J130" s="212">
        <f>ROUND(I130*H130,2)</f>
        <v>0</v>
      </c>
      <c r="K130" s="208" t="s">
        <v>130</v>
      </c>
      <c r="L130" s="46"/>
      <c r="M130" s="213" t="s">
        <v>19</v>
      </c>
      <c r="N130" s="214" t="s">
        <v>47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516</v>
      </c>
      <c r="AT130" s="217" t="s">
        <v>126</v>
      </c>
      <c r="AU130" s="217" t="s">
        <v>84</v>
      </c>
      <c r="AY130" s="19" t="s">
        <v>124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84</v>
      </c>
      <c r="BK130" s="218">
        <f>ROUND(I130*H130,2)</f>
        <v>0</v>
      </c>
      <c r="BL130" s="19" t="s">
        <v>516</v>
      </c>
      <c r="BM130" s="217" t="s">
        <v>506</v>
      </c>
    </row>
    <row r="131" s="2" customFormat="1">
      <c r="A131" s="40"/>
      <c r="B131" s="41"/>
      <c r="C131" s="42"/>
      <c r="D131" s="219" t="s">
        <v>133</v>
      </c>
      <c r="E131" s="42"/>
      <c r="F131" s="220" t="s">
        <v>730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133</v>
      </c>
      <c r="AU131" s="19" t="s">
        <v>84</v>
      </c>
    </row>
    <row r="132" s="2" customFormat="1" ht="33" customHeight="1">
      <c r="A132" s="40"/>
      <c r="B132" s="41"/>
      <c r="C132" s="206" t="s">
        <v>330</v>
      </c>
      <c r="D132" s="206" t="s">
        <v>126</v>
      </c>
      <c r="E132" s="207" t="s">
        <v>731</v>
      </c>
      <c r="F132" s="208" t="s">
        <v>732</v>
      </c>
      <c r="G132" s="209" t="s">
        <v>129</v>
      </c>
      <c r="H132" s="210">
        <v>1</v>
      </c>
      <c r="I132" s="211"/>
      <c r="J132" s="212">
        <f>ROUND(I132*H132,2)</f>
        <v>0</v>
      </c>
      <c r="K132" s="208" t="s">
        <v>130</v>
      </c>
      <c r="L132" s="46"/>
      <c r="M132" s="213" t="s">
        <v>19</v>
      </c>
      <c r="N132" s="214" t="s">
        <v>47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516</v>
      </c>
      <c r="AT132" s="217" t="s">
        <v>126</v>
      </c>
      <c r="AU132" s="217" t="s">
        <v>84</v>
      </c>
      <c r="AY132" s="19" t="s">
        <v>124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84</v>
      </c>
      <c r="BK132" s="218">
        <f>ROUND(I132*H132,2)</f>
        <v>0</v>
      </c>
      <c r="BL132" s="19" t="s">
        <v>516</v>
      </c>
      <c r="BM132" s="217" t="s">
        <v>516</v>
      </c>
    </row>
    <row r="133" s="2" customFormat="1">
      <c r="A133" s="40"/>
      <c r="B133" s="41"/>
      <c r="C133" s="42"/>
      <c r="D133" s="219" t="s">
        <v>133</v>
      </c>
      <c r="E133" s="42"/>
      <c r="F133" s="220" t="s">
        <v>733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133</v>
      </c>
      <c r="AU133" s="19" t="s">
        <v>84</v>
      </c>
    </row>
    <row r="134" s="12" customFormat="1" ht="25.92" customHeight="1">
      <c r="A134" s="12"/>
      <c r="B134" s="190"/>
      <c r="C134" s="191"/>
      <c r="D134" s="192" t="s">
        <v>75</v>
      </c>
      <c r="E134" s="193" t="s">
        <v>734</v>
      </c>
      <c r="F134" s="193" t="s">
        <v>735</v>
      </c>
      <c r="G134" s="191"/>
      <c r="H134" s="191"/>
      <c r="I134" s="194"/>
      <c r="J134" s="195">
        <f>BK134</f>
        <v>0</v>
      </c>
      <c r="K134" s="191"/>
      <c r="L134" s="196"/>
      <c r="M134" s="197"/>
      <c r="N134" s="198"/>
      <c r="O134" s="198"/>
      <c r="P134" s="199">
        <f>SUM(P135:P168)</f>
        <v>0</v>
      </c>
      <c r="Q134" s="198"/>
      <c r="R134" s="199">
        <f>SUM(R135:R168)</f>
        <v>0</v>
      </c>
      <c r="S134" s="198"/>
      <c r="T134" s="200">
        <f>SUM(T135:T168)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146</v>
      </c>
      <c r="AT134" s="202" t="s">
        <v>75</v>
      </c>
      <c r="AU134" s="202" t="s">
        <v>76</v>
      </c>
      <c r="AY134" s="201" t="s">
        <v>124</v>
      </c>
      <c r="BK134" s="203">
        <f>SUM(BK135:BK168)</f>
        <v>0</v>
      </c>
    </row>
    <row r="135" s="2" customFormat="1" ht="33" customHeight="1">
      <c r="A135" s="40"/>
      <c r="B135" s="41"/>
      <c r="C135" s="206" t="s">
        <v>337</v>
      </c>
      <c r="D135" s="206" t="s">
        <v>126</v>
      </c>
      <c r="E135" s="207" t="s">
        <v>736</v>
      </c>
      <c r="F135" s="208" t="s">
        <v>737</v>
      </c>
      <c r="G135" s="209" t="s">
        <v>137</v>
      </c>
      <c r="H135" s="210">
        <v>6</v>
      </c>
      <c r="I135" s="211"/>
      <c r="J135" s="212">
        <f>ROUND(I135*H135,2)</f>
        <v>0</v>
      </c>
      <c r="K135" s="208" t="s">
        <v>130</v>
      </c>
      <c r="L135" s="46"/>
      <c r="M135" s="213" t="s">
        <v>19</v>
      </c>
      <c r="N135" s="214" t="s">
        <v>47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516</v>
      </c>
      <c r="AT135" s="217" t="s">
        <v>126</v>
      </c>
      <c r="AU135" s="217" t="s">
        <v>84</v>
      </c>
      <c r="AY135" s="19" t="s">
        <v>124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84</v>
      </c>
      <c r="BK135" s="218">
        <f>ROUND(I135*H135,2)</f>
        <v>0</v>
      </c>
      <c r="BL135" s="19" t="s">
        <v>516</v>
      </c>
      <c r="BM135" s="217" t="s">
        <v>526</v>
      </c>
    </row>
    <row r="136" s="2" customFormat="1">
      <c r="A136" s="40"/>
      <c r="B136" s="41"/>
      <c r="C136" s="42"/>
      <c r="D136" s="219" t="s">
        <v>133</v>
      </c>
      <c r="E136" s="42"/>
      <c r="F136" s="220" t="s">
        <v>738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133</v>
      </c>
      <c r="AU136" s="19" t="s">
        <v>84</v>
      </c>
    </row>
    <row r="137" s="2" customFormat="1" ht="33" customHeight="1">
      <c r="A137" s="40"/>
      <c r="B137" s="41"/>
      <c r="C137" s="206" t="s">
        <v>342</v>
      </c>
      <c r="D137" s="206" t="s">
        <v>126</v>
      </c>
      <c r="E137" s="207" t="s">
        <v>739</v>
      </c>
      <c r="F137" s="208" t="s">
        <v>740</v>
      </c>
      <c r="G137" s="209" t="s">
        <v>137</v>
      </c>
      <c r="H137" s="210">
        <v>6</v>
      </c>
      <c r="I137" s="211"/>
      <c r="J137" s="212">
        <f>ROUND(I137*H137,2)</f>
        <v>0</v>
      </c>
      <c r="K137" s="208" t="s">
        <v>130</v>
      </c>
      <c r="L137" s="46"/>
      <c r="M137" s="213" t="s">
        <v>19</v>
      </c>
      <c r="N137" s="214" t="s">
        <v>47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516</v>
      </c>
      <c r="AT137" s="217" t="s">
        <v>126</v>
      </c>
      <c r="AU137" s="217" t="s">
        <v>84</v>
      </c>
      <c r="AY137" s="19" t="s">
        <v>124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84</v>
      </c>
      <c r="BK137" s="218">
        <f>ROUND(I137*H137,2)</f>
        <v>0</v>
      </c>
      <c r="BL137" s="19" t="s">
        <v>516</v>
      </c>
      <c r="BM137" s="217" t="s">
        <v>540</v>
      </c>
    </row>
    <row r="138" s="2" customFormat="1">
      <c r="A138" s="40"/>
      <c r="B138" s="41"/>
      <c r="C138" s="42"/>
      <c r="D138" s="219" t="s">
        <v>133</v>
      </c>
      <c r="E138" s="42"/>
      <c r="F138" s="220" t="s">
        <v>741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133</v>
      </c>
      <c r="AU138" s="19" t="s">
        <v>84</v>
      </c>
    </row>
    <row r="139" s="2" customFormat="1" ht="37.8" customHeight="1">
      <c r="A139" s="40"/>
      <c r="B139" s="41"/>
      <c r="C139" s="206" t="s">
        <v>349</v>
      </c>
      <c r="D139" s="206" t="s">
        <v>126</v>
      </c>
      <c r="E139" s="207" t="s">
        <v>742</v>
      </c>
      <c r="F139" s="208" t="s">
        <v>743</v>
      </c>
      <c r="G139" s="209" t="s">
        <v>137</v>
      </c>
      <c r="H139" s="210">
        <v>6</v>
      </c>
      <c r="I139" s="211"/>
      <c r="J139" s="212">
        <f>ROUND(I139*H139,2)</f>
        <v>0</v>
      </c>
      <c r="K139" s="208" t="s">
        <v>130</v>
      </c>
      <c r="L139" s="46"/>
      <c r="M139" s="213" t="s">
        <v>19</v>
      </c>
      <c r="N139" s="214" t="s">
        <v>47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516</v>
      </c>
      <c r="AT139" s="217" t="s">
        <v>126</v>
      </c>
      <c r="AU139" s="217" t="s">
        <v>84</v>
      </c>
      <c r="AY139" s="19" t="s">
        <v>124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84</v>
      </c>
      <c r="BK139" s="218">
        <f>ROUND(I139*H139,2)</f>
        <v>0</v>
      </c>
      <c r="BL139" s="19" t="s">
        <v>516</v>
      </c>
      <c r="BM139" s="217" t="s">
        <v>557</v>
      </c>
    </row>
    <row r="140" s="2" customFormat="1">
      <c r="A140" s="40"/>
      <c r="B140" s="41"/>
      <c r="C140" s="42"/>
      <c r="D140" s="219" t="s">
        <v>133</v>
      </c>
      <c r="E140" s="42"/>
      <c r="F140" s="220" t="s">
        <v>744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133</v>
      </c>
      <c r="AU140" s="19" t="s">
        <v>84</v>
      </c>
    </row>
    <row r="141" s="2" customFormat="1" ht="24.15" customHeight="1">
      <c r="A141" s="40"/>
      <c r="B141" s="41"/>
      <c r="C141" s="206" t="s">
        <v>360</v>
      </c>
      <c r="D141" s="206" t="s">
        <v>126</v>
      </c>
      <c r="E141" s="207" t="s">
        <v>745</v>
      </c>
      <c r="F141" s="208" t="s">
        <v>746</v>
      </c>
      <c r="G141" s="209" t="s">
        <v>164</v>
      </c>
      <c r="H141" s="210">
        <v>1</v>
      </c>
      <c r="I141" s="211"/>
      <c r="J141" s="212">
        <f>ROUND(I141*H141,2)</f>
        <v>0</v>
      </c>
      <c r="K141" s="208" t="s">
        <v>130</v>
      </c>
      <c r="L141" s="46"/>
      <c r="M141" s="213" t="s">
        <v>19</v>
      </c>
      <c r="N141" s="214" t="s">
        <v>47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516</v>
      </c>
      <c r="AT141" s="217" t="s">
        <v>126</v>
      </c>
      <c r="AU141" s="217" t="s">
        <v>84</v>
      </c>
      <c r="AY141" s="19" t="s">
        <v>124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84</v>
      </c>
      <c r="BK141" s="218">
        <f>ROUND(I141*H141,2)</f>
        <v>0</v>
      </c>
      <c r="BL141" s="19" t="s">
        <v>516</v>
      </c>
      <c r="BM141" s="217" t="s">
        <v>569</v>
      </c>
    </row>
    <row r="142" s="2" customFormat="1">
      <c r="A142" s="40"/>
      <c r="B142" s="41"/>
      <c r="C142" s="42"/>
      <c r="D142" s="219" t="s">
        <v>133</v>
      </c>
      <c r="E142" s="42"/>
      <c r="F142" s="220" t="s">
        <v>747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133</v>
      </c>
      <c r="AU142" s="19" t="s">
        <v>84</v>
      </c>
    </row>
    <row r="143" s="2" customFormat="1" ht="24.15" customHeight="1">
      <c r="A143" s="40"/>
      <c r="B143" s="41"/>
      <c r="C143" s="206" t="s">
        <v>364</v>
      </c>
      <c r="D143" s="206" t="s">
        <v>126</v>
      </c>
      <c r="E143" s="207" t="s">
        <v>748</v>
      </c>
      <c r="F143" s="208" t="s">
        <v>749</v>
      </c>
      <c r="G143" s="209" t="s">
        <v>164</v>
      </c>
      <c r="H143" s="210">
        <v>1</v>
      </c>
      <c r="I143" s="211"/>
      <c r="J143" s="212">
        <f>ROUND(I143*H143,2)</f>
        <v>0</v>
      </c>
      <c r="K143" s="208" t="s">
        <v>130</v>
      </c>
      <c r="L143" s="46"/>
      <c r="M143" s="213" t="s">
        <v>19</v>
      </c>
      <c r="N143" s="214" t="s">
        <v>47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516</v>
      </c>
      <c r="AT143" s="217" t="s">
        <v>126</v>
      </c>
      <c r="AU143" s="217" t="s">
        <v>84</v>
      </c>
      <c r="AY143" s="19" t="s">
        <v>124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84</v>
      </c>
      <c r="BK143" s="218">
        <f>ROUND(I143*H143,2)</f>
        <v>0</v>
      </c>
      <c r="BL143" s="19" t="s">
        <v>516</v>
      </c>
      <c r="BM143" s="217" t="s">
        <v>587</v>
      </c>
    </row>
    <row r="144" s="2" customFormat="1">
      <c r="A144" s="40"/>
      <c r="B144" s="41"/>
      <c r="C144" s="42"/>
      <c r="D144" s="219" t="s">
        <v>133</v>
      </c>
      <c r="E144" s="42"/>
      <c r="F144" s="220" t="s">
        <v>750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133</v>
      </c>
      <c r="AU144" s="19" t="s">
        <v>84</v>
      </c>
    </row>
    <row r="145" s="2" customFormat="1" ht="33" customHeight="1">
      <c r="A145" s="40"/>
      <c r="B145" s="41"/>
      <c r="C145" s="206" t="s">
        <v>368</v>
      </c>
      <c r="D145" s="206" t="s">
        <v>126</v>
      </c>
      <c r="E145" s="207" t="s">
        <v>751</v>
      </c>
      <c r="F145" s="208" t="s">
        <v>752</v>
      </c>
      <c r="G145" s="209" t="s">
        <v>153</v>
      </c>
      <c r="H145" s="210">
        <v>1</v>
      </c>
      <c r="I145" s="211"/>
      <c r="J145" s="212">
        <f>ROUND(I145*H145,2)</f>
        <v>0</v>
      </c>
      <c r="K145" s="208" t="s">
        <v>130</v>
      </c>
      <c r="L145" s="46"/>
      <c r="M145" s="213" t="s">
        <v>19</v>
      </c>
      <c r="N145" s="214" t="s">
        <v>47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516</v>
      </c>
      <c r="AT145" s="217" t="s">
        <v>126</v>
      </c>
      <c r="AU145" s="217" t="s">
        <v>84</v>
      </c>
      <c r="AY145" s="19" t="s">
        <v>124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84</v>
      </c>
      <c r="BK145" s="218">
        <f>ROUND(I145*H145,2)</f>
        <v>0</v>
      </c>
      <c r="BL145" s="19" t="s">
        <v>516</v>
      </c>
      <c r="BM145" s="217" t="s">
        <v>599</v>
      </c>
    </row>
    <row r="146" s="2" customFormat="1">
      <c r="A146" s="40"/>
      <c r="B146" s="41"/>
      <c r="C146" s="42"/>
      <c r="D146" s="219" t="s">
        <v>133</v>
      </c>
      <c r="E146" s="42"/>
      <c r="F146" s="220" t="s">
        <v>753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133</v>
      </c>
      <c r="AU146" s="19" t="s">
        <v>84</v>
      </c>
    </row>
    <row r="147" s="2" customFormat="1" ht="16.5" customHeight="1">
      <c r="A147" s="40"/>
      <c r="B147" s="41"/>
      <c r="C147" s="257" t="s">
        <v>372</v>
      </c>
      <c r="D147" s="257" t="s">
        <v>201</v>
      </c>
      <c r="E147" s="258" t="s">
        <v>754</v>
      </c>
      <c r="F147" s="259" t="s">
        <v>755</v>
      </c>
      <c r="G147" s="260" t="s">
        <v>153</v>
      </c>
      <c r="H147" s="261">
        <v>1</v>
      </c>
      <c r="I147" s="262"/>
      <c r="J147" s="263">
        <f>ROUND(I147*H147,2)</f>
        <v>0</v>
      </c>
      <c r="K147" s="259" t="s">
        <v>130</v>
      </c>
      <c r="L147" s="264"/>
      <c r="M147" s="265" t="s">
        <v>19</v>
      </c>
      <c r="N147" s="266" t="s">
        <v>47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668</v>
      </c>
      <c r="AT147" s="217" t="s">
        <v>201</v>
      </c>
      <c r="AU147" s="217" t="s">
        <v>84</v>
      </c>
      <c r="AY147" s="19" t="s">
        <v>124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84</v>
      </c>
      <c r="BK147" s="218">
        <f>ROUND(I147*H147,2)</f>
        <v>0</v>
      </c>
      <c r="BL147" s="19" t="s">
        <v>516</v>
      </c>
      <c r="BM147" s="217" t="s">
        <v>609</v>
      </c>
    </row>
    <row r="148" s="2" customFormat="1" ht="24.15" customHeight="1">
      <c r="A148" s="40"/>
      <c r="B148" s="41"/>
      <c r="C148" s="206" t="s">
        <v>376</v>
      </c>
      <c r="D148" s="206" t="s">
        <v>126</v>
      </c>
      <c r="E148" s="207" t="s">
        <v>756</v>
      </c>
      <c r="F148" s="208" t="s">
        <v>757</v>
      </c>
      <c r="G148" s="209" t="s">
        <v>153</v>
      </c>
      <c r="H148" s="210">
        <v>2</v>
      </c>
      <c r="I148" s="211"/>
      <c r="J148" s="212">
        <f>ROUND(I148*H148,2)</f>
        <v>0</v>
      </c>
      <c r="K148" s="208" t="s">
        <v>130</v>
      </c>
      <c r="L148" s="46"/>
      <c r="M148" s="213" t="s">
        <v>19</v>
      </c>
      <c r="N148" s="214" t="s">
        <v>47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516</v>
      </c>
      <c r="AT148" s="217" t="s">
        <v>126</v>
      </c>
      <c r="AU148" s="217" t="s">
        <v>84</v>
      </c>
      <c r="AY148" s="19" t="s">
        <v>124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84</v>
      </c>
      <c r="BK148" s="218">
        <f>ROUND(I148*H148,2)</f>
        <v>0</v>
      </c>
      <c r="BL148" s="19" t="s">
        <v>516</v>
      </c>
      <c r="BM148" s="217" t="s">
        <v>620</v>
      </c>
    </row>
    <row r="149" s="2" customFormat="1">
      <c r="A149" s="40"/>
      <c r="B149" s="41"/>
      <c r="C149" s="42"/>
      <c r="D149" s="219" t="s">
        <v>133</v>
      </c>
      <c r="E149" s="42"/>
      <c r="F149" s="220" t="s">
        <v>758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133</v>
      </c>
      <c r="AU149" s="19" t="s">
        <v>84</v>
      </c>
    </row>
    <row r="150" s="2" customFormat="1" ht="24.15" customHeight="1">
      <c r="A150" s="40"/>
      <c r="B150" s="41"/>
      <c r="C150" s="257" t="s">
        <v>384</v>
      </c>
      <c r="D150" s="257" t="s">
        <v>201</v>
      </c>
      <c r="E150" s="258" t="s">
        <v>759</v>
      </c>
      <c r="F150" s="259" t="s">
        <v>760</v>
      </c>
      <c r="G150" s="260" t="s">
        <v>153</v>
      </c>
      <c r="H150" s="261">
        <v>2</v>
      </c>
      <c r="I150" s="262"/>
      <c r="J150" s="263">
        <f>ROUND(I150*H150,2)</f>
        <v>0</v>
      </c>
      <c r="K150" s="259" t="s">
        <v>130</v>
      </c>
      <c r="L150" s="264"/>
      <c r="M150" s="265" t="s">
        <v>19</v>
      </c>
      <c r="N150" s="266" t="s">
        <v>47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668</v>
      </c>
      <c r="AT150" s="217" t="s">
        <v>201</v>
      </c>
      <c r="AU150" s="217" t="s">
        <v>84</v>
      </c>
      <c r="AY150" s="19" t="s">
        <v>124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84</v>
      </c>
      <c r="BK150" s="218">
        <f>ROUND(I150*H150,2)</f>
        <v>0</v>
      </c>
      <c r="BL150" s="19" t="s">
        <v>516</v>
      </c>
      <c r="BM150" s="217" t="s">
        <v>634</v>
      </c>
    </row>
    <row r="151" s="2" customFormat="1" ht="24.15" customHeight="1">
      <c r="A151" s="40"/>
      <c r="B151" s="41"/>
      <c r="C151" s="206" t="s">
        <v>389</v>
      </c>
      <c r="D151" s="206" t="s">
        <v>126</v>
      </c>
      <c r="E151" s="207" t="s">
        <v>761</v>
      </c>
      <c r="F151" s="208" t="s">
        <v>762</v>
      </c>
      <c r="G151" s="209" t="s">
        <v>153</v>
      </c>
      <c r="H151" s="210">
        <v>10</v>
      </c>
      <c r="I151" s="211"/>
      <c r="J151" s="212">
        <f>ROUND(I151*H151,2)</f>
        <v>0</v>
      </c>
      <c r="K151" s="208" t="s">
        <v>130</v>
      </c>
      <c r="L151" s="46"/>
      <c r="M151" s="213" t="s">
        <v>19</v>
      </c>
      <c r="N151" s="214" t="s">
        <v>47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516</v>
      </c>
      <c r="AT151" s="217" t="s">
        <v>126</v>
      </c>
      <c r="AU151" s="217" t="s">
        <v>84</v>
      </c>
      <c r="AY151" s="19" t="s">
        <v>124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84</v>
      </c>
      <c r="BK151" s="218">
        <f>ROUND(I151*H151,2)</f>
        <v>0</v>
      </c>
      <c r="BL151" s="19" t="s">
        <v>516</v>
      </c>
      <c r="BM151" s="217" t="s">
        <v>763</v>
      </c>
    </row>
    <row r="152" s="2" customFormat="1">
      <c r="A152" s="40"/>
      <c r="B152" s="41"/>
      <c r="C152" s="42"/>
      <c r="D152" s="219" t="s">
        <v>133</v>
      </c>
      <c r="E152" s="42"/>
      <c r="F152" s="220" t="s">
        <v>764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133</v>
      </c>
      <c r="AU152" s="19" t="s">
        <v>84</v>
      </c>
    </row>
    <row r="153" s="2" customFormat="1" ht="21.75" customHeight="1">
      <c r="A153" s="40"/>
      <c r="B153" s="41"/>
      <c r="C153" s="206" t="s">
        <v>393</v>
      </c>
      <c r="D153" s="206" t="s">
        <v>126</v>
      </c>
      <c r="E153" s="207" t="s">
        <v>765</v>
      </c>
      <c r="F153" s="208" t="s">
        <v>766</v>
      </c>
      <c r="G153" s="209" t="s">
        <v>137</v>
      </c>
      <c r="H153" s="210">
        <v>22</v>
      </c>
      <c r="I153" s="211"/>
      <c r="J153" s="212">
        <f>ROUND(I153*H153,2)</f>
        <v>0</v>
      </c>
      <c r="K153" s="208" t="s">
        <v>130</v>
      </c>
      <c r="L153" s="46"/>
      <c r="M153" s="213" t="s">
        <v>19</v>
      </c>
      <c r="N153" s="214" t="s">
        <v>47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516</v>
      </c>
      <c r="AT153" s="217" t="s">
        <v>126</v>
      </c>
      <c r="AU153" s="217" t="s">
        <v>84</v>
      </c>
      <c r="AY153" s="19" t="s">
        <v>124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84</v>
      </c>
      <c r="BK153" s="218">
        <f>ROUND(I153*H153,2)</f>
        <v>0</v>
      </c>
      <c r="BL153" s="19" t="s">
        <v>516</v>
      </c>
      <c r="BM153" s="217" t="s">
        <v>767</v>
      </c>
    </row>
    <row r="154" s="2" customFormat="1">
      <c r="A154" s="40"/>
      <c r="B154" s="41"/>
      <c r="C154" s="42"/>
      <c r="D154" s="219" t="s">
        <v>133</v>
      </c>
      <c r="E154" s="42"/>
      <c r="F154" s="220" t="s">
        <v>768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133</v>
      </c>
      <c r="AU154" s="19" t="s">
        <v>84</v>
      </c>
    </row>
    <row r="155" s="2" customFormat="1" ht="24.15" customHeight="1">
      <c r="A155" s="40"/>
      <c r="B155" s="41"/>
      <c r="C155" s="206" t="s">
        <v>397</v>
      </c>
      <c r="D155" s="206" t="s">
        <v>126</v>
      </c>
      <c r="E155" s="207" t="s">
        <v>769</v>
      </c>
      <c r="F155" s="208" t="s">
        <v>770</v>
      </c>
      <c r="G155" s="209" t="s">
        <v>153</v>
      </c>
      <c r="H155" s="210">
        <v>10</v>
      </c>
      <c r="I155" s="211"/>
      <c r="J155" s="212">
        <f>ROUND(I155*H155,2)</f>
        <v>0</v>
      </c>
      <c r="K155" s="208" t="s">
        <v>130</v>
      </c>
      <c r="L155" s="46"/>
      <c r="M155" s="213" t="s">
        <v>19</v>
      </c>
      <c r="N155" s="214" t="s">
        <v>47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516</v>
      </c>
      <c r="AT155" s="217" t="s">
        <v>126</v>
      </c>
      <c r="AU155" s="217" t="s">
        <v>84</v>
      </c>
      <c r="AY155" s="19" t="s">
        <v>124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84</v>
      </c>
      <c r="BK155" s="218">
        <f>ROUND(I155*H155,2)</f>
        <v>0</v>
      </c>
      <c r="BL155" s="19" t="s">
        <v>516</v>
      </c>
      <c r="BM155" s="217" t="s">
        <v>771</v>
      </c>
    </row>
    <row r="156" s="2" customFormat="1">
      <c r="A156" s="40"/>
      <c r="B156" s="41"/>
      <c r="C156" s="42"/>
      <c r="D156" s="219" t="s">
        <v>133</v>
      </c>
      <c r="E156" s="42"/>
      <c r="F156" s="220" t="s">
        <v>772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133</v>
      </c>
      <c r="AU156" s="19" t="s">
        <v>84</v>
      </c>
    </row>
    <row r="157" s="2" customFormat="1" ht="24.15" customHeight="1">
      <c r="A157" s="40"/>
      <c r="B157" s="41"/>
      <c r="C157" s="206" t="s">
        <v>401</v>
      </c>
      <c r="D157" s="206" t="s">
        <v>126</v>
      </c>
      <c r="E157" s="207" t="s">
        <v>773</v>
      </c>
      <c r="F157" s="208" t="s">
        <v>774</v>
      </c>
      <c r="G157" s="209" t="s">
        <v>153</v>
      </c>
      <c r="H157" s="210">
        <v>10</v>
      </c>
      <c r="I157" s="211"/>
      <c r="J157" s="212">
        <f>ROUND(I157*H157,2)</f>
        <v>0</v>
      </c>
      <c r="K157" s="208" t="s">
        <v>130</v>
      </c>
      <c r="L157" s="46"/>
      <c r="M157" s="213" t="s">
        <v>19</v>
      </c>
      <c r="N157" s="214" t="s">
        <v>47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516</v>
      </c>
      <c r="AT157" s="217" t="s">
        <v>126</v>
      </c>
      <c r="AU157" s="217" t="s">
        <v>84</v>
      </c>
      <c r="AY157" s="19" t="s">
        <v>124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84</v>
      </c>
      <c r="BK157" s="218">
        <f>ROUND(I157*H157,2)</f>
        <v>0</v>
      </c>
      <c r="BL157" s="19" t="s">
        <v>516</v>
      </c>
      <c r="BM157" s="217" t="s">
        <v>775</v>
      </c>
    </row>
    <row r="158" s="2" customFormat="1">
      <c r="A158" s="40"/>
      <c r="B158" s="41"/>
      <c r="C158" s="42"/>
      <c r="D158" s="219" t="s">
        <v>133</v>
      </c>
      <c r="E158" s="42"/>
      <c r="F158" s="220" t="s">
        <v>776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133</v>
      </c>
      <c r="AU158" s="19" t="s">
        <v>84</v>
      </c>
    </row>
    <row r="159" s="2" customFormat="1" ht="33" customHeight="1">
      <c r="A159" s="40"/>
      <c r="B159" s="41"/>
      <c r="C159" s="257" t="s">
        <v>405</v>
      </c>
      <c r="D159" s="257" t="s">
        <v>201</v>
      </c>
      <c r="E159" s="258" t="s">
        <v>777</v>
      </c>
      <c r="F159" s="259" t="s">
        <v>778</v>
      </c>
      <c r="G159" s="260" t="s">
        <v>153</v>
      </c>
      <c r="H159" s="261">
        <v>10</v>
      </c>
      <c r="I159" s="262"/>
      <c r="J159" s="263">
        <f>ROUND(I159*H159,2)</f>
        <v>0</v>
      </c>
      <c r="K159" s="259" t="s">
        <v>130</v>
      </c>
      <c r="L159" s="264"/>
      <c r="M159" s="265" t="s">
        <v>19</v>
      </c>
      <c r="N159" s="266" t="s">
        <v>47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668</v>
      </c>
      <c r="AT159" s="217" t="s">
        <v>201</v>
      </c>
      <c r="AU159" s="217" t="s">
        <v>84</v>
      </c>
      <c r="AY159" s="19" t="s">
        <v>124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84</v>
      </c>
      <c r="BK159" s="218">
        <f>ROUND(I159*H159,2)</f>
        <v>0</v>
      </c>
      <c r="BL159" s="19" t="s">
        <v>516</v>
      </c>
      <c r="BM159" s="217" t="s">
        <v>779</v>
      </c>
    </row>
    <row r="160" s="2" customFormat="1" ht="24.15" customHeight="1">
      <c r="A160" s="40"/>
      <c r="B160" s="41"/>
      <c r="C160" s="206" t="s">
        <v>410</v>
      </c>
      <c r="D160" s="206" t="s">
        <v>126</v>
      </c>
      <c r="E160" s="207" t="s">
        <v>780</v>
      </c>
      <c r="F160" s="208" t="s">
        <v>781</v>
      </c>
      <c r="G160" s="209" t="s">
        <v>153</v>
      </c>
      <c r="H160" s="210">
        <v>10</v>
      </c>
      <c r="I160" s="211"/>
      <c r="J160" s="212">
        <f>ROUND(I160*H160,2)</f>
        <v>0</v>
      </c>
      <c r="K160" s="208" t="s">
        <v>130</v>
      </c>
      <c r="L160" s="46"/>
      <c r="M160" s="213" t="s">
        <v>19</v>
      </c>
      <c r="N160" s="214" t="s">
        <v>47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516</v>
      </c>
      <c r="AT160" s="217" t="s">
        <v>126</v>
      </c>
      <c r="AU160" s="217" t="s">
        <v>84</v>
      </c>
      <c r="AY160" s="19" t="s">
        <v>124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84</v>
      </c>
      <c r="BK160" s="218">
        <f>ROUND(I160*H160,2)</f>
        <v>0</v>
      </c>
      <c r="BL160" s="19" t="s">
        <v>516</v>
      </c>
      <c r="BM160" s="217" t="s">
        <v>782</v>
      </c>
    </row>
    <row r="161" s="2" customFormat="1">
      <c r="A161" s="40"/>
      <c r="B161" s="41"/>
      <c r="C161" s="42"/>
      <c r="D161" s="219" t="s">
        <v>133</v>
      </c>
      <c r="E161" s="42"/>
      <c r="F161" s="220" t="s">
        <v>783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133</v>
      </c>
      <c r="AU161" s="19" t="s">
        <v>84</v>
      </c>
    </row>
    <row r="162" s="2" customFormat="1" ht="24.15" customHeight="1">
      <c r="A162" s="40"/>
      <c r="B162" s="41"/>
      <c r="C162" s="206" t="s">
        <v>415</v>
      </c>
      <c r="D162" s="206" t="s">
        <v>126</v>
      </c>
      <c r="E162" s="207" t="s">
        <v>784</v>
      </c>
      <c r="F162" s="208" t="s">
        <v>785</v>
      </c>
      <c r="G162" s="209" t="s">
        <v>137</v>
      </c>
      <c r="H162" s="210">
        <v>22</v>
      </c>
      <c r="I162" s="211"/>
      <c r="J162" s="212">
        <f>ROUND(I162*H162,2)</f>
        <v>0</v>
      </c>
      <c r="K162" s="208" t="s">
        <v>130</v>
      </c>
      <c r="L162" s="46"/>
      <c r="M162" s="213" t="s">
        <v>19</v>
      </c>
      <c r="N162" s="214" t="s">
        <v>47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516</v>
      </c>
      <c r="AT162" s="217" t="s">
        <v>126</v>
      </c>
      <c r="AU162" s="217" t="s">
        <v>84</v>
      </c>
      <c r="AY162" s="19" t="s">
        <v>124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84</v>
      </c>
      <c r="BK162" s="218">
        <f>ROUND(I162*H162,2)</f>
        <v>0</v>
      </c>
      <c r="BL162" s="19" t="s">
        <v>516</v>
      </c>
      <c r="BM162" s="217" t="s">
        <v>786</v>
      </c>
    </row>
    <row r="163" s="2" customFormat="1">
      <c r="A163" s="40"/>
      <c r="B163" s="41"/>
      <c r="C163" s="42"/>
      <c r="D163" s="219" t="s">
        <v>133</v>
      </c>
      <c r="E163" s="42"/>
      <c r="F163" s="220" t="s">
        <v>787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133</v>
      </c>
      <c r="AU163" s="19" t="s">
        <v>84</v>
      </c>
    </row>
    <row r="164" s="2" customFormat="1" ht="21.75" customHeight="1">
      <c r="A164" s="40"/>
      <c r="B164" s="41"/>
      <c r="C164" s="206" t="s">
        <v>419</v>
      </c>
      <c r="D164" s="206" t="s">
        <v>126</v>
      </c>
      <c r="E164" s="207" t="s">
        <v>788</v>
      </c>
      <c r="F164" s="208" t="s">
        <v>789</v>
      </c>
      <c r="G164" s="209" t="s">
        <v>153</v>
      </c>
      <c r="H164" s="210">
        <v>10</v>
      </c>
      <c r="I164" s="211"/>
      <c r="J164" s="212">
        <f>ROUND(I164*H164,2)</f>
        <v>0</v>
      </c>
      <c r="K164" s="208" t="s">
        <v>130</v>
      </c>
      <c r="L164" s="46"/>
      <c r="M164" s="213" t="s">
        <v>19</v>
      </c>
      <c r="N164" s="214" t="s">
        <v>47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516</v>
      </c>
      <c r="AT164" s="217" t="s">
        <v>126</v>
      </c>
      <c r="AU164" s="217" t="s">
        <v>84</v>
      </c>
      <c r="AY164" s="19" t="s">
        <v>124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84</v>
      </c>
      <c r="BK164" s="218">
        <f>ROUND(I164*H164,2)</f>
        <v>0</v>
      </c>
      <c r="BL164" s="19" t="s">
        <v>516</v>
      </c>
      <c r="BM164" s="217" t="s">
        <v>790</v>
      </c>
    </row>
    <row r="165" s="2" customFormat="1">
      <c r="A165" s="40"/>
      <c r="B165" s="41"/>
      <c r="C165" s="42"/>
      <c r="D165" s="219" t="s">
        <v>133</v>
      </c>
      <c r="E165" s="42"/>
      <c r="F165" s="220" t="s">
        <v>791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133</v>
      </c>
      <c r="AU165" s="19" t="s">
        <v>84</v>
      </c>
    </row>
    <row r="166" s="2" customFormat="1" ht="16.5" customHeight="1">
      <c r="A166" s="40"/>
      <c r="B166" s="41"/>
      <c r="C166" s="257" t="s">
        <v>426</v>
      </c>
      <c r="D166" s="257" t="s">
        <v>201</v>
      </c>
      <c r="E166" s="258" t="s">
        <v>792</v>
      </c>
      <c r="F166" s="259" t="s">
        <v>793</v>
      </c>
      <c r="G166" s="260" t="s">
        <v>153</v>
      </c>
      <c r="H166" s="261">
        <v>10</v>
      </c>
      <c r="I166" s="262"/>
      <c r="J166" s="263">
        <f>ROUND(I166*H166,2)</f>
        <v>0</v>
      </c>
      <c r="K166" s="259" t="s">
        <v>130</v>
      </c>
      <c r="L166" s="264"/>
      <c r="M166" s="265" t="s">
        <v>19</v>
      </c>
      <c r="N166" s="266" t="s">
        <v>47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668</v>
      </c>
      <c r="AT166" s="217" t="s">
        <v>201</v>
      </c>
      <c r="AU166" s="217" t="s">
        <v>84</v>
      </c>
      <c r="AY166" s="19" t="s">
        <v>124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84</v>
      </c>
      <c r="BK166" s="218">
        <f>ROUND(I166*H166,2)</f>
        <v>0</v>
      </c>
      <c r="BL166" s="19" t="s">
        <v>516</v>
      </c>
      <c r="BM166" s="217" t="s">
        <v>794</v>
      </c>
    </row>
    <row r="167" s="2" customFormat="1" ht="24.15" customHeight="1">
      <c r="A167" s="40"/>
      <c r="B167" s="41"/>
      <c r="C167" s="206" t="s">
        <v>433</v>
      </c>
      <c r="D167" s="206" t="s">
        <v>126</v>
      </c>
      <c r="E167" s="207" t="s">
        <v>795</v>
      </c>
      <c r="F167" s="208" t="s">
        <v>796</v>
      </c>
      <c r="G167" s="209" t="s">
        <v>153</v>
      </c>
      <c r="H167" s="210">
        <v>10</v>
      </c>
      <c r="I167" s="211"/>
      <c r="J167" s="212">
        <f>ROUND(I167*H167,2)</f>
        <v>0</v>
      </c>
      <c r="K167" s="208" t="s">
        <v>130</v>
      </c>
      <c r="L167" s="46"/>
      <c r="M167" s="213" t="s">
        <v>19</v>
      </c>
      <c r="N167" s="214" t="s">
        <v>47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516</v>
      </c>
      <c r="AT167" s="217" t="s">
        <v>126</v>
      </c>
      <c r="AU167" s="217" t="s">
        <v>84</v>
      </c>
      <c r="AY167" s="19" t="s">
        <v>124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84</v>
      </c>
      <c r="BK167" s="218">
        <f>ROUND(I167*H167,2)</f>
        <v>0</v>
      </c>
      <c r="BL167" s="19" t="s">
        <v>516</v>
      </c>
      <c r="BM167" s="217" t="s">
        <v>797</v>
      </c>
    </row>
    <row r="168" s="2" customFormat="1">
      <c r="A168" s="40"/>
      <c r="B168" s="41"/>
      <c r="C168" s="42"/>
      <c r="D168" s="219" t="s">
        <v>133</v>
      </c>
      <c r="E168" s="42"/>
      <c r="F168" s="220" t="s">
        <v>798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133</v>
      </c>
      <c r="AU168" s="19" t="s">
        <v>84</v>
      </c>
    </row>
    <row r="169" s="12" customFormat="1" ht="25.92" customHeight="1">
      <c r="A169" s="12"/>
      <c r="B169" s="190"/>
      <c r="C169" s="191"/>
      <c r="D169" s="192" t="s">
        <v>75</v>
      </c>
      <c r="E169" s="193" t="s">
        <v>583</v>
      </c>
      <c r="F169" s="193" t="s">
        <v>584</v>
      </c>
      <c r="G169" s="191"/>
      <c r="H169" s="191"/>
      <c r="I169" s="194"/>
      <c r="J169" s="195">
        <f>BK169</f>
        <v>0</v>
      </c>
      <c r="K169" s="191"/>
      <c r="L169" s="196"/>
      <c r="M169" s="197"/>
      <c r="N169" s="198"/>
      <c r="O169" s="198"/>
      <c r="P169" s="199">
        <f>SUM(P170:P181)</f>
        <v>0</v>
      </c>
      <c r="Q169" s="198"/>
      <c r="R169" s="199">
        <f>SUM(R170:R181)</f>
        <v>0</v>
      </c>
      <c r="S169" s="198"/>
      <c r="T169" s="200">
        <f>SUM(T170:T181)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1" t="s">
        <v>156</v>
      </c>
      <c r="AT169" s="202" t="s">
        <v>75</v>
      </c>
      <c r="AU169" s="202" t="s">
        <v>76</v>
      </c>
      <c r="AY169" s="201" t="s">
        <v>124</v>
      </c>
      <c r="BK169" s="203">
        <f>SUM(BK170:BK181)</f>
        <v>0</v>
      </c>
    </row>
    <row r="170" s="2" customFormat="1" ht="16.5" customHeight="1">
      <c r="A170" s="40"/>
      <c r="B170" s="41"/>
      <c r="C170" s="257" t="s">
        <v>438</v>
      </c>
      <c r="D170" s="257" t="s">
        <v>201</v>
      </c>
      <c r="E170" s="258" t="s">
        <v>799</v>
      </c>
      <c r="F170" s="259" t="s">
        <v>800</v>
      </c>
      <c r="G170" s="260" t="s">
        <v>801</v>
      </c>
      <c r="H170" s="271"/>
      <c r="I170" s="262"/>
      <c r="J170" s="263">
        <f>ROUND(I170*H170,2)</f>
        <v>0</v>
      </c>
      <c r="K170" s="259" t="s">
        <v>19</v>
      </c>
      <c r="L170" s="264"/>
      <c r="M170" s="265" t="s">
        <v>19</v>
      </c>
      <c r="N170" s="266" t="s">
        <v>47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177</v>
      </c>
      <c r="AT170" s="217" t="s">
        <v>201</v>
      </c>
      <c r="AU170" s="217" t="s">
        <v>84</v>
      </c>
      <c r="AY170" s="19" t="s">
        <v>124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84</v>
      </c>
      <c r="BK170" s="218">
        <f>ROUND(I170*H170,2)</f>
        <v>0</v>
      </c>
      <c r="BL170" s="19" t="s">
        <v>131</v>
      </c>
      <c r="BM170" s="217" t="s">
        <v>802</v>
      </c>
    </row>
    <row r="171" s="2" customFormat="1" ht="16.5" customHeight="1">
      <c r="A171" s="40"/>
      <c r="B171" s="41"/>
      <c r="C171" s="206" t="s">
        <v>443</v>
      </c>
      <c r="D171" s="206" t="s">
        <v>126</v>
      </c>
      <c r="E171" s="207" t="s">
        <v>605</v>
      </c>
      <c r="F171" s="208" t="s">
        <v>606</v>
      </c>
      <c r="G171" s="209" t="s">
        <v>590</v>
      </c>
      <c r="H171" s="210">
        <v>1</v>
      </c>
      <c r="I171" s="211"/>
      <c r="J171" s="212">
        <f>ROUND(I171*H171,2)</f>
        <v>0</v>
      </c>
      <c r="K171" s="208" t="s">
        <v>130</v>
      </c>
      <c r="L171" s="46"/>
      <c r="M171" s="213" t="s">
        <v>19</v>
      </c>
      <c r="N171" s="214" t="s">
        <v>47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131</v>
      </c>
      <c r="AT171" s="217" t="s">
        <v>126</v>
      </c>
      <c r="AU171" s="217" t="s">
        <v>84</v>
      </c>
      <c r="AY171" s="19" t="s">
        <v>124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84</v>
      </c>
      <c r="BK171" s="218">
        <f>ROUND(I171*H171,2)</f>
        <v>0</v>
      </c>
      <c r="BL171" s="19" t="s">
        <v>131</v>
      </c>
      <c r="BM171" s="217" t="s">
        <v>803</v>
      </c>
    </row>
    <row r="172" s="2" customFormat="1">
      <c r="A172" s="40"/>
      <c r="B172" s="41"/>
      <c r="C172" s="42"/>
      <c r="D172" s="219" t="s">
        <v>133</v>
      </c>
      <c r="E172" s="42"/>
      <c r="F172" s="220" t="s">
        <v>608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133</v>
      </c>
      <c r="AU172" s="19" t="s">
        <v>84</v>
      </c>
    </row>
    <row r="173" s="2" customFormat="1" ht="16.5" customHeight="1">
      <c r="A173" s="40"/>
      <c r="B173" s="41"/>
      <c r="C173" s="206" t="s">
        <v>458</v>
      </c>
      <c r="D173" s="206" t="s">
        <v>126</v>
      </c>
      <c r="E173" s="207" t="s">
        <v>804</v>
      </c>
      <c r="F173" s="208" t="s">
        <v>805</v>
      </c>
      <c r="G173" s="209" t="s">
        <v>801</v>
      </c>
      <c r="H173" s="272"/>
      <c r="I173" s="211"/>
      <c r="J173" s="212">
        <f>ROUND(I173*H173,2)</f>
        <v>0</v>
      </c>
      <c r="K173" s="208" t="s">
        <v>130</v>
      </c>
      <c r="L173" s="46"/>
      <c r="M173" s="213" t="s">
        <v>19</v>
      </c>
      <c r="N173" s="214" t="s">
        <v>47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131</v>
      </c>
      <c r="AT173" s="217" t="s">
        <v>126</v>
      </c>
      <c r="AU173" s="217" t="s">
        <v>84</v>
      </c>
      <c r="AY173" s="19" t="s">
        <v>124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84</v>
      </c>
      <c r="BK173" s="218">
        <f>ROUND(I173*H173,2)</f>
        <v>0</v>
      </c>
      <c r="BL173" s="19" t="s">
        <v>131</v>
      </c>
      <c r="BM173" s="217" t="s">
        <v>806</v>
      </c>
    </row>
    <row r="174" s="2" customFormat="1">
      <c r="A174" s="40"/>
      <c r="B174" s="41"/>
      <c r="C174" s="42"/>
      <c r="D174" s="219" t="s">
        <v>133</v>
      </c>
      <c r="E174" s="42"/>
      <c r="F174" s="220" t="s">
        <v>807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133</v>
      </c>
      <c r="AU174" s="19" t="s">
        <v>84</v>
      </c>
    </row>
    <row r="175" s="2" customFormat="1" ht="16.5" customHeight="1">
      <c r="A175" s="40"/>
      <c r="B175" s="41"/>
      <c r="C175" s="206" t="s">
        <v>463</v>
      </c>
      <c r="D175" s="206" t="s">
        <v>126</v>
      </c>
      <c r="E175" s="207" t="s">
        <v>808</v>
      </c>
      <c r="F175" s="208" t="s">
        <v>809</v>
      </c>
      <c r="G175" s="209" t="s">
        <v>801</v>
      </c>
      <c r="H175" s="272"/>
      <c r="I175" s="211"/>
      <c r="J175" s="212">
        <f>ROUND(I175*H175,2)</f>
        <v>0</v>
      </c>
      <c r="K175" s="208" t="s">
        <v>130</v>
      </c>
      <c r="L175" s="46"/>
      <c r="M175" s="213" t="s">
        <v>19</v>
      </c>
      <c r="N175" s="214" t="s">
        <v>47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131</v>
      </c>
      <c r="AT175" s="217" t="s">
        <v>126</v>
      </c>
      <c r="AU175" s="217" t="s">
        <v>84</v>
      </c>
      <c r="AY175" s="19" t="s">
        <v>124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84</v>
      </c>
      <c r="BK175" s="218">
        <f>ROUND(I175*H175,2)</f>
        <v>0</v>
      </c>
      <c r="BL175" s="19" t="s">
        <v>131</v>
      </c>
      <c r="BM175" s="217" t="s">
        <v>810</v>
      </c>
    </row>
    <row r="176" s="2" customFormat="1">
      <c r="A176" s="40"/>
      <c r="B176" s="41"/>
      <c r="C176" s="42"/>
      <c r="D176" s="219" t="s">
        <v>133</v>
      </c>
      <c r="E176" s="42"/>
      <c r="F176" s="220" t="s">
        <v>811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133</v>
      </c>
      <c r="AU176" s="19" t="s">
        <v>84</v>
      </c>
    </row>
    <row r="177" s="2" customFormat="1" ht="16.5" customHeight="1">
      <c r="A177" s="40"/>
      <c r="B177" s="41"/>
      <c r="C177" s="206" t="s">
        <v>468</v>
      </c>
      <c r="D177" s="206" t="s">
        <v>126</v>
      </c>
      <c r="E177" s="207" t="s">
        <v>812</v>
      </c>
      <c r="F177" s="208" t="s">
        <v>813</v>
      </c>
      <c r="G177" s="209" t="s">
        <v>801</v>
      </c>
      <c r="H177" s="272"/>
      <c r="I177" s="211"/>
      <c r="J177" s="212">
        <f>ROUND(I177*H177,2)</f>
        <v>0</v>
      </c>
      <c r="K177" s="208" t="s">
        <v>130</v>
      </c>
      <c r="L177" s="46"/>
      <c r="M177" s="213" t="s">
        <v>19</v>
      </c>
      <c r="N177" s="214" t="s">
        <v>47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131</v>
      </c>
      <c r="AT177" s="217" t="s">
        <v>126</v>
      </c>
      <c r="AU177" s="217" t="s">
        <v>84</v>
      </c>
      <c r="AY177" s="19" t="s">
        <v>124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84</v>
      </c>
      <c r="BK177" s="218">
        <f>ROUND(I177*H177,2)</f>
        <v>0</v>
      </c>
      <c r="BL177" s="19" t="s">
        <v>131</v>
      </c>
      <c r="BM177" s="217" t="s">
        <v>814</v>
      </c>
    </row>
    <row r="178" s="2" customFormat="1">
      <c r="A178" s="40"/>
      <c r="B178" s="41"/>
      <c r="C178" s="42"/>
      <c r="D178" s="219" t="s">
        <v>133</v>
      </c>
      <c r="E178" s="42"/>
      <c r="F178" s="220" t="s">
        <v>815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133</v>
      </c>
      <c r="AU178" s="19" t="s">
        <v>84</v>
      </c>
    </row>
    <row r="179" s="2" customFormat="1" ht="16.5" customHeight="1">
      <c r="A179" s="40"/>
      <c r="B179" s="41"/>
      <c r="C179" s="206" t="s">
        <v>473</v>
      </c>
      <c r="D179" s="206" t="s">
        <v>126</v>
      </c>
      <c r="E179" s="207" t="s">
        <v>816</v>
      </c>
      <c r="F179" s="208" t="s">
        <v>817</v>
      </c>
      <c r="G179" s="209" t="s">
        <v>801</v>
      </c>
      <c r="H179" s="272"/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47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131</v>
      </c>
      <c r="AT179" s="217" t="s">
        <v>126</v>
      </c>
      <c r="AU179" s="217" t="s">
        <v>84</v>
      </c>
      <c r="AY179" s="19" t="s">
        <v>124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84</v>
      </c>
      <c r="BK179" s="218">
        <f>ROUND(I179*H179,2)</f>
        <v>0</v>
      </c>
      <c r="BL179" s="19" t="s">
        <v>131</v>
      </c>
      <c r="BM179" s="217" t="s">
        <v>818</v>
      </c>
    </row>
    <row r="180" s="2" customFormat="1" ht="16.5" customHeight="1">
      <c r="A180" s="40"/>
      <c r="B180" s="41"/>
      <c r="C180" s="206" t="s">
        <v>478</v>
      </c>
      <c r="D180" s="206" t="s">
        <v>126</v>
      </c>
      <c r="E180" s="207" t="s">
        <v>819</v>
      </c>
      <c r="F180" s="208" t="s">
        <v>820</v>
      </c>
      <c r="G180" s="209" t="s">
        <v>801</v>
      </c>
      <c r="H180" s="272"/>
      <c r="I180" s="211"/>
      <c r="J180" s="212">
        <f>ROUND(I180*H180,2)</f>
        <v>0</v>
      </c>
      <c r="K180" s="208" t="s">
        <v>19</v>
      </c>
      <c r="L180" s="46"/>
      <c r="M180" s="213" t="s">
        <v>19</v>
      </c>
      <c r="N180" s="214" t="s">
        <v>47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131</v>
      </c>
      <c r="AT180" s="217" t="s">
        <v>126</v>
      </c>
      <c r="AU180" s="217" t="s">
        <v>84</v>
      </c>
      <c r="AY180" s="19" t="s">
        <v>124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84</v>
      </c>
      <c r="BK180" s="218">
        <f>ROUND(I180*H180,2)</f>
        <v>0</v>
      </c>
      <c r="BL180" s="19" t="s">
        <v>131</v>
      </c>
      <c r="BM180" s="217" t="s">
        <v>821</v>
      </c>
    </row>
    <row r="181" s="2" customFormat="1" ht="24.15" customHeight="1">
      <c r="A181" s="40"/>
      <c r="B181" s="41"/>
      <c r="C181" s="206" t="s">
        <v>485</v>
      </c>
      <c r="D181" s="206" t="s">
        <v>126</v>
      </c>
      <c r="E181" s="207" t="s">
        <v>822</v>
      </c>
      <c r="F181" s="208" t="s">
        <v>823</v>
      </c>
      <c r="G181" s="209" t="s">
        <v>590</v>
      </c>
      <c r="H181" s="210">
        <v>1</v>
      </c>
      <c r="I181" s="211"/>
      <c r="J181" s="212">
        <f>ROUND(I181*H181,2)</f>
        <v>0</v>
      </c>
      <c r="K181" s="208" t="s">
        <v>19</v>
      </c>
      <c r="L181" s="46"/>
      <c r="M181" s="273" t="s">
        <v>19</v>
      </c>
      <c r="N181" s="274" t="s">
        <v>47</v>
      </c>
      <c r="O181" s="269"/>
      <c r="P181" s="275">
        <f>O181*H181</f>
        <v>0</v>
      </c>
      <c r="Q181" s="275">
        <v>0</v>
      </c>
      <c r="R181" s="275">
        <f>Q181*H181</f>
        <v>0</v>
      </c>
      <c r="S181" s="275">
        <v>0</v>
      </c>
      <c r="T181" s="27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131</v>
      </c>
      <c r="AT181" s="217" t="s">
        <v>126</v>
      </c>
      <c r="AU181" s="217" t="s">
        <v>84</v>
      </c>
      <c r="AY181" s="19" t="s">
        <v>124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84</v>
      </c>
      <c r="BK181" s="218">
        <f>ROUND(I181*H181,2)</f>
        <v>0</v>
      </c>
      <c r="BL181" s="19" t="s">
        <v>131</v>
      </c>
      <c r="BM181" s="217" t="s">
        <v>824</v>
      </c>
    </row>
    <row r="182" s="2" customFormat="1" ht="6.96" customHeight="1">
      <c r="A182" s="40"/>
      <c r="B182" s="61"/>
      <c r="C182" s="62"/>
      <c r="D182" s="62"/>
      <c r="E182" s="62"/>
      <c r="F182" s="62"/>
      <c r="G182" s="62"/>
      <c r="H182" s="62"/>
      <c r="I182" s="62"/>
      <c r="J182" s="62"/>
      <c r="K182" s="62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UrkeCteQwXuAhpUqAefNjCY2TKGemexFpIl9T3HIuXXZavD8xScrudWkLpapBGNpO+t+SkYmA/Rhrqu1SyjJ6A==" hashValue="groAFdjRmiByyaBenxrCK342wIvxSuiw3/jU3F8ZGH+416f5CQrmVYnrdRI3x87bqmzvBgBW5eCtXWPriPYzYg==" algorithmName="SHA-512" password="CC35"/>
  <autoFilter ref="C81:K18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1/218100001"/>
    <hyperlink ref="F88" r:id="rId2" display="https://podminky.urs.cz/item/CS_URS_2024_01/218202016"/>
    <hyperlink ref="F90" r:id="rId3" display="https://podminky.urs.cz/item/CS_URS_2024_01/945421110"/>
    <hyperlink ref="F92" r:id="rId4" display="https://podminky.urs.cz/item/CS_URS_2024_01/HZS2231"/>
    <hyperlink ref="F94" r:id="rId5" display="https://podminky.urs.cz/item/CS_URS_2024_01/210204011"/>
    <hyperlink ref="F98" r:id="rId6" display="https://podminky.urs.cz/item/CS_URS_2024_01/741122134"/>
    <hyperlink ref="F101" r:id="rId7" display="https://podminky.urs.cz/item/CS_URS_2024_01/210100252"/>
    <hyperlink ref="F104" r:id="rId8" display="https://podminky.urs.cz/item/CS_URS_2024_01/741410041"/>
    <hyperlink ref="F107" r:id="rId9" display="https://podminky.urs.cz/item/CS_URS_2024_01/210220301"/>
    <hyperlink ref="F111" r:id="rId10" display="https://podminky.urs.cz/item/CS_URS_2024_01/210204201"/>
    <hyperlink ref="F114" r:id="rId11" display="https://podminky.urs.cz/item/CS_URS_2024_01/210203901"/>
    <hyperlink ref="F117" r:id="rId12" display="https://podminky.urs.cz/item/CS_URS_2024_01/210100096"/>
    <hyperlink ref="F119" r:id="rId13" display="https://podminky.urs.cz/item/CS_URS_2024_01/210100101"/>
    <hyperlink ref="F121" r:id="rId14" display="https://podminky.urs.cz/item/CS_URS_2024_01/741122122"/>
    <hyperlink ref="F124" r:id="rId15" display="https://podminky.urs.cz/item/CS_URS_2024_01/210204103"/>
    <hyperlink ref="F128" r:id="rId16" display="https://podminky.urs.cz/item/CS_URS_2024_01/210220020"/>
    <hyperlink ref="F131" r:id="rId17" display="https://podminky.urs.cz/item/CS_URS_2024_01/011464000"/>
    <hyperlink ref="F133" r:id="rId18" display="https://podminky.urs.cz/item/CS_URS_2024_01/210280001"/>
    <hyperlink ref="F136" r:id="rId19" display="https://podminky.urs.cz/item/CS_URS_2024_01/468021212"/>
    <hyperlink ref="F138" r:id="rId20" display="https://podminky.urs.cz/item/CS_URS_2024_01/460871132"/>
    <hyperlink ref="F140" r:id="rId21" display="https://podminky.urs.cz/item/CS_URS_2024_01/460881612"/>
    <hyperlink ref="F142" r:id="rId22" display="https://podminky.urs.cz/item/CS_URS_2024_01/460141112"/>
    <hyperlink ref="F144" r:id="rId23" display="https://podminky.urs.cz/item/CS_URS_2024_01/460080013"/>
    <hyperlink ref="F146" r:id="rId24" display="https://podminky.urs.cz/item/CS_URS_2024_01/871361101"/>
    <hyperlink ref="F149" r:id="rId25" display="https://podminky.urs.cz/item/CS_URS_2024_01/460520172"/>
    <hyperlink ref="F152" r:id="rId26" display="https://podminky.urs.cz/item/CS_URS_2024_01/460171312"/>
    <hyperlink ref="F154" r:id="rId27" display="https://podminky.urs.cz/item/CS_URS_2024_01/460281111"/>
    <hyperlink ref="F156" r:id="rId28" display="https://podminky.urs.cz/item/CS_URS_2024_01/460661111"/>
    <hyperlink ref="F158" r:id="rId29" display="https://podminky.urs.cz/item/CS_URS_2024_01/460791214"/>
    <hyperlink ref="F161" r:id="rId30" display="https://podminky.urs.cz/item/CS_URS_2024_01/460742131"/>
    <hyperlink ref="F163" r:id="rId31" display="https://podminky.urs.cz/item/CS_URS_2024_01/460281121"/>
    <hyperlink ref="F165" r:id="rId32" display="https://podminky.urs.cz/item/CS_URS_2024_01/460671113"/>
    <hyperlink ref="F168" r:id="rId33" display="https://podminky.urs.cz/item/CS_URS_2024_01/460451322"/>
    <hyperlink ref="F172" r:id="rId34" display="https://podminky.urs.cz/item/CS_URS_2024_01/013254000"/>
    <hyperlink ref="F174" r:id="rId35" display="https://podminky.urs.cz/item/CS_URS_2024_01/034002000"/>
    <hyperlink ref="F176" r:id="rId36" display="https://podminky.urs.cz/item/CS_URS_2024_01/065002000"/>
    <hyperlink ref="F178" r:id="rId37" display="https://podminky.urs.cz/item/CS_URS_2024_01/071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 topLeftCell="A202"/>
  </sheetViews>
  <cols>
    <col min="1" max="1" width="8.332031" style="277" customWidth="1"/>
    <col min="2" max="2" width="1.667969" style="277" customWidth="1"/>
    <col min="3" max="4" width="5" style="277" customWidth="1"/>
    <col min="5" max="5" width="11.66016" style="277" customWidth="1"/>
    <col min="6" max="6" width="9.160156" style="277" customWidth="1"/>
    <col min="7" max="7" width="5" style="277" customWidth="1"/>
    <col min="8" max="8" width="77.83203" style="277" customWidth="1"/>
    <col min="9" max="10" width="20" style="277" customWidth="1"/>
    <col min="11" max="11" width="1.667969" style="277" customWidth="1"/>
  </cols>
  <sheetData>
    <row r="1" s="1" customFormat="1" ht="37.5" customHeight="1"/>
    <row r="2" s="1" customFormat="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="16" customFormat="1" ht="45" customHeight="1">
      <c r="B3" s="281"/>
      <c r="C3" s="282" t="s">
        <v>825</v>
      </c>
      <c r="D3" s="282"/>
      <c r="E3" s="282"/>
      <c r="F3" s="282"/>
      <c r="G3" s="282"/>
      <c r="H3" s="282"/>
      <c r="I3" s="282"/>
      <c r="J3" s="282"/>
      <c r="K3" s="283"/>
    </row>
    <row r="4" s="1" customFormat="1" ht="25.5" customHeight="1">
      <c r="B4" s="284"/>
      <c r="C4" s="285" t="s">
        <v>826</v>
      </c>
      <c r="D4" s="285"/>
      <c r="E4" s="285"/>
      <c r="F4" s="285"/>
      <c r="G4" s="285"/>
      <c r="H4" s="285"/>
      <c r="I4" s="285"/>
      <c r="J4" s="285"/>
      <c r="K4" s="286"/>
    </row>
    <row r="5" s="1" customFormat="1" ht="5.25" customHeight="1">
      <c r="B5" s="284"/>
      <c r="C5" s="287"/>
      <c r="D5" s="287"/>
      <c r="E5" s="287"/>
      <c r="F5" s="287"/>
      <c r="G5" s="287"/>
      <c r="H5" s="287"/>
      <c r="I5" s="287"/>
      <c r="J5" s="287"/>
      <c r="K5" s="286"/>
    </row>
    <row r="6" s="1" customFormat="1" ht="15" customHeight="1">
      <c r="B6" s="284"/>
      <c r="C6" s="288" t="s">
        <v>827</v>
      </c>
      <c r="D6" s="288"/>
      <c r="E6" s="288"/>
      <c r="F6" s="288"/>
      <c r="G6" s="288"/>
      <c r="H6" s="288"/>
      <c r="I6" s="288"/>
      <c r="J6" s="288"/>
      <c r="K6" s="286"/>
    </row>
    <row r="7" s="1" customFormat="1" ht="15" customHeight="1">
      <c r="B7" s="289"/>
      <c r="C7" s="288" t="s">
        <v>828</v>
      </c>
      <c r="D7" s="288"/>
      <c r="E7" s="288"/>
      <c r="F7" s="288"/>
      <c r="G7" s="288"/>
      <c r="H7" s="288"/>
      <c r="I7" s="288"/>
      <c r="J7" s="288"/>
      <c r="K7" s="286"/>
    </row>
    <row r="8" s="1" customFormat="1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s="1" customFormat="1" ht="15" customHeight="1">
      <c r="B9" s="289"/>
      <c r="C9" s="288" t="s">
        <v>829</v>
      </c>
      <c r="D9" s="288"/>
      <c r="E9" s="288"/>
      <c r="F9" s="288"/>
      <c r="G9" s="288"/>
      <c r="H9" s="288"/>
      <c r="I9" s="288"/>
      <c r="J9" s="288"/>
      <c r="K9" s="286"/>
    </row>
    <row r="10" s="1" customFormat="1" ht="15" customHeight="1">
      <c r="B10" s="289"/>
      <c r="C10" s="288"/>
      <c r="D10" s="288" t="s">
        <v>830</v>
      </c>
      <c r="E10" s="288"/>
      <c r="F10" s="288"/>
      <c r="G10" s="288"/>
      <c r="H10" s="288"/>
      <c r="I10" s="288"/>
      <c r="J10" s="288"/>
      <c r="K10" s="286"/>
    </row>
    <row r="11" s="1" customFormat="1" ht="15" customHeight="1">
      <c r="B11" s="289"/>
      <c r="C11" s="290"/>
      <c r="D11" s="288" t="s">
        <v>831</v>
      </c>
      <c r="E11" s="288"/>
      <c r="F11" s="288"/>
      <c r="G11" s="288"/>
      <c r="H11" s="288"/>
      <c r="I11" s="288"/>
      <c r="J11" s="288"/>
      <c r="K11" s="286"/>
    </row>
    <row r="12" s="1" customFormat="1" ht="15" customHeight="1">
      <c r="B12" s="289"/>
      <c r="C12" s="290"/>
      <c r="D12" s="288"/>
      <c r="E12" s="288"/>
      <c r="F12" s="288"/>
      <c r="G12" s="288"/>
      <c r="H12" s="288"/>
      <c r="I12" s="288"/>
      <c r="J12" s="288"/>
      <c r="K12" s="286"/>
    </row>
    <row r="13" s="1" customFormat="1" ht="15" customHeight="1">
      <c r="B13" s="289"/>
      <c r="C13" s="290"/>
      <c r="D13" s="291" t="s">
        <v>832</v>
      </c>
      <c r="E13" s="288"/>
      <c r="F13" s="288"/>
      <c r="G13" s="288"/>
      <c r="H13" s="288"/>
      <c r="I13" s="288"/>
      <c r="J13" s="288"/>
      <c r="K13" s="286"/>
    </row>
    <row r="14" s="1" customFormat="1" ht="12.75" customHeight="1">
      <c r="B14" s="289"/>
      <c r="C14" s="290"/>
      <c r="D14" s="290"/>
      <c r="E14" s="290"/>
      <c r="F14" s="290"/>
      <c r="G14" s="290"/>
      <c r="H14" s="290"/>
      <c r="I14" s="290"/>
      <c r="J14" s="290"/>
      <c r="K14" s="286"/>
    </row>
    <row r="15" s="1" customFormat="1" ht="15" customHeight="1">
      <c r="B15" s="289"/>
      <c r="C15" s="290"/>
      <c r="D15" s="288" t="s">
        <v>833</v>
      </c>
      <c r="E15" s="288"/>
      <c r="F15" s="288"/>
      <c r="G15" s="288"/>
      <c r="H15" s="288"/>
      <c r="I15" s="288"/>
      <c r="J15" s="288"/>
      <c r="K15" s="286"/>
    </row>
    <row r="16" s="1" customFormat="1" ht="15" customHeight="1">
      <c r="B16" s="289"/>
      <c r="C16" s="290"/>
      <c r="D16" s="288" t="s">
        <v>834</v>
      </c>
      <c r="E16" s="288"/>
      <c r="F16" s="288"/>
      <c r="G16" s="288"/>
      <c r="H16" s="288"/>
      <c r="I16" s="288"/>
      <c r="J16" s="288"/>
      <c r="K16" s="286"/>
    </row>
    <row r="17" s="1" customFormat="1" ht="15" customHeight="1">
      <c r="B17" s="289"/>
      <c r="C17" s="290"/>
      <c r="D17" s="288" t="s">
        <v>835</v>
      </c>
      <c r="E17" s="288"/>
      <c r="F17" s="288"/>
      <c r="G17" s="288"/>
      <c r="H17" s="288"/>
      <c r="I17" s="288"/>
      <c r="J17" s="288"/>
      <c r="K17" s="286"/>
    </row>
    <row r="18" s="1" customFormat="1" ht="15" customHeight="1">
      <c r="B18" s="289"/>
      <c r="C18" s="290"/>
      <c r="D18" s="290"/>
      <c r="E18" s="292" t="s">
        <v>83</v>
      </c>
      <c r="F18" s="288" t="s">
        <v>836</v>
      </c>
      <c r="G18" s="288"/>
      <c r="H18" s="288"/>
      <c r="I18" s="288"/>
      <c r="J18" s="288"/>
      <c r="K18" s="286"/>
    </row>
    <row r="19" s="1" customFormat="1" ht="15" customHeight="1">
      <c r="B19" s="289"/>
      <c r="C19" s="290"/>
      <c r="D19" s="290"/>
      <c r="E19" s="292" t="s">
        <v>837</v>
      </c>
      <c r="F19" s="288" t="s">
        <v>838</v>
      </c>
      <c r="G19" s="288"/>
      <c r="H19" s="288"/>
      <c r="I19" s="288"/>
      <c r="J19" s="288"/>
      <c r="K19" s="286"/>
    </row>
    <row r="20" s="1" customFormat="1" ht="15" customHeight="1">
      <c r="B20" s="289"/>
      <c r="C20" s="290"/>
      <c r="D20" s="290"/>
      <c r="E20" s="292" t="s">
        <v>839</v>
      </c>
      <c r="F20" s="288" t="s">
        <v>840</v>
      </c>
      <c r="G20" s="288"/>
      <c r="H20" s="288"/>
      <c r="I20" s="288"/>
      <c r="J20" s="288"/>
      <c r="K20" s="286"/>
    </row>
    <row r="21" s="1" customFormat="1" ht="15" customHeight="1">
      <c r="B21" s="289"/>
      <c r="C21" s="290"/>
      <c r="D21" s="290"/>
      <c r="E21" s="292" t="s">
        <v>841</v>
      </c>
      <c r="F21" s="288" t="s">
        <v>842</v>
      </c>
      <c r="G21" s="288"/>
      <c r="H21" s="288"/>
      <c r="I21" s="288"/>
      <c r="J21" s="288"/>
      <c r="K21" s="286"/>
    </row>
    <row r="22" s="1" customFormat="1" ht="15" customHeight="1">
      <c r="B22" s="289"/>
      <c r="C22" s="290"/>
      <c r="D22" s="290"/>
      <c r="E22" s="292" t="s">
        <v>843</v>
      </c>
      <c r="F22" s="288" t="s">
        <v>844</v>
      </c>
      <c r="G22" s="288"/>
      <c r="H22" s="288"/>
      <c r="I22" s="288"/>
      <c r="J22" s="288"/>
      <c r="K22" s="286"/>
    </row>
    <row r="23" s="1" customFormat="1" ht="15" customHeight="1">
      <c r="B23" s="289"/>
      <c r="C23" s="290"/>
      <c r="D23" s="290"/>
      <c r="E23" s="292" t="s">
        <v>845</v>
      </c>
      <c r="F23" s="288" t="s">
        <v>846</v>
      </c>
      <c r="G23" s="288"/>
      <c r="H23" s="288"/>
      <c r="I23" s="288"/>
      <c r="J23" s="288"/>
      <c r="K23" s="286"/>
    </row>
    <row r="24" s="1" customFormat="1" ht="12.75" customHeight="1">
      <c r="B24" s="289"/>
      <c r="C24" s="290"/>
      <c r="D24" s="290"/>
      <c r="E24" s="290"/>
      <c r="F24" s="290"/>
      <c r="G24" s="290"/>
      <c r="H24" s="290"/>
      <c r="I24" s="290"/>
      <c r="J24" s="290"/>
      <c r="K24" s="286"/>
    </row>
    <row r="25" s="1" customFormat="1" ht="15" customHeight="1">
      <c r="B25" s="289"/>
      <c r="C25" s="288" t="s">
        <v>847</v>
      </c>
      <c r="D25" s="288"/>
      <c r="E25" s="288"/>
      <c r="F25" s="288"/>
      <c r="G25" s="288"/>
      <c r="H25" s="288"/>
      <c r="I25" s="288"/>
      <c r="J25" s="288"/>
      <c r="K25" s="286"/>
    </row>
    <row r="26" s="1" customFormat="1" ht="15" customHeight="1">
      <c r="B26" s="289"/>
      <c r="C26" s="288" t="s">
        <v>848</v>
      </c>
      <c r="D26" s="288"/>
      <c r="E26" s="288"/>
      <c r="F26" s="288"/>
      <c r="G26" s="288"/>
      <c r="H26" s="288"/>
      <c r="I26" s="288"/>
      <c r="J26" s="288"/>
      <c r="K26" s="286"/>
    </row>
    <row r="27" s="1" customFormat="1" ht="15" customHeight="1">
      <c r="B27" s="289"/>
      <c r="C27" s="288"/>
      <c r="D27" s="288" t="s">
        <v>849</v>
      </c>
      <c r="E27" s="288"/>
      <c r="F27" s="288"/>
      <c r="G27" s="288"/>
      <c r="H27" s="288"/>
      <c r="I27" s="288"/>
      <c r="J27" s="288"/>
      <c r="K27" s="286"/>
    </row>
    <row r="28" s="1" customFormat="1" ht="15" customHeight="1">
      <c r="B28" s="289"/>
      <c r="C28" s="290"/>
      <c r="D28" s="288" t="s">
        <v>850</v>
      </c>
      <c r="E28" s="288"/>
      <c r="F28" s="288"/>
      <c r="G28" s="288"/>
      <c r="H28" s="288"/>
      <c r="I28" s="288"/>
      <c r="J28" s="288"/>
      <c r="K28" s="286"/>
    </row>
    <row r="29" s="1" customFormat="1" ht="12.75" customHeight="1">
      <c r="B29" s="289"/>
      <c r="C29" s="290"/>
      <c r="D29" s="290"/>
      <c r="E29" s="290"/>
      <c r="F29" s="290"/>
      <c r="G29" s="290"/>
      <c r="H29" s="290"/>
      <c r="I29" s="290"/>
      <c r="J29" s="290"/>
      <c r="K29" s="286"/>
    </row>
    <row r="30" s="1" customFormat="1" ht="15" customHeight="1">
      <c r="B30" s="289"/>
      <c r="C30" s="290"/>
      <c r="D30" s="288" t="s">
        <v>851</v>
      </c>
      <c r="E30" s="288"/>
      <c r="F30" s="288"/>
      <c r="G30" s="288"/>
      <c r="H30" s="288"/>
      <c r="I30" s="288"/>
      <c r="J30" s="288"/>
      <c r="K30" s="286"/>
    </row>
    <row r="31" s="1" customFormat="1" ht="15" customHeight="1">
      <c r="B31" s="289"/>
      <c r="C31" s="290"/>
      <c r="D31" s="288" t="s">
        <v>852</v>
      </c>
      <c r="E31" s="288"/>
      <c r="F31" s="288"/>
      <c r="G31" s="288"/>
      <c r="H31" s="288"/>
      <c r="I31" s="288"/>
      <c r="J31" s="288"/>
      <c r="K31" s="286"/>
    </row>
    <row r="32" s="1" customFormat="1" ht="12.75" customHeight="1">
      <c r="B32" s="289"/>
      <c r="C32" s="290"/>
      <c r="D32" s="290"/>
      <c r="E32" s="290"/>
      <c r="F32" s="290"/>
      <c r="G32" s="290"/>
      <c r="H32" s="290"/>
      <c r="I32" s="290"/>
      <c r="J32" s="290"/>
      <c r="K32" s="286"/>
    </row>
    <row r="33" s="1" customFormat="1" ht="15" customHeight="1">
      <c r="B33" s="289"/>
      <c r="C33" s="290"/>
      <c r="D33" s="288" t="s">
        <v>853</v>
      </c>
      <c r="E33" s="288"/>
      <c r="F33" s="288"/>
      <c r="G33" s="288"/>
      <c r="H33" s="288"/>
      <c r="I33" s="288"/>
      <c r="J33" s="288"/>
      <c r="K33" s="286"/>
    </row>
    <row r="34" s="1" customFormat="1" ht="15" customHeight="1">
      <c r="B34" s="289"/>
      <c r="C34" s="290"/>
      <c r="D34" s="288" t="s">
        <v>854</v>
      </c>
      <c r="E34" s="288"/>
      <c r="F34" s="288"/>
      <c r="G34" s="288"/>
      <c r="H34" s="288"/>
      <c r="I34" s="288"/>
      <c r="J34" s="288"/>
      <c r="K34" s="286"/>
    </row>
    <row r="35" s="1" customFormat="1" ht="15" customHeight="1">
      <c r="B35" s="289"/>
      <c r="C35" s="290"/>
      <c r="D35" s="288" t="s">
        <v>855</v>
      </c>
      <c r="E35" s="288"/>
      <c r="F35" s="288"/>
      <c r="G35" s="288"/>
      <c r="H35" s="288"/>
      <c r="I35" s="288"/>
      <c r="J35" s="288"/>
      <c r="K35" s="286"/>
    </row>
    <row r="36" s="1" customFormat="1" ht="15" customHeight="1">
      <c r="B36" s="289"/>
      <c r="C36" s="290"/>
      <c r="D36" s="288"/>
      <c r="E36" s="291" t="s">
        <v>110</v>
      </c>
      <c r="F36" s="288"/>
      <c r="G36" s="288" t="s">
        <v>856</v>
      </c>
      <c r="H36" s="288"/>
      <c r="I36" s="288"/>
      <c r="J36" s="288"/>
      <c r="K36" s="286"/>
    </row>
    <row r="37" s="1" customFormat="1" ht="30.75" customHeight="1">
      <c r="B37" s="289"/>
      <c r="C37" s="290"/>
      <c r="D37" s="288"/>
      <c r="E37" s="291" t="s">
        <v>857</v>
      </c>
      <c r="F37" s="288"/>
      <c r="G37" s="288" t="s">
        <v>858</v>
      </c>
      <c r="H37" s="288"/>
      <c r="I37" s="288"/>
      <c r="J37" s="288"/>
      <c r="K37" s="286"/>
    </row>
    <row r="38" s="1" customFormat="1" ht="15" customHeight="1">
      <c r="B38" s="289"/>
      <c r="C38" s="290"/>
      <c r="D38" s="288"/>
      <c r="E38" s="291" t="s">
        <v>57</v>
      </c>
      <c r="F38" s="288"/>
      <c r="G38" s="288" t="s">
        <v>859</v>
      </c>
      <c r="H38" s="288"/>
      <c r="I38" s="288"/>
      <c r="J38" s="288"/>
      <c r="K38" s="286"/>
    </row>
    <row r="39" s="1" customFormat="1" ht="15" customHeight="1">
      <c r="B39" s="289"/>
      <c r="C39" s="290"/>
      <c r="D39" s="288"/>
      <c r="E39" s="291" t="s">
        <v>58</v>
      </c>
      <c r="F39" s="288"/>
      <c r="G39" s="288" t="s">
        <v>860</v>
      </c>
      <c r="H39" s="288"/>
      <c r="I39" s="288"/>
      <c r="J39" s="288"/>
      <c r="K39" s="286"/>
    </row>
    <row r="40" s="1" customFormat="1" ht="15" customHeight="1">
      <c r="B40" s="289"/>
      <c r="C40" s="290"/>
      <c r="D40" s="288"/>
      <c r="E40" s="291" t="s">
        <v>111</v>
      </c>
      <c r="F40" s="288"/>
      <c r="G40" s="288" t="s">
        <v>861</v>
      </c>
      <c r="H40" s="288"/>
      <c r="I40" s="288"/>
      <c r="J40" s="288"/>
      <c r="K40" s="286"/>
    </row>
    <row r="41" s="1" customFormat="1" ht="15" customHeight="1">
      <c r="B41" s="289"/>
      <c r="C41" s="290"/>
      <c r="D41" s="288"/>
      <c r="E41" s="291" t="s">
        <v>112</v>
      </c>
      <c r="F41" s="288"/>
      <c r="G41" s="288" t="s">
        <v>862</v>
      </c>
      <c r="H41" s="288"/>
      <c r="I41" s="288"/>
      <c r="J41" s="288"/>
      <c r="K41" s="286"/>
    </row>
    <row r="42" s="1" customFormat="1" ht="15" customHeight="1">
      <c r="B42" s="289"/>
      <c r="C42" s="290"/>
      <c r="D42" s="288"/>
      <c r="E42" s="291" t="s">
        <v>863</v>
      </c>
      <c r="F42" s="288"/>
      <c r="G42" s="288" t="s">
        <v>864</v>
      </c>
      <c r="H42" s="288"/>
      <c r="I42" s="288"/>
      <c r="J42" s="288"/>
      <c r="K42" s="286"/>
    </row>
    <row r="43" s="1" customFormat="1" ht="15" customHeight="1">
      <c r="B43" s="289"/>
      <c r="C43" s="290"/>
      <c r="D43" s="288"/>
      <c r="E43" s="291"/>
      <c r="F43" s="288"/>
      <c r="G43" s="288" t="s">
        <v>865</v>
      </c>
      <c r="H43" s="288"/>
      <c r="I43" s="288"/>
      <c r="J43" s="288"/>
      <c r="K43" s="286"/>
    </row>
    <row r="44" s="1" customFormat="1" ht="15" customHeight="1">
      <c r="B44" s="289"/>
      <c r="C44" s="290"/>
      <c r="D44" s="288"/>
      <c r="E44" s="291" t="s">
        <v>866</v>
      </c>
      <c r="F44" s="288"/>
      <c r="G44" s="288" t="s">
        <v>867</v>
      </c>
      <c r="H44" s="288"/>
      <c r="I44" s="288"/>
      <c r="J44" s="288"/>
      <c r="K44" s="286"/>
    </row>
    <row r="45" s="1" customFormat="1" ht="15" customHeight="1">
      <c r="B45" s="289"/>
      <c r="C45" s="290"/>
      <c r="D45" s="288"/>
      <c r="E45" s="291" t="s">
        <v>114</v>
      </c>
      <c r="F45" s="288"/>
      <c r="G45" s="288" t="s">
        <v>868</v>
      </c>
      <c r="H45" s="288"/>
      <c r="I45" s="288"/>
      <c r="J45" s="288"/>
      <c r="K45" s="286"/>
    </row>
    <row r="46" s="1" customFormat="1" ht="12.75" customHeight="1">
      <c r="B46" s="289"/>
      <c r="C46" s="290"/>
      <c r="D46" s="288"/>
      <c r="E46" s="288"/>
      <c r="F46" s="288"/>
      <c r="G46" s="288"/>
      <c r="H46" s="288"/>
      <c r="I46" s="288"/>
      <c r="J46" s="288"/>
      <c r="K46" s="286"/>
    </row>
    <row r="47" s="1" customFormat="1" ht="15" customHeight="1">
      <c r="B47" s="289"/>
      <c r="C47" s="290"/>
      <c r="D47" s="288" t="s">
        <v>869</v>
      </c>
      <c r="E47" s="288"/>
      <c r="F47" s="288"/>
      <c r="G47" s="288"/>
      <c r="H47" s="288"/>
      <c r="I47" s="288"/>
      <c r="J47" s="288"/>
      <c r="K47" s="286"/>
    </row>
    <row r="48" s="1" customFormat="1" ht="15" customHeight="1">
      <c r="B48" s="289"/>
      <c r="C48" s="290"/>
      <c r="D48" s="290"/>
      <c r="E48" s="288" t="s">
        <v>870</v>
      </c>
      <c r="F48" s="288"/>
      <c r="G48" s="288"/>
      <c r="H48" s="288"/>
      <c r="I48" s="288"/>
      <c r="J48" s="288"/>
      <c r="K48" s="286"/>
    </row>
    <row r="49" s="1" customFormat="1" ht="15" customHeight="1">
      <c r="B49" s="289"/>
      <c r="C49" s="290"/>
      <c r="D49" s="290"/>
      <c r="E49" s="288" t="s">
        <v>871</v>
      </c>
      <c r="F49" s="288"/>
      <c r="G49" s="288"/>
      <c r="H49" s="288"/>
      <c r="I49" s="288"/>
      <c r="J49" s="288"/>
      <c r="K49" s="286"/>
    </row>
    <row r="50" s="1" customFormat="1" ht="15" customHeight="1">
      <c r="B50" s="289"/>
      <c r="C50" s="290"/>
      <c r="D50" s="290"/>
      <c r="E50" s="288" t="s">
        <v>872</v>
      </c>
      <c r="F50" s="288"/>
      <c r="G50" s="288"/>
      <c r="H50" s="288"/>
      <c r="I50" s="288"/>
      <c r="J50" s="288"/>
      <c r="K50" s="286"/>
    </row>
    <row r="51" s="1" customFormat="1" ht="15" customHeight="1">
      <c r="B51" s="289"/>
      <c r="C51" s="290"/>
      <c r="D51" s="288" t="s">
        <v>873</v>
      </c>
      <c r="E51" s="288"/>
      <c r="F51" s="288"/>
      <c r="G51" s="288"/>
      <c r="H51" s="288"/>
      <c r="I51" s="288"/>
      <c r="J51" s="288"/>
      <c r="K51" s="286"/>
    </row>
    <row r="52" s="1" customFormat="1" ht="25.5" customHeight="1">
      <c r="B52" s="284"/>
      <c r="C52" s="285" t="s">
        <v>874</v>
      </c>
      <c r="D52" s="285"/>
      <c r="E52" s="285"/>
      <c r="F52" s="285"/>
      <c r="G52" s="285"/>
      <c r="H52" s="285"/>
      <c r="I52" s="285"/>
      <c r="J52" s="285"/>
      <c r="K52" s="286"/>
    </row>
    <row r="53" s="1" customFormat="1" ht="5.25" customHeight="1">
      <c r="B53" s="284"/>
      <c r="C53" s="287"/>
      <c r="D53" s="287"/>
      <c r="E53" s="287"/>
      <c r="F53" s="287"/>
      <c r="G53" s="287"/>
      <c r="H53" s="287"/>
      <c r="I53" s="287"/>
      <c r="J53" s="287"/>
      <c r="K53" s="286"/>
    </row>
    <row r="54" s="1" customFormat="1" ht="15" customHeight="1">
      <c r="B54" s="284"/>
      <c r="C54" s="288" t="s">
        <v>875</v>
      </c>
      <c r="D54" s="288"/>
      <c r="E54" s="288"/>
      <c r="F54" s="288"/>
      <c r="G54" s="288"/>
      <c r="H54" s="288"/>
      <c r="I54" s="288"/>
      <c r="J54" s="288"/>
      <c r="K54" s="286"/>
    </row>
    <row r="55" s="1" customFormat="1" ht="15" customHeight="1">
      <c r="B55" s="284"/>
      <c r="C55" s="288" t="s">
        <v>876</v>
      </c>
      <c r="D55" s="288"/>
      <c r="E55" s="288"/>
      <c r="F55" s="288"/>
      <c r="G55" s="288"/>
      <c r="H55" s="288"/>
      <c r="I55" s="288"/>
      <c r="J55" s="288"/>
      <c r="K55" s="286"/>
    </row>
    <row r="56" s="1" customFormat="1" ht="12.75" customHeight="1">
      <c r="B56" s="284"/>
      <c r="C56" s="288"/>
      <c r="D56" s="288"/>
      <c r="E56" s="288"/>
      <c r="F56" s="288"/>
      <c r="G56" s="288"/>
      <c r="H56" s="288"/>
      <c r="I56" s="288"/>
      <c r="J56" s="288"/>
      <c r="K56" s="286"/>
    </row>
    <row r="57" s="1" customFormat="1" ht="15" customHeight="1">
      <c r="B57" s="284"/>
      <c r="C57" s="288" t="s">
        <v>877</v>
      </c>
      <c r="D57" s="288"/>
      <c r="E57" s="288"/>
      <c r="F57" s="288"/>
      <c r="G57" s="288"/>
      <c r="H57" s="288"/>
      <c r="I57" s="288"/>
      <c r="J57" s="288"/>
      <c r="K57" s="286"/>
    </row>
    <row r="58" s="1" customFormat="1" ht="15" customHeight="1">
      <c r="B58" s="284"/>
      <c r="C58" s="290"/>
      <c r="D58" s="288" t="s">
        <v>878</v>
      </c>
      <c r="E58" s="288"/>
      <c r="F58" s="288"/>
      <c r="G58" s="288"/>
      <c r="H58" s="288"/>
      <c r="I58" s="288"/>
      <c r="J58" s="288"/>
      <c r="K58" s="286"/>
    </row>
    <row r="59" s="1" customFormat="1" ht="15" customHeight="1">
      <c r="B59" s="284"/>
      <c r="C59" s="290"/>
      <c r="D59" s="288" t="s">
        <v>879</v>
      </c>
      <c r="E59" s="288"/>
      <c r="F59" s="288"/>
      <c r="G59" s="288"/>
      <c r="H59" s="288"/>
      <c r="I59" s="288"/>
      <c r="J59" s="288"/>
      <c r="K59" s="286"/>
    </row>
    <row r="60" s="1" customFormat="1" ht="15" customHeight="1">
      <c r="B60" s="284"/>
      <c r="C60" s="290"/>
      <c r="D60" s="288" t="s">
        <v>880</v>
      </c>
      <c r="E60" s="288"/>
      <c r="F60" s="288"/>
      <c r="G60" s="288"/>
      <c r="H60" s="288"/>
      <c r="I60" s="288"/>
      <c r="J60" s="288"/>
      <c r="K60" s="286"/>
    </row>
    <row r="61" s="1" customFormat="1" ht="15" customHeight="1">
      <c r="B61" s="284"/>
      <c r="C61" s="290"/>
      <c r="D61" s="288" t="s">
        <v>881</v>
      </c>
      <c r="E61" s="288"/>
      <c r="F61" s="288"/>
      <c r="G61" s="288"/>
      <c r="H61" s="288"/>
      <c r="I61" s="288"/>
      <c r="J61" s="288"/>
      <c r="K61" s="286"/>
    </row>
    <row r="62" s="1" customFormat="1" ht="15" customHeight="1">
      <c r="B62" s="284"/>
      <c r="C62" s="290"/>
      <c r="D62" s="293" t="s">
        <v>882</v>
      </c>
      <c r="E62" s="293"/>
      <c r="F62" s="293"/>
      <c r="G62" s="293"/>
      <c r="H62" s="293"/>
      <c r="I62" s="293"/>
      <c r="J62" s="293"/>
      <c r="K62" s="286"/>
    </row>
    <row r="63" s="1" customFormat="1" ht="15" customHeight="1">
      <c r="B63" s="284"/>
      <c r="C63" s="290"/>
      <c r="D63" s="288" t="s">
        <v>883</v>
      </c>
      <c r="E63" s="288"/>
      <c r="F63" s="288"/>
      <c r="G63" s="288"/>
      <c r="H63" s="288"/>
      <c r="I63" s="288"/>
      <c r="J63" s="288"/>
      <c r="K63" s="286"/>
    </row>
    <row r="64" s="1" customFormat="1" ht="12.75" customHeight="1">
      <c r="B64" s="284"/>
      <c r="C64" s="290"/>
      <c r="D64" s="290"/>
      <c r="E64" s="294"/>
      <c r="F64" s="290"/>
      <c r="G64" s="290"/>
      <c r="H64" s="290"/>
      <c r="I64" s="290"/>
      <c r="J64" s="290"/>
      <c r="K64" s="286"/>
    </row>
    <row r="65" s="1" customFormat="1" ht="15" customHeight="1">
      <c r="B65" s="284"/>
      <c r="C65" s="290"/>
      <c r="D65" s="288" t="s">
        <v>884</v>
      </c>
      <c r="E65" s="288"/>
      <c r="F65" s="288"/>
      <c r="G65" s="288"/>
      <c r="H65" s="288"/>
      <c r="I65" s="288"/>
      <c r="J65" s="288"/>
      <c r="K65" s="286"/>
    </row>
    <row r="66" s="1" customFormat="1" ht="15" customHeight="1">
      <c r="B66" s="284"/>
      <c r="C66" s="290"/>
      <c r="D66" s="293" t="s">
        <v>885</v>
      </c>
      <c r="E66" s="293"/>
      <c r="F66" s="293"/>
      <c r="G66" s="293"/>
      <c r="H66" s="293"/>
      <c r="I66" s="293"/>
      <c r="J66" s="293"/>
      <c r="K66" s="286"/>
    </row>
    <row r="67" s="1" customFormat="1" ht="15" customHeight="1">
      <c r="B67" s="284"/>
      <c r="C67" s="290"/>
      <c r="D67" s="288" t="s">
        <v>886</v>
      </c>
      <c r="E67" s="288"/>
      <c r="F67" s="288"/>
      <c r="G67" s="288"/>
      <c r="H67" s="288"/>
      <c r="I67" s="288"/>
      <c r="J67" s="288"/>
      <c r="K67" s="286"/>
    </row>
    <row r="68" s="1" customFormat="1" ht="15" customHeight="1">
      <c r="B68" s="284"/>
      <c r="C68" s="290"/>
      <c r="D68" s="288" t="s">
        <v>887</v>
      </c>
      <c r="E68" s="288"/>
      <c r="F68" s="288"/>
      <c r="G68" s="288"/>
      <c r="H68" s="288"/>
      <c r="I68" s="288"/>
      <c r="J68" s="288"/>
      <c r="K68" s="286"/>
    </row>
    <row r="69" s="1" customFormat="1" ht="15" customHeight="1">
      <c r="B69" s="284"/>
      <c r="C69" s="290"/>
      <c r="D69" s="288" t="s">
        <v>888</v>
      </c>
      <c r="E69" s="288"/>
      <c r="F69" s="288"/>
      <c r="G69" s="288"/>
      <c r="H69" s="288"/>
      <c r="I69" s="288"/>
      <c r="J69" s="288"/>
      <c r="K69" s="286"/>
    </row>
    <row r="70" s="1" customFormat="1" ht="15" customHeight="1">
      <c r="B70" s="284"/>
      <c r="C70" s="290"/>
      <c r="D70" s="288" t="s">
        <v>889</v>
      </c>
      <c r="E70" s="288"/>
      <c r="F70" s="288"/>
      <c r="G70" s="288"/>
      <c r="H70" s="288"/>
      <c r="I70" s="288"/>
      <c r="J70" s="288"/>
      <c r="K70" s="286"/>
    </row>
    <row r="7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="1" customFormat="1" ht="45" customHeight="1">
      <c r="B75" s="303"/>
      <c r="C75" s="304" t="s">
        <v>890</v>
      </c>
      <c r="D75" s="304"/>
      <c r="E75" s="304"/>
      <c r="F75" s="304"/>
      <c r="G75" s="304"/>
      <c r="H75" s="304"/>
      <c r="I75" s="304"/>
      <c r="J75" s="304"/>
      <c r="K75" s="305"/>
    </row>
    <row r="76" s="1" customFormat="1" ht="17.25" customHeight="1">
      <c r="B76" s="303"/>
      <c r="C76" s="306" t="s">
        <v>891</v>
      </c>
      <c r="D76" s="306"/>
      <c r="E76" s="306"/>
      <c r="F76" s="306" t="s">
        <v>892</v>
      </c>
      <c r="G76" s="307"/>
      <c r="H76" s="306" t="s">
        <v>58</v>
      </c>
      <c r="I76" s="306" t="s">
        <v>61</v>
      </c>
      <c r="J76" s="306" t="s">
        <v>893</v>
      </c>
      <c r="K76" s="305"/>
    </row>
    <row r="77" s="1" customFormat="1" ht="17.25" customHeight="1">
      <c r="B77" s="303"/>
      <c r="C77" s="308" t="s">
        <v>894</v>
      </c>
      <c r="D77" s="308"/>
      <c r="E77" s="308"/>
      <c r="F77" s="309" t="s">
        <v>895</v>
      </c>
      <c r="G77" s="310"/>
      <c r="H77" s="308"/>
      <c r="I77" s="308"/>
      <c r="J77" s="308" t="s">
        <v>896</v>
      </c>
      <c r="K77" s="305"/>
    </row>
    <row r="78" s="1" customFormat="1" ht="5.25" customHeight="1">
      <c r="B78" s="303"/>
      <c r="C78" s="311"/>
      <c r="D78" s="311"/>
      <c r="E78" s="311"/>
      <c r="F78" s="311"/>
      <c r="G78" s="312"/>
      <c r="H78" s="311"/>
      <c r="I78" s="311"/>
      <c r="J78" s="311"/>
      <c r="K78" s="305"/>
    </row>
    <row r="79" s="1" customFormat="1" ht="15" customHeight="1">
      <c r="B79" s="303"/>
      <c r="C79" s="291" t="s">
        <v>57</v>
      </c>
      <c r="D79" s="313"/>
      <c r="E79" s="313"/>
      <c r="F79" s="314" t="s">
        <v>897</v>
      </c>
      <c r="G79" s="315"/>
      <c r="H79" s="291" t="s">
        <v>898</v>
      </c>
      <c r="I79" s="291" t="s">
        <v>899</v>
      </c>
      <c r="J79" s="291">
        <v>20</v>
      </c>
      <c r="K79" s="305"/>
    </row>
    <row r="80" s="1" customFormat="1" ht="15" customHeight="1">
      <c r="B80" s="303"/>
      <c r="C80" s="291" t="s">
        <v>900</v>
      </c>
      <c r="D80" s="291"/>
      <c r="E80" s="291"/>
      <c r="F80" s="314" t="s">
        <v>897</v>
      </c>
      <c r="G80" s="315"/>
      <c r="H80" s="291" t="s">
        <v>901</v>
      </c>
      <c r="I80" s="291" t="s">
        <v>899</v>
      </c>
      <c r="J80" s="291">
        <v>120</v>
      </c>
      <c r="K80" s="305"/>
    </row>
    <row r="81" s="1" customFormat="1" ht="15" customHeight="1">
      <c r="B81" s="316"/>
      <c r="C81" s="291" t="s">
        <v>902</v>
      </c>
      <c r="D81" s="291"/>
      <c r="E81" s="291"/>
      <c r="F81" s="314" t="s">
        <v>903</v>
      </c>
      <c r="G81" s="315"/>
      <c r="H81" s="291" t="s">
        <v>904</v>
      </c>
      <c r="I81" s="291" t="s">
        <v>899</v>
      </c>
      <c r="J81" s="291">
        <v>50</v>
      </c>
      <c r="K81" s="305"/>
    </row>
    <row r="82" s="1" customFormat="1" ht="15" customHeight="1">
      <c r="B82" s="316"/>
      <c r="C82" s="291" t="s">
        <v>905</v>
      </c>
      <c r="D82" s="291"/>
      <c r="E82" s="291"/>
      <c r="F82" s="314" t="s">
        <v>897</v>
      </c>
      <c r="G82" s="315"/>
      <c r="H82" s="291" t="s">
        <v>906</v>
      </c>
      <c r="I82" s="291" t="s">
        <v>907</v>
      </c>
      <c r="J82" s="291"/>
      <c r="K82" s="305"/>
    </row>
    <row r="83" s="1" customFormat="1" ht="15" customHeight="1">
      <c r="B83" s="316"/>
      <c r="C83" s="317" t="s">
        <v>908</v>
      </c>
      <c r="D83" s="317"/>
      <c r="E83" s="317"/>
      <c r="F83" s="318" t="s">
        <v>903</v>
      </c>
      <c r="G83" s="317"/>
      <c r="H83" s="317" t="s">
        <v>909</v>
      </c>
      <c r="I83" s="317" t="s">
        <v>899</v>
      </c>
      <c r="J83" s="317">
        <v>15</v>
      </c>
      <c r="K83" s="305"/>
    </row>
    <row r="84" s="1" customFormat="1" ht="15" customHeight="1">
      <c r="B84" s="316"/>
      <c r="C84" s="317" t="s">
        <v>910</v>
      </c>
      <c r="D84" s="317"/>
      <c r="E84" s="317"/>
      <c r="F84" s="318" t="s">
        <v>903</v>
      </c>
      <c r="G84" s="317"/>
      <c r="H84" s="317" t="s">
        <v>911</v>
      </c>
      <c r="I84" s="317" t="s">
        <v>899</v>
      </c>
      <c r="J84" s="317">
        <v>15</v>
      </c>
      <c r="K84" s="305"/>
    </row>
    <row r="85" s="1" customFormat="1" ht="15" customHeight="1">
      <c r="B85" s="316"/>
      <c r="C85" s="317" t="s">
        <v>912</v>
      </c>
      <c r="D85" s="317"/>
      <c r="E85" s="317"/>
      <c r="F85" s="318" t="s">
        <v>903</v>
      </c>
      <c r="G85" s="317"/>
      <c r="H85" s="317" t="s">
        <v>913</v>
      </c>
      <c r="I85" s="317" t="s">
        <v>899</v>
      </c>
      <c r="J85" s="317">
        <v>20</v>
      </c>
      <c r="K85" s="305"/>
    </row>
    <row r="86" s="1" customFormat="1" ht="15" customHeight="1">
      <c r="B86" s="316"/>
      <c r="C86" s="317" t="s">
        <v>914</v>
      </c>
      <c r="D86" s="317"/>
      <c r="E86" s="317"/>
      <c r="F86" s="318" t="s">
        <v>903</v>
      </c>
      <c r="G86" s="317"/>
      <c r="H86" s="317" t="s">
        <v>915</v>
      </c>
      <c r="I86" s="317" t="s">
        <v>899</v>
      </c>
      <c r="J86" s="317">
        <v>20</v>
      </c>
      <c r="K86" s="305"/>
    </row>
    <row r="87" s="1" customFormat="1" ht="15" customHeight="1">
      <c r="B87" s="316"/>
      <c r="C87" s="291" t="s">
        <v>916</v>
      </c>
      <c r="D87" s="291"/>
      <c r="E87" s="291"/>
      <c r="F87" s="314" t="s">
        <v>903</v>
      </c>
      <c r="G87" s="315"/>
      <c r="H87" s="291" t="s">
        <v>917</v>
      </c>
      <c r="I87" s="291" t="s">
        <v>899</v>
      </c>
      <c r="J87" s="291">
        <v>50</v>
      </c>
      <c r="K87" s="305"/>
    </row>
    <row r="88" s="1" customFormat="1" ht="15" customHeight="1">
      <c r="B88" s="316"/>
      <c r="C88" s="291" t="s">
        <v>918</v>
      </c>
      <c r="D88" s="291"/>
      <c r="E88" s="291"/>
      <c r="F88" s="314" t="s">
        <v>903</v>
      </c>
      <c r="G88" s="315"/>
      <c r="H88" s="291" t="s">
        <v>919</v>
      </c>
      <c r="I88" s="291" t="s">
        <v>899</v>
      </c>
      <c r="J88" s="291">
        <v>20</v>
      </c>
      <c r="K88" s="305"/>
    </row>
    <row r="89" s="1" customFormat="1" ht="15" customHeight="1">
      <c r="B89" s="316"/>
      <c r="C89" s="291" t="s">
        <v>920</v>
      </c>
      <c r="D89" s="291"/>
      <c r="E89" s="291"/>
      <c r="F89" s="314" t="s">
        <v>903</v>
      </c>
      <c r="G89" s="315"/>
      <c r="H89" s="291" t="s">
        <v>921</v>
      </c>
      <c r="I89" s="291" t="s">
        <v>899</v>
      </c>
      <c r="J89" s="291">
        <v>20</v>
      </c>
      <c r="K89" s="305"/>
    </row>
    <row r="90" s="1" customFormat="1" ht="15" customHeight="1">
      <c r="B90" s="316"/>
      <c r="C90" s="291" t="s">
        <v>922</v>
      </c>
      <c r="D90" s="291"/>
      <c r="E90" s="291"/>
      <c r="F90" s="314" t="s">
        <v>903</v>
      </c>
      <c r="G90" s="315"/>
      <c r="H90" s="291" t="s">
        <v>923</v>
      </c>
      <c r="I90" s="291" t="s">
        <v>899</v>
      </c>
      <c r="J90" s="291">
        <v>50</v>
      </c>
      <c r="K90" s="305"/>
    </row>
    <row r="91" s="1" customFormat="1" ht="15" customHeight="1">
      <c r="B91" s="316"/>
      <c r="C91" s="291" t="s">
        <v>924</v>
      </c>
      <c r="D91" s="291"/>
      <c r="E91" s="291"/>
      <c r="F91" s="314" t="s">
        <v>903</v>
      </c>
      <c r="G91" s="315"/>
      <c r="H91" s="291" t="s">
        <v>924</v>
      </c>
      <c r="I91" s="291" t="s">
        <v>899</v>
      </c>
      <c r="J91" s="291">
        <v>50</v>
      </c>
      <c r="K91" s="305"/>
    </row>
    <row r="92" s="1" customFormat="1" ht="15" customHeight="1">
      <c r="B92" s="316"/>
      <c r="C92" s="291" t="s">
        <v>925</v>
      </c>
      <c r="D92" s="291"/>
      <c r="E92" s="291"/>
      <c r="F92" s="314" t="s">
        <v>903</v>
      </c>
      <c r="G92" s="315"/>
      <c r="H92" s="291" t="s">
        <v>926</v>
      </c>
      <c r="I92" s="291" t="s">
        <v>899</v>
      </c>
      <c r="J92" s="291">
        <v>255</v>
      </c>
      <c r="K92" s="305"/>
    </row>
    <row r="93" s="1" customFormat="1" ht="15" customHeight="1">
      <c r="B93" s="316"/>
      <c r="C93" s="291" t="s">
        <v>927</v>
      </c>
      <c r="D93" s="291"/>
      <c r="E93" s="291"/>
      <c r="F93" s="314" t="s">
        <v>897</v>
      </c>
      <c r="G93" s="315"/>
      <c r="H93" s="291" t="s">
        <v>928</v>
      </c>
      <c r="I93" s="291" t="s">
        <v>929</v>
      </c>
      <c r="J93" s="291"/>
      <c r="K93" s="305"/>
    </row>
    <row r="94" s="1" customFormat="1" ht="15" customHeight="1">
      <c r="B94" s="316"/>
      <c r="C94" s="291" t="s">
        <v>930</v>
      </c>
      <c r="D94" s="291"/>
      <c r="E94" s="291"/>
      <c r="F94" s="314" t="s">
        <v>897</v>
      </c>
      <c r="G94" s="315"/>
      <c r="H94" s="291" t="s">
        <v>931</v>
      </c>
      <c r="I94" s="291" t="s">
        <v>932</v>
      </c>
      <c r="J94" s="291"/>
      <c r="K94" s="305"/>
    </row>
    <row r="95" s="1" customFormat="1" ht="15" customHeight="1">
      <c r="B95" s="316"/>
      <c r="C95" s="291" t="s">
        <v>933</v>
      </c>
      <c r="D95" s="291"/>
      <c r="E95" s="291"/>
      <c r="F95" s="314" t="s">
        <v>897</v>
      </c>
      <c r="G95" s="315"/>
      <c r="H95" s="291" t="s">
        <v>933</v>
      </c>
      <c r="I95" s="291" t="s">
        <v>932</v>
      </c>
      <c r="J95" s="291"/>
      <c r="K95" s="305"/>
    </row>
    <row r="96" s="1" customFormat="1" ht="15" customHeight="1">
      <c r="B96" s="316"/>
      <c r="C96" s="291" t="s">
        <v>42</v>
      </c>
      <c r="D96" s="291"/>
      <c r="E96" s="291"/>
      <c r="F96" s="314" t="s">
        <v>897</v>
      </c>
      <c r="G96" s="315"/>
      <c r="H96" s="291" t="s">
        <v>934</v>
      </c>
      <c r="I96" s="291" t="s">
        <v>932</v>
      </c>
      <c r="J96" s="291"/>
      <c r="K96" s="305"/>
    </row>
    <row r="97" s="1" customFormat="1" ht="15" customHeight="1">
      <c r="B97" s="316"/>
      <c r="C97" s="291" t="s">
        <v>52</v>
      </c>
      <c r="D97" s="291"/>
      <c r="E97" s="291"/>
      <c r="F97" s="314" t="s">
        <v>897</v>
      </c>
      <c r="G97" s="315"/>
      <c r="H97" s="291" t="s">
        <v>935</v>
      </c>
      <c r="I97" s="291" t="s">
        <v>932</v>
      </c>
      <c r="J97" s="291"/>
      <c r="K97" s="305"/>
    </row>
    <row r="98" s="1" customFormat="1" ht="15" customHeight="1">
      <c r="B98" s="319"/>
      <c r="C98" s="320"/>
      <c r="D98" s="320"/>
      <c r="E98" s="320"/>
      <c r="F98" s="320"/>
      <c r="G98" s="320"/>
      <c r="H98" s="320"/>
      <c r="I98" s="320"/>
      <c r="J98" s="320"/>
      <c r="K98" s="321"/>
    </row>
    <row r="99" s="1" customFormat="1" ht="18.7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2"/>
    </row>
    <row r="100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="1" customFormat="1" ht="45" customHeight="1">
      <c r="B102" s="303"/>
      <c r="C102" s="304" t="s">
        <v>936</v>
      </c>
      <c r="D102" s="304"/>
      <c r="E102" s="304"/>
      <c r="F102" s="304"/>
      <c r="G102" s="304"/>
      <c r="H102" s="304"/>
      <c r="I102" s="304"/>
      <c r="J102" s="304"/>
      <c r="K102" s="305"/>
    </row>
    <row r="103" s="1" customFormat="1" ht="17.25" customHeight="1">
      <c r="B103" s="303"/>
      <c r="C103" s="306" t="s">
        <v>891</v>
      </c>
      <c r="D103" s="306"/>
      <c r="E103" s="306"/>
      <c r="F103" s="306" t="s">
        <v>892</v>
      </c>
      <c r="G103" s="307"/>
      <c r="H103" s="306" t="s">
        <v>58</v>
      </c>
      <c r="I103" s="306" t="s">
        <v>61</v>
      </c>
      <c r="J103" s="306" t="s">
        <v>893</v>
      </c>
      <c r="K103" s="305"/>
    </row>
    <row r="104" s="1" customFormat="1" ht="17.25" customHeight="1">
      <c r="B104" s="303"/>
      <c r="C104" s="308" t="s">
        <v>894</v>
      </c>
      <c r="D104" s="308"/>
      <c r="E104" s="308"/>
      <c r="F104" s="309" t="s">
        <v>895</v>
      </c>
      <c r="G104" s="310"/>
      <c r="H104" s="308"/>
      <c r="I104" s="308"/>
      <c r="J104" s="308" t="s">
        <v>896</v>
      </c>
      <c r="K104" s="305"/>
    </row>
    <row r="105" s="1" customFormat="1" ht="5.25" customHeight="1">
      <c r="B105" s="303"/>
      <c r="C105" s="306"/>
      <c r="D105" s="306"/>
      <c r="E105" s="306"/>
      <c r="F105" s="306"/>
      <c r="G105" s="324"/>
      <c r="H105" s="306"/>
      <c r="I105" s="306"/>
      <c r="J105" s="306"/>
      <c r="K105" s="305"/>
    </row>
    <row r="106" s="1" customFormat="1" ht="15" customHeight="1">
      <c r="B106" s="303"/>
      <c r="C106" s="291" t="s">
        <v>57</v>
      </c>
      <c r="D106" s="313"/>
      <c r="E106" s="313"/>
      <c r="F106" s="314" t="s">
        <v>897</v>
      </c>
      <c r="G106" s="291"/>
      <c r="H106" s="291" t="s">
        <v>937</v>
      </c>
      <c r="I106" s="291" t="s">
        <v>899</v>
      </c>
      <c r="J106" s="291">
        <v>20</v>
      </c>
      <c r="K106" s="305"/>
    </row>
    <row r="107" s="1" customFormat="1" ht="15" customHeight="1">
      <c r="B107" s="303"/>
      <c r="C107" s="291" t="s">
        <v>900</v>
      </c>
      <c r="D107" s="291"/>
      <c r="E107" s="291"/>
      <c r="F107" s="314" t="s">
        <v>897</v>
      </c>
      <c r="G107" s="291"/>
      <c r="H107" s="291" t="s">
        <v>937</v>
      </c>
      <c r="I107" s="291" t="s">
        <v>899</v>
      </c>
      <c r="J107" s="291">
        <v>120</v>
      </c>
      <c r="K107" s="305"/>
    </row>
    <row r="108" s="1" customFormat="1" ht="15" customHeight="1">
      <c r="B108" s="316"/>
      <c r="C108" s="291" t="s">
        <v>902</v>
      </c>
      <c r="D108" s="291"/>
      <c r="E108" s="291"/>
      <c r="F108" s="314" t="s">
        <v>903</v>
      </c>
      <c r="G108" s="291"/>
      <c r="H108" s="291" t="s">
        <v>937</v>
      </c>
      <c r="I108" s="291" t="s">
        <v>899</v>
      </c>
      <c r="J108" s="291">
        <v>50</v>
      </c>
      <c r="K108" s="305"/>
    </row>
    <row r="109" s="1" customFormat="1" ht="15" customHeight="1">
      <c r="B109" s="316"/>
      <c r="C109" s="291" t="s">
        <v>905</v>
      </c>
      <c r="D109" s="291"/>
      <c r="E109" s="291"/>
      <c r="F109" s="314" t="s">
        <v>897</v>
      </c>
      <c r="G109" s="291"/>
      <c r="H109" s="291" t="s">
        <v>937</v>
      </c>
      <c r="I109" s="291" t="s">
        <v>907</v>
      </c>
      <c r="J109" s="291"/>
      <c r="K109" s="305"/>
    </row>
    <row r="110" s="1" customFormat="1" ht="15" customHeight="1">
      <c r="B110" s="316"/>
      <c r="C110" s="291" t="s">
        <v>916</v>
      </c>
      <c r="D110" s="291"/>
      <c r="E110" s="291"/>
      <c r="F110" s="314" t="s">
        <v>903</v>
      </c>
      <c r="G110" s="291"/>
      <c r="H110" s="291" t="s">
        <v>937</v>
      </c>
      <c r="I110" s="291" t="s">
        <v>899</v>
      </c>
      <c r="J110" s="291">
        <v>50</v>
      </c>
      <c r="K110" s="305"/>
    </row>
    <row r="111" s="1" customFormat="1" ht="15" customHeight="1">
      <c r="B111" s="316"/>
      <c r="C111" s="291" t="s">
        <v>924</v>
      </c>
      <c r="D111" s="291"/>
      <c r="E111" s="291"/>
      <c r="F111" s="314" t="s">
        <v>903</v>
      </c>
      <c r="G111" s="291"/>
      <c r="H111" s="291" t="s">
        <v>937</v>
      </c>
      <c r="I111" s="291" t="s">
        <v>899</v>
      </c>
      <c r="J111" s="291">
        <v>50</v>
      </c>
      <c r="K111" s="305"/>
    </row>
    <row r="112" s="1" customFormat="1" ht="15" customHeight="1">
      <c r="B112" s="316"/>
      <c r="C112" s="291" t="s">
        <v>922</v>
      </c>
      <c r="D112" s="291"/>
      <c r="E112" s="291"/>
      <c r="F112" s="314" t="s">
        <v>903</v>
      </c>
      <c r="G112" s="291"/>
      <c r="H112" s="291" t="s">
        <v>937</v>
      </c>
      <c r="I112" s="291" t="s">
        <v>899</v>
      </c>
      <c r="J112" s="291">
        <v>50</v>
      </c>
      <c r="K112" s="305"/>
    </row>
    <row r="113" s="1" customFormat="1" ht="15" customHeight="1">
      <c r="B113" s="316"/>
      <c r="C113" s="291" t="s">
        <v>57</v>
      </c>
      <c r="D113" s="291"/>
      <c r="E113" s="291"/>
      <c r="F113" s="314" t="s">
        <v>897</v>
      </c>
      <c r="G113" s="291"/>
      <c r="H113" s="291" t="s">
        <v>938</v>
      </c>
      <c r="I113" s="291" t="s">
        <v>899</v>
      </c>
      <c r="J113" s="291">
        <v>20</v>
      </c>
      <c r="K113" s="305"/>
    </row>
    <row r="114" s="1" customFormat="1" ht="15" customHeight="1">
      <c r="B114" s="316"/>
      <c r="C114" s="291" t="s">
        <v>939</v>
      </c>
      <c r="D114" s="291"/>
      <c r="E114" s="291"/>
      <c r="F114" s="314" t="s">
        <v>897</v>
      </c>
      <c r="G114" s="291"/>
      <c r="H114" s="291" t="s">
        <v>940</v>
      </c>
      <c r="I114" s="291" t="s">
        <v>899</v>
      </c>
      <c r="J114" s="291">
        <v>120</v>
      </c>
      <c r="K114" s="305"/>
    </row>
    <row r="115" s="1" customFormat="1" ht="15" customHeight="1">
      <c r="B115" s="316"/>
      <c r="C115" s="291" t="s">
        <v>42</v>
      </c>
      <c r="D115" s="291"/>
      <c r="E115" s="291"/>
      <c r="F115" s="314" t="s">
        <v>897</v>
      </c>
      <c r="G115" s="291"/>
      <c r="H115" s="291" t="s">
        <v>941</v>
      </c>
      <c r="I115" s="291" t="s">
        <v>932</v>
      </c>
      <c r="J115" s="291"/>
      <c r="K115" s="305"/>
    </row>
    <row r="116" s="1" customFormat="1" ht="15" customHeight="1">
      <c r="B116" s="316"/>
      <c r="C116" s="291" t="s">
        <v>52</v>
      </c>
      <c r="D116" s="291"/>
      <c r="E116" s="291"/>
      <c r="F116" s="314" t="s">
        <v>897</v>
      </c>
      <c r="G116" s="291"/>
      <c r="H116" s="291" t="s">
        <v>942</v>
      </c>
      <c r="I116" s="291" t="s">
        <v>932</v>
      </c>
      <c r="J116" s="291"/>
      <c r="K116" s="305"/>
    </row>
    <row r="117" s="1" customFormat="1" ht="15" customHeight="1">
      <c r="B117" s="316"/>
      <c r="C117" s="291" t="s">
        <v>61</v>
      </c>
      <c r="D117" s="291"/>
      <c r="E117" s="291"/>
      <c r="F117" s="314" t="s">
        <v>897</v>
      </c>
      <c r="G117" s="291"/>
      <c r="H117" s="291" t="s">
        <v>943</v>
      </c>
      <c r="I117" s="291" t="s">
        <v>944</v>
      </c>
      <c r="J117" s="291"/>
      <c r="K117" s="305"/>
    </row>
    <row r="118" s="1" customFormat="1" ht="15" customHeight="1">
      <c r="B118" s="319"/>
      <c r="C118" s="325"/>
      <c r="D118" s="325"/>
      <c r="E118" s="325"/>
      <c r="F118" s="325"/>
      <c r="G118" s="325"/>
      <c r="H118" s="325"/>
      <c r="I118" s="325"/>
      <c r="J118" s="325"/>
      <c r="K118" s="321"/>
    </row>
    <row r="119" s="1" customFormat="1" ht="18.75" customHeight="1">
      <c r="B119" s="326"/>
      <c r="C119" s="327"/>
      <c r="D119" s="327"/>
      <c r="E119" s="327"/>
      <c r="F119" s="328"/>
      <c r="G119" s="327"/>
      <c r="H119" s="327"/>
      <c r="I119" s="327"/>
      <c r="J119" s="327"/>
      <c r="K119" s="326"/>
    </row>
    <row r="120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="1" customFormat="1" ht="7.5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1"/>
    </row>
    <row r="122" s="1" customFormat="1" ht="45" customHeight="1">
      <c r="B122" s="332"/>
      <c r="C122" s="282" t="s">
        <v>945</v>
      </c>
      <c r="D122" s="282"/>
      <c r="E122" s="282"/>
      <c r="F122" s="282"/>
      <c r="G122" s="282"/>
      <c r="H122" s="282"/>
      <c r="I122" s="282"/>
      <c r="J122" s="282"/>
      <c r="K122" s="333"/>
    </row>
    <row r="123" s="1" customFormat="1" ht="17.25" customHeight="1">
      <c r="B123" s="334"/>
      <c r="C123" s="306" t="s">
        <v>891</v>
      </c>
      <c r="D123" s="306"/>
      <c r="E123" s="306"/>
      <c r="F123" s="306" t="s">
        <v>892</v>
      </c>
      <c r="G123" s="307"/>
      <c r="H123" s="306" t="s">
        <v>58</v>
      </c>
      <c r="I123" s="306" t="s">
        <v>61</v>
      </c>
      <c r="J123" s="306" t="s">
        <v>893</v>
      </c>
      <c r="K123" s="335"/>
    </row>
    <row r="124" s="1" customFormat="1" ht="17.25" customHeight="1">
      <c r="B124" s="334"/>
      <c r="C124" s="308" t="s">
        <v>894</v>
      </c>
      <c r="D124" s="308"/>
      <c r="E124" s="308"/>
      <c r="F124" s="309" t="s">
        <v>895</v>
      </c>
      <c r="G124" s="310"/>
      <c r="H124" s="308"/>
      <c r="I124" s="308"/>
      <c r="J124" s="308" t="s">
        <v>896</v>
      </c>
      <c r="K124" s="335"/>
    </row>
    <row r="125" s="1" customFormat="1" ht="5.25" customHeight="1">
      <c r="B125" s="336"/>
      <c r="C125" s="311"/>
      <c r="D125" s="311"/>
      <c r="E125" s="311"/>
      <c r="F125" s="311"/>
      <c r="G125" s="337"/>
      <c r="H125" s="311"/>
      <c r="I125" s="311"/>
      <c r="J125" s="311"/>
      <c r="K125" s="338"/>
    </row>
    <row r="126" s="1" customFormat="1" ht="15" customHeight="1">
      <c r="B126" s="336"/>
      <c r="C126" s="291" t="s">
        <v>900</v>
      </c>
      <c r="D126" s="313"/>
      <c r="E126" s="313"/>
      <c r="F126" s="314" t="s">
        <v>897</v>
      </c>
      <c r="G126" s="291"/>
      <c r="H126" s="291" t="s">
        <v>937</v>
      </c>
      <c r="I126" s="291" t="s">
        <v>899</v>
      </c>
      <c r="J126" s="291">
        <v>120</v>
      </c>
      <c r="K126" s="339"/>
    </row>
    <row r="127" s="1" customFormat="1" ht="15" customHeight="1">
      <c r="B127" s="336"/>
      <c r="C127" s="291" t="s">
        <v>946</v>
      </c>
      <c r="D127" s="291"/>
      <c r="E127" s="291"/>
      <c r="F127" s="314" t="s">
        <v>897</v>
      </c>
      <c r="G127" s="291"/>
      <c r="H127" s="291" t="s">
        <v>947</v>
      </c>
      <c r="I127" s="291" t="s">
        <v>899</v>
      </c>
      <c r="J127" s="291" t="s">
        <v>948</v>
      </c>
      <c r="K127" s="339"/>
    </row>
    <row r="128" s="1" customFormat="1" ht="15" customHeight="1">
      <c r="B128" s="336"/>
      <c r="C128" s="291" t="s">
        <v>845</v>
      </c>
      <c r="D128" s="291"/>
      <c r="E128" s="291"/>
      <c r="F128" s="314" t="s">
        <v>897</v>
      </c>
      <c r="G128" s="291"/>
      <c r="H128" s="291" t="s">
        <v>949</v>
      </c>
      <c r="I128" s="291" t="s">
        <v>899</v>
      </c>
      <c r="J128" s="291" t="s">
        <v>948</v>
      </c>
      <c r="K128" s="339"/>
    </row>
    <row r="129" s="1" customFormat="1" ht="15" customHeight="1">
      <c r="B129" s="336"/>
      <c r="C129" s="291" t="s">
        <v>908</v>
      </c>
      <c r="D129" s="291"/>
      <c r="E129" s="291"/>
      <c r="F129" s="314" t="s">
        <v>903</v>
      </c>
      <c r="G129" s="291"/>
      <c r="H129" s="291" t="s">
        <v>909</v>
      </c>
      <c r="I129" s="291" t="s">
        <v>899</v>
      </c>
      <c r="J129" s="291">
        <v>15</v>
      </c>
      <c r="K129" s="339"/>
    </row>
    <row r="130" s="1" customFormat="1" ht="15" customHeight="1">
      <c r="B130" s="336"/>
      <c r="C130" s="317" t="s">
        <v>910</v>
      </c>
      <c r="D130" s="317"/>
      <c r="E130" s="317"/>
      <c r="F130" s="318" t="s">
        <v>903</v>
      </c>
      <c r="G130" s="317"/>
      <c r="H130" s="317" t="s">
        <v>911</v>
      </c>
      <c r="I130" s="317" t="s">
        <v>899</v>
      </c>
      <c r="J130" s="317">
        <v>15</v>
      </c>
      <c r="K130" s="339"/>
    </row>
    <row r="131" s="1" customFormat="1" ht="15" customHeight="1">
      <c r="B131" s="336"/>
      <c r="C131" s="317" t="s">
        <v>912</v>
      </c>
      <c r="D131" s="317"/>
      <c r="E131" s="317"/>
      <c r="F131" s="318" t="s">
        <v>903</v>
      </c>
      <c r="G131" s="317"/>
      <c r="H131" s="317" t="s">
        <v>913</v>
      </c>
      <c r="I131" s="317" t="s">
        <v>899</v>
      </c>
      <c r="J131" s="317">
        <v>20</v>
      </c>
      <c r="K131" s="339"/>
    </row>
    <row r="132" s="1" customFormat="1" ht="15" customHeight="1">
      <c r="B132" s="336"/>
      <c r="C132" s="317" t="s">
        <v>914</v>
      </c>
      <c r="D132" s="317"/>
      <c r="E132" s="317"/>
      <c r="F132" s="318" t="s">
        <v>903</v>
      </c>
      <c r="G132" s="317"/>
      <c r="H132" s="317" t="s">
        <v>915</v>
      </c>
      <c r="I132" s="317" t="s">
        <v>899</v>
      </c>
      <c r="J132" s="317">
        <v>20</v>
      </c>
      <c r="K132" s="339"/>
    </row>
    <row r="133" s="1" customFormat="1" ht="15" customHeight="1">
      <c r="B133" s="336"/>
      <c r="C133" s="291" t="s">
        <v>902</v>
      </c>
      <c r="D133" s="291"/>
      <c r="E133" s="291"/>
      <c r="F133" s="314" t="s">
        <v>903</v>
      </c>
      <c r="G133" s="291"/>
      <c r="H133" s="291" t="s">
        <v>937</v>
      </c>
      <c r="I133" s="291" t="s">
        <v>899</v>
      </c>
      <c r="J133" s="291">
        <v>50</v>
      </c>
      <c r="K133" s="339"/>
    </row>
    <row r="134" s="1" customFormat="1" ht="15" customHeight="1">
      <c r="B134" s="336"/>
      <c r="C134" s="291" t="s">
        <v>916</v>
      </c>
      <c r="D134" s="291"/>
      <c r="E134" s="291"/>
      <c r="F134" s="314" t="s">
        <v>903</v>
      </c>
      <c r="G134" s="291"/>
      <c r="H134" s="291" t="s">
        <v>937</v>
      </c>
      <c r="I134" s="291" t="s">
        <v>899</v>
      </c>
      <c r="J134" s="291">
        <v>50</v>
      </c>
      <c r="K134" s="339"/>
    </row>
    <row r="135" s="1" customFormat="1" ht="15" customHeight="1">
      <c r="B135" s="336"/>
      <c r="C135" s="291" t="s">
        <v>922</v>
      </c>
      <c r="D135" s="291"/>
      <c r="E135" s="291"/>
      <c r="F135" s="314" t="s">
        <v>903</v>
      </c>
      <c r="G135" s="291"/>
      <c r="H135" s="291" t="s">
        <v>937</v>
      </c>
      <c r="I135" s="291" t="s">
        <v>899</v>
      </c>
      <c r="J135" s="291">
        <v>50</v>
      </c>
      <c r="K135" s="339"/>
    </row>
    <row r="136" s="1" customFormat="1" ht="15" customHeight="1">
      <c r="B136" s="336"/>
      <c r="C136" s="291" t="s">
        <v>924</v>
      </c>
      <c r="D136" s="291"/>
      <c r="E136" s="291"/>
      <c r="F136" s="314" t="s">
        <v>903</v>
      </c>
      <c r="G136" s="291"/>
      <c r="H136" s="291" t="s">
        <v>937</v>
      </c>
      <c r="I136" s="291" t="s">
        <v>899</v>
      </c>
      <c r="J136" s="291">
        <v>50</v>
      </c>
      <c r="K136" s="339"/>
    </row>
    <row r="137" s="1" customFormat="1" ht="15" customHeight="1">
      <c r="B137" s="336"/>
      <c r="C137" s="291" t="s">
        <v>925</v>
      </c>
      <c r="D137" s="291"/>
      <c r="E137" s="291"/>
      <c r="F137" s="314" t="s">
        <v>903</v>
      </c>
      <c r="G137" s="291"/>
      <c r="H137" s="291" t="s">
        <v>950</v>
      </c>
      <c r="I137" s="291" t="s">
        <v>899</v>
      </c>
      <c r="J137" s="291">
        <v>255</v>
      </c>
      <c r="K137" s="339"/>
    </row>
    <row r="138" s="1" customFormat="1" ht="15" customHeight="1">
      <c r="B138" s="336"/>
      <c r="C138" s="291" t="s">
        <v>927</v>
      </c>
      <c r="D138" s="291"/>
      <c r="E138" s="291"/>
      <c r="F138" s="314" t="s">
        <v>897</v>
      </c>
      <c r="G138" s="291"/>
      <c r="H138" s="291" t="s">
        <v>951</v>
      </c>
      <c r="I138" s="291" t="s">
        <v>929</v>
      </c>
      <c r="J138" s="291"/>
      <c r="K138" s="339"/>
    </row>
    <row r="139" s="1" customFormat="1" ht="15" customHeight="1">
      <c r="B139" s="336"/>
      <c r="C139" s="291" t="s">
        <v>930</v>
      </c>
      <c r="D139" s="291"/>
      <c r="E139" s="291"/>
      <c r="F139" s="314" t="s">
        <v>897</v>
      </c>
      <c r="G139" s="291"/>
      <c r="H139" s="291" t="s">
        <v>952</v>
      </c>
      <c r="I139" s="291" t="s">
        <v>932</v>
      </c>
      <c r="J139" s="291"/>
      <c r="K139" s="339"/>
    </row>
    <row r="140" s="1" customFormat="1" ht="15" customHeight="1">
      <c r="B140" s="336"/>
      <c r="C140" s="291" t="s">
        <v>933</v>
      </c>
      <c r="D140" s="291"/>
      <c r="E140" s="291"/>
      <c r="F140" s="314" t="s">
        <v>897</v>
      </c>
      <c r="G140" s="291"/>
      <c r="H140" s="291" t="s">
        <v>933</v>
      </c>
      <c r="I140" s="291" t="s">
        <v>932</v>
      </c>
      <c r="J140" s="291"/>
      <c r="K140" s="339"/>
    </row>
    <row r="141" s="1" customFormat="1" ht="15" customHeight="1">
      <c r="B141" s="336"/>
      <c r="C141" s="291" t="s">
        <v>42</v>
      </c>
      <c r="D141" s="291"/>
      <c r="E141" s="291"/>
      <c r="F141" s="314" t="s">
        <v>897</v>
      </c>
      <c r="G141" s="291"/>
      <c r="H141" s="291" t="s">
        <v>953</v>
      </c>
      <c r="I141" s="291" t="s">
        <v>932</v>
      </c>
      <c r="J141" s="291"/>
      <c r="K141" s="339"/>
    </row>
    <row r="142" s="1" customFormat="1" ht="15" customHeight="1">
      <c r="B142" s="336"/>
      <c r="C142" s="291" t="s">
        <v>954</v>
      </c>
      <c r="D142" s="291"/>
      <c r="E142" s="291"/>
      <c r="F142" s="314" t="s">
        <v>897</v>
      </c>
      <c r="G142" s="291"/>
      <c r="H142" s="291" t="s">
        <v>955</v>
      </c>
      <c r="I142" s="291" t="s">
        <v>932</v>
      </c>
      <c r="J142" s="291"/>
      <c r="K142" s="339"/>
    </row>
    <row r="143" s="1" customFormat="1" ht="15" customHeight="1">
      <c r="B143" s="340"/>
      <c r="C143" s="341"/>
      <c r="D143" s="341"/>
      <c r="E143" s="341"/>
      <c r="F143" s="341"/>
      <c r="G143" s="341"/>
      <c r="H143" s="341"/>
      <c r="I143" s="341"/>
      <c r="J143" s="341"/>
      <c r="K143" s="342"/>
    </row>
    <row r="144" s="1" customFormat="1" ht="18.75" customHeight="1">
      <c r="B144" s="327"/>
      <c r="C144" s="327"/>
      <c r="D144" s="327"/>
      <c r="E144" s="327"/>
      <c r="F144" s="328"/>
      <c r="G144" s="327"/>
      <c r="H144" s="327"/>
      <c r="I144" s="327"/>
      <c r="J144" s="327"/>
      <c r="K144" s="327"/>
    </row>
    <row r="145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="1" customFormat="1" ht="45" customHeight="1">
      <c r="B147" s="303"/>
      <c r="C147" s="304" t="s">
        <v>956</v>
      </c>
      <c r="D147" s="304"/>
      <c r="E147" s="304"/>
      <c r="F147" s="304"/>
      <c r="G147" s="304"/>
      <c r="H147" s="304"/>
      <c r="I147" s="304"/>
      <c r="J147" s="304"/>
      <c r="K147" s="305"/>
    </row>
    <row r="148" s="1" customFormat="1" ht="17.25" customHeight="1">
      <c r="B148" s="303"/>
      <c r="C148" s="306" t="s">
        <v>891</v>
      </c>
      <c r="D148" s="306"/>
      <c r="E148" s="306"/>
      <c r="F148" s="306" t="s">
        <v>892</v>
      </c>
      <c r="G148" s="307"/>
      <c r="H148" s="306" t="s">
        <v>58</v>
      </c>
      <c r="I148" s="306" t="s">
        <v>61</v>
      </c>
      <c r="J148" s="306" t="s">
        <v>893</v>
      </c>
      <c r="K148" s="305"/>
    </row>
    <row r="149" s="1" customFormat="1" ht="17.25" customHeight="1">
      <c r="B149" s="303"/>
      <c r="C149" s="308" t="s">
        <v>894</v>
      </c>
      <c r="D149" s="308"/>
      <c r="E149" s="308"/>
      <c r="F149" s="309" t="s">
        <v>895</v>
      </c>
      <c r="G149" s="310"/>
      <c r="H149" s="308"/>
      <c r="I149" s="308"/>
      <c r="J149" s="308" t="s">
        <v>896</v>
      </c>
      <c r="K149" s="305"/>
    </row>
    <row r="150" s="1" customFormat="1" ht="5.25" customHeight="1">
      <c r="B150" s="316"/>
      <c r="C150" s="311"/>
      <c r="D150" s="311"/>
      <c r="E150" s="311"/>
      <c r="F150" s="311"/>
      <c r="G150" s="312"/>
      <c r="H150" s="311"/>
      <c r="I150" s="311"/>
      <c r="J150" s="311"/>
      <c r="K150" s="339"/>
    </row>
    <row r="151" s="1" customFormat="1" ht="15" customHeight="1">
      <c r="B151" s="316"/>
      <c r="C151" s="343" t="s">
        <v>900</v>
      </c>
      <c r="D151" s="291"/>
      <c r="E151" s="291"/>
      <c r="F151" s="344" t="s">
        <v>897</v>
      </c>
      <c r="G151" s="291"/>
      <c r="H151" s="343" t="s">
        <v>937</v>
      </c>
      <c r="I151" s="343" t="s">
        <v>899</v>
      </c>
      <c r="J151" s="343">
        <v>120</v>
      </c>
      <c r="K151" s="339"/>
    </row>
    <row r="152" s="1" customFormat="1" ht="15" customHeight="1">
      <c r="B152" s="316"/>
      <c r="C152" s="343" t="s">
        <v>946</v>
      </c>
      <c r="D152" s="291"/>
      <c r="E152" s="291"/>
      <c r="F152" s="344" t="s">
        <v>897</v>
      </c>
      <c r="G152" s="291"/>
      <c r="H152" s="343" t="s">
        <v>957</v>
      </c>
      <c r="I152" s="343" t="s">
        <v>899</v>
      </c>
      <c r="J152" s="343" t="s">
        <v>948</v>
      </c>
      <c r="K152" s="339"/>
    </row>
    <row r="153" s="1" customFormat="1" ht="15" customHeight="1">
      <c r="B153" s="316"/>
      <c r="C153" s="343" t="s">
        <v>845</v>
      </c>
      <c r="D153" s="291"/>
      <c r="E153" s="291"/>
      <c r="F153" s="344" t="s">
        <v>897</v>
      </c>
      <c r="G153" s="291"/>
      <c r="H153" s="343" t="s">
        <v>958</v>
      </c>
      <c r="I153" s="343" t="s">
        <v>899</v>
      </c>
      <c r="J153" s="343" t="s">
        <v>948</v>
      </c>
      <c r="K153" s="339"/>
    </row>
    <row r="154" s="1" customFormat="1" ht="15" customHeight="1">
      <c r="B154" s="316"/>
      <c r="C154" s="343" t="s">
        <v>902</v>
      </c>
      <c r="D154" s="291"/>
      <c r="E154" s="291"/>
      <c r="F154" s="344" t="s">
        <v>903</v>
      </c>
      <c r="G154" s="291"/>
      <c r="H154" s="343" t="s">
        <v>937</v>
      </c>
      <c r="I154" s="343" t="s">
        <v>899</v>
      </c>
      <c r="J154" s="343">
        <v>50</v>
      </c>
      <c r="K154" s="339"/>
    </row>
    <row r="155" s="1" customFormat="1" ht="15" customHeight="1">
      <c r="B155" s="316"/>
      <c r="C155" s="343" t="s">
        <v>905</v>
      </c>
      <c r="D155" s="291"/>
      <c r="E155" s="291"/>
      <c r="F155" s="344" t="s">
        <v>897</v>
      </c>
      <c r="G155" s="291"/>
      <c r="H155" s="343" t="s">
        <v>937</v>
      </c>
      <c r="I155" s="343" t="s">
        <v>907</v>
      </c>
      <c r="J155" s="343"/>
      <c r="K155" s="339"/>
    </row>
    <row r="156" s="1" customFormat="1" ht="15" customHeight="1">
      <c r="B156" s="316"/>
      <c r="C156" s="343" t="s">
        <v>916</v>
      </c>
      <c r="D156" s="291"/>
      <c r="E156" s="291"/>
      <c r="F156" s="344" t="s">
        <v>903</v>
      </c>
      <c r="G156" s="291"/>
      <c r="H156" s="343" t="s">
        <v>937</v>
      </c>
      <c r="I156" s="343" t="s">
        <v>899</v>
      </c>
      <c r="J156" s="343">
        <v>50</v>
      </c>
      <c r="K156" s="339"/>
    </row>
    <row r="157" s="1" customFormat="1" ht="15" customHeight="1">
      <c r="B157" s="316"/>
      <c r="C157" s="343" t="s">
        <v>924</v>
      </c>
      <c r="D157" s="291"/>
      <c r="E157" s="291"/>
      <c r="F157" s="344" t="s">
        <v>903</v>
      </c>
      <c r="G157" s="291"/>
      <c r="H157" s="343" t="s">
        <v>937</v>
      </c>
      <c r="I157" s="343" t="s">
        <v>899</v>
      </c>
      <c r="J157" s="343">
        <v>50</v>
      </c>
      <c r="K157" s="339"/>
    </row>
    <row r="158" s="1" customFormat="1" ht="15" customHeight="1">
      <c r="B158" s="316"/>
      <c r="C158" s="343" t="s">
        <v>922</v>
      </c>
      <c r="D158" s="291"/>
      <c r="E158" s="291"/>
      <c r="F158" s="344" t="s">
        <v>903</v>
      </c>
      <c r="G158" s="291"/>
      <c r="H158" s="343" t="s">
        <v>937</v>
      </c>
      <c r="I158" s="343" t="s">
        <v>899</v>
      </c>
      <c r="J158" s="343">
        <v>50</v>
      </c>
      <c r="K158" s="339"/>
    </row>
    <row r="159" s="1" customFormat="1" ht="15" customHeight="1">
      <c r="B159" s="316"/>
      <c r="C159" s="343" t="s">
        <v>94</v>
      </c>
      <c r="D159" s="291"/>
      <c r="E159" s="291"/>
      <c r="F159" s="344" t="s">
        <v>897</v>
      </c>
      <c r="G159" s="291"/>
      <c r="H159" s="343" t="s">
        <v>959</v>
      </c>
      <c r="I159" s="343" t="s">
        <v>899</v>
      </c>
      <c r="J159" s="343" t="s">
        <v>960</v>
      </c>
      <c r="K159" s="339"/>
    </row>
    <row r="160" s="1" customFormat="1" ht="15" customHeight="1">
      <c r="B160" s="316"/>
      <c r="C160" s="343" t="s">
        <v>961</v>
      </c>
      <c r="D160" s="291"/>
      <c r="E160" s="291"/>
      <c r="F160" s="344" t="s">
        <v>897</v>
      </c>
      <c r="G160" s="291"/>
      <c r="H160" s="343" t="s">
        <v>962</v>
      </c>
      <c r="I160" s="343" t="s">
        <v>932</v>
      </c>
      <c r="J160" s="343"/>
      <c r="K160" s="339"/>
    </row>
    <row r="161" s="1" customFormat="1" ht="15" customHeight="1">
      <c r="B161" s="345"/>
      <c r="C161" s="346"/>
      <c r="D161" s="346"/>
      <c r="E161" s="346"/>
      <c r="F161" s="346"/>
      <c r="G161" s="346"/>
      <c r="H161" s="346"/>
      <c r="I161" s="346"/>
      <c r="J161" s="346"/>
      <c r="K161" s="347"/>
    </row>
    <row r="162" s="1" customFormat="1" ht="18.75" customHeight="1">
      <c r="B162" s="327"/>
      <c r="C162" s="337"/>
      <c r="D162" s="337"/>
      <c r="E162" s="337"/>
      <c r="F162" s="348"/>
      <c r="G162" s="337"/>
      <c r="H162" s="337"/>
      <c r="I162" s="337"/>
      <c r="J162" s="337"/>
      <c r="K162" s="327"/>
    </row>
    <row r="163" s="1" customFormat="1" ht="18.75" customHeight="1">
      <c r="B163" s="327"/>
      <c r="C163" s="337"/>
      <c r="D163" s="337"/>
      <c r="E163" s="337"/>
      <c r="F163" s="348"/>
      <c r="G163" s="337"/>
      <c r="H163" s="337"/>
      <c r="I163" s="337"/>
      <c r="J163" s="337"/>
      <c r="K163" s="327"/>
    </row>
    <row r="164" s="1" customFormat="1" ht="18.75" customHeight="1">
      <c r="B164" s="327"/>
      <c r="C164" s="337"/>
      <c r="D164" s="337"/>
      <c r="E164" s="337"/>
      <c r="F164" s="348"/>
      <c r="G164" s="337"/>
      <c r="H164" s="337"/>
      <c r="I164" s="337"/>
      <c r="J164" s="337"/>
      <c r="K164" s="327"/>
    </row>
    <row r="165" s="1" customFormat="1" ht="18.75" customHeight="1">
      <c r="B165" s="327"/>
      <c r="C165" s="337"/>
      <c r="D165" s="337"/>
      <c r="E165" s="337"/>
      <c r="F165" s="348"/>
      <c r="G165" s="337"/>
      <c r="H165" s="337"/>
      <c r="I165" s="337"/>
      <c r="J165" s="337"/>
      <c r="K165" s="327"/>
    </row>
    <row r="166" s="1" customFormat="1" ht="18.75" customHeight="1">
      <c r="B166" s="327"/>
      <c r="C166" s="337"/>
      <c r="D166" s="337"/>
      <c r="E166" s="337"/>
      <c r="F166" s="348"/>
      <c r="G166" s="337"/>
      <c r="H166" s="337"/>
      <c r="I166" s="337"/>
      <c r="J166" s="337"/>
      <c r="K166" s="327"/>
    </row>
    <row r="167" s="1" customFormat="1" ht="18.75" customHeight="1">
      <c r="B167" s="327"/>
      <c r="C167" s="337"/>
      <c r="D167" s="337"/>
      <c r="E167" s="337"/>
      <c r="F167" s="348"/>
      <c r="G167" s="337"/>
      <c r="H167" s="337"/>
      <c r="I167" s="337"/>
      <c r="J167" s="337"/>
      <c r="K167" s="327"/>
    </row>
    <row r="168" s="1" customFormat="1" ht="18.75" customHeight="1">
      <c r="B168" s="327"/>
      <c r="C168" s="337"/>
      <c r="D168" s="337"/>
      <c r="E168" s="337"/>
      <c r="F168" s="348"/>
      <c r="G168" s="337"/>
      <c r="H168" s="337"/>
      <c r="I168" s="337"/>
      <c r="J168" s="337"/>
      <c r="K168" s="327"/>
    </row>
    <row r="169" s="1" customFormat="1" ht="18.75" customHeight="1">
      <c r="B169" s="299"/>
      <c r="C169" s="299"/>
      <c r="D169" s="299"/>
      <c r="E169" s="299"/>
      <c r="F169" s="299"/>
      <c r="G169" s="299"/>
      <c r="H169" s="299"/>
      <c r="I169" s="299"/>
      <c r="J169" s="299"/>
      <c r="K169" s="299"/>
    </row>
    <row r="170" s="1" customFormat="1" ht="7.5" customHeight="1">
      <c r="B170" s="278"/>
      <c r="C170" s="279"/>
      <c r="D170" s="279"/>
      <c r="E170" s="279"/>
      <c r="F170" s="279"/>
      <c r="G170" s="279"/>
      <c r="H170" s="279"/>
      <c r="I170" s="279"/>
      <c r="J170" s="279"/>
      <c r="K170" s="280"/>
    </row>
    <row r="171" s="1" customFormat="1" ht="45" customHeight="1">
      <c r="B171" s="281"/>
      <c r="C171" s="282" t="s">
        <v>963</v>
      </c>
      <c r="D171" s="282"/>
      <c r="E171" s="282"/>
      <c r="F171" s="282"/>
      <c r="G171" s="282"/>
      <c r="H171" s="282"/>
      <c r="I171" s="282"/>
      <c r="J171" s="282"/>
      <c r="K171" s="283"/>
    </row>
    <row r="172" s="1" customFormat="1" ht="17.25" customHeight="1">
      <c r="B172" s="281"/>
      <c r="C172" s="306" t="s">
        <v>891</v>
      </c>
      <c r="D172" s="306"/>
      <c r="E172" s="306"/>
      <c r="F172" s="306" t="s">
        <v>892</v>
      </c>
      <c r="G172" s="349"/>
      <c r="H172" s="350" t="s">
        <v>58</v>
      </c>
      <c r="I172" s="350" t="s">
        <v>61</v>
      </c>
      <c r="J172" s="306" t="s">
        <v>893</v>
      </c>
      <c r="K172" s="283"/>
    </row>
    <row r="173" s="1" customFormat="1" ht="17.25" customHeight="1">
      <c r="B173" s="284"/>
      <c r="C173" s="308" t="s">
        <v>894</v>
      </c>
      <c r="D173" s="308"/>
      <c r="E173" s="308"/>
      <c r="F173" s="309" t="s">
        <v>895</v>
      </c>
      <c r="G173" s="351"/>
      <c r="H173" s="352"/>
      <c r="I173" s="352"/>
      <c r="J173" s="308" t="s">
        <v>896</v>
      </c>
      <c r="K173" s="286"/>
    </row>
    <row r="174" s="1" customFormat="1" ht="5.25" customHeight="1">
      <c r="B174" s="316"/>
      <c r="C174" s="311"/>
      <c r="D174" s="311"/>
      <c r="E174" s="311"/>
      <c r="F174" s="311"/>
      <c r="G174" s="312"/>
      <c r="H174" s="311"/>
      <c r="I174" s="311"/>
      <c r="J174" s="311"/>
      <c r="K174" s="339"/>
    </row>
    <row r="175" s="1" customFormat="1" ht="15" customHeight="1">
      <c r="B175" s="316"/>
      <c r="C175" s="291" t="s">
        <v>900</v>
      </c>
      <c r="D175" s="291"/>
      <c r="E175" s="291"/>
      <c r="F175" s="314" t="s">
        <v>897</v>
      </c>
      <c r="G175" s="291"/>
      <c r="H175" s="291" t="s">
        <v>937</v>
      </c>
      <c r="I175" s="291" t="s">
        <v>899</v>
      </c>
      <c r="J175" s="291">
        <v>120</v>
      </c>
      <c r="K175" s="339"/>
    </row>
    <row r="176" s="1" customFormat="1" ht="15" customHeight="1">
      <c r="B176" s="316"/>
      <c r="C176" s="291" t="s">
        <v>946</v>
      </c>
      <c r="D176" s="291"/>
      <c r="E176" s="291"/>
      <c r="F176" s="314" t="s">
        <v>897</v>
      </c>
      <c r="G176" s="291"/>
      <c r="H176" s="291" t="s">
        <v>947</v>
      </c>
      <c r="I176" s="291" t="s">
        <v>899</v>
      </c>
      <c r="J176" s="291" t="s">
        <v>948</v>
      </c>
      <c r="K176" s="339"/>
    </row>
    <row r="177" s="1" customFormat="1" ht="15" customHeight="1">
      <c r="B177" s="316"/>
      <c r="C177" s="291" t="s">
        <v>845</v>
      </c>
      <c r="D177" s="291"/>
      <c r="E177" s="291"/>
      <c r="F177" s="314" t="s">
        <v>897</v>
      </c>
      <c r="G177" s="291"/>
      <c r="H177" s="291" t="s">
        <v>964</v>
      </c>
      <c r="I177" s="291" t="s">
        <v>899</v>
      </c>
      <c r="J177" s="291" t="s">
        <v>948</v>
      </c>
      <c r="K177" s="339"/>
    </row>
    <row r="178" s="1" customFormat="1" ht="15" customHeight="1">
      <c r="B178" s="316"/>
      <c r="C178" s="291" t="s">
        <v>902</v>
      </c>
      <c r="D178" s="291"/>
      <c r="E178" s="291"/>
      <c r="F178" s="314" t="s">
        <v>903</v>
      </c>
      <c r="G178" s="291"/>
      <c r="H178" s="291" t="s">
        <v>964</v>
      </c>
      <c r="I178" s="291" t="s">
        <v>899</v>
      </c>
      <c r="J178" s="291">
        <v>50</v>
      </c>
      <c r="K178" s="339"/>
    </row>
    <row r="179" s="1" customFormat="1" ht="15" customHeight="1">
      <c r="B179" s="316"/>
      <c r="C179" s="291" t="s">
        <v>905</v>
      </c>
      <c r="D179" s="291"/>
      <c r="E179" s="291"/>
      <c r="F179" s="314" t="s">
        <v>897</v>
      </c>
      <c r="G179" s="291"/>
      <c r="H179" s="291" t="s">
        <v>964</v>
      </c>
      <c r="I179" s="291" t="s">
        <v>907</v>
      </c>
      <c r="J179" s="291"/>
      <c r="K179" s="339"/>
    </row>
    <row r="180" s="1" customFormat="1" ht="15" customHeight="1">
      <c r="B180" s="316"/>
      <c r="C180" s="291" t="s">
        <v>916</v>
      </c>
      <c r="D180" s="291"/>
      <c r="E180" s="291"/>
      <c r="F180" s="314" t="s">
        <v>903</v>
      </c>
      <c r="G180" s="291"/>
      <c r="H180" s="291" t="s">
        <v>964</v>
      </c>
      <c r="I180" s="291" t="s">
        <v>899</v>
      </c>
      <c r="J180" s="291">
        <v>50</v>
      </c>
      <c r="K180" s="339"/>
    </row>
    <row r="181" s="1" customFormat="1" ht="15" customHeight="1">
      <c r="B181" s="316"/>
      <c r="C181" s="291" t="s">
        <v>924</v>
      </c>
      <c r="D181" s="291"/>
      <c r="E181" s="291"/>
      <c r="F181" s="314" t="s">
        <v>903</v>
      </c>
      <c r="G181" s="291"/>
      <c r="H181" s="291" t="s">
        <v>964</v>
      </c>
      <c r="I181" s="291" t="s">
        <v>899</v>
      </c>
      <c r="J181" s="291">
        <v>50</v>
      </c>
      <c r="K181" s="339"/>
    </row>
    <row r="182" s="1" customFormat="1" ht="15" customHeight="1">
      <c r="B182" s="316"/>
      <c r="C182" s="291" t="s">
        <v>922</v>
      </c>
      <c r="D182" s="291"/>
      <c r="E182" s="291"/>
      <c r="F182" s="314" t="s">
        <v>903</v>
      </c>
      <c r="G182" s="291"/>
      <c r="H182" s="291" t="s">
        <v>964</v>
      </c>
      <c r="I182" s="291" t="s">
        <v>899</v>
      </c>
      <c r="J182" s="291">
        <v>50</v>
      </c>
      <c r="K182" s="339"/>
    </row>
    <row r="183" s="1" customFormat="1" ht="15" customHeight="1">
      <c r="B183" s="316"/>
      <c r="C183" s="291" t="s">
        <v>110</v>
      </c>
      <c r="D183" s="291"/>
      <c r="E183" s="291"/>
      <c r="F183" s="314" t="s">
        <v>897</v>
      </c>
      <c r="G183" s="291"/>
      <c r="H183" s="291" t="s">
        <v>965</v>
      </c>
      <c r="I183" s="291" t="s">
        <v>966</v>
      </c>
      <c r="J183" s="291"/>
      <c r="K183" s="339"/>
    </row>
    <row r="184" s="1" customFormat="1" ht="15" customHeight="1">
      <c r="B184" s="316"/>
      <c r="C184" s="291" t="s">
        <v>61</v>
      </c>
      <c r="D184" s="291"/>
      <c r="E184" s="291"/>
      <c r="F184" s="314" t="s">
        <v>897</v>
      </c>
      <c r="G184" s="291"/>
      <c r="H184" s="291" t="s">
        <v>967</v>
      </c>
      <c r="I184" s="291" t="s">
        <v>968</v>
      </c>
      <c r="J184" s="291">
        <v>1</v>
      </c>
      <c r="K184" s="339"/>
    </row>
    <row r="185" s="1" customFormat="1" ht="15" customHeight="1">
      <c r="B185" s="316"/>
      <c r="C185" s="291" t="s">
        <v>57</v>
      </c>
      <c r="D185" s="291"/>
      <c r="E185" s="291"/>
      <c r="F185" s="314" t="s">
        <v>897</v>
      </c>
      <c r="G185" s="291"/>
      <c r="H185" s="291" t="s">
        <v>969</v>
      </c>
      <c r="I185" s="291" t="s">
        <v>899</v>
      </c>
      <c r="J185" s="291">
        <v>20</v>
      </c>
      <c r="K185" s="339"/>
    </row>
    <row r="186" s="1" customFormat="1" ht="15" customHeight="1">
      <c r="B186" s="316"/>
      <c r="C186" s="291" t="s">
        <v>58</v>
      </c>
      <c r="D186" s="291"/>
      <c r="E186" s="291"/>
      <c r="F186" s="314" t="s">
        <v>897</v>
      </c>
      <c r="G186" s="291"/>
      <c r="H186" s="291" t="s">
        <v>970</v>
      </c>
      <c r="I186" s="291" t="s">
        <v>899</v>
      </c>
      <c r="J186" s="291">
        <v>255</v>
      </c>
      <c r="K186" s="339"/>
    </row>
    <row r="187" s="1" customFormat="1" ht="15" customHeight="1">
      <c r="B187" s="316"/>
      <c r="C187" s="291" t="s">
        <v>111</v>
      </c>
      <c r="D187" s="291"/>
      <c r="E187" s="291"/>
      <c r="F187" s="314" t="s">
        <v>897</v>
      </c>
      <c r="G187" s="291"/>
      <c r="H187" s="291" t="s">
        <v>861</v>
      </c>
      <c r="I187" s="291" t="s">
        <v>899</v>
      </c>
      <c r="J187" s="291">
        <v>10</v>
      </c>
      <c r="K187" s="339"/>
    </row>
    <row r="188" s="1" customFormat="1" ht="15" customHeight="1">
      <c r="B188" s="316"/>
      <c r="C188" s="291" t="s">
        <v>112</v>
      </c>
      <c r="D188" s="291"/>
      <c r="E188" s="291"/>
      <c r="F188" s="314" t="s">
        <v>897</v>
      </c>
      <c r="G188" s="291"/>
      <c r="H188" s="291" t="s">
        <v>971</v>
      </c>
      <c r="I188" s="291" t="s">
        <v>932</v>
      </c>
      <c r="J188" s="291"/>
      <c r="K188" s="339"/>
    </row>
    <row r="189" s="1" customFormat="1" ht="15" customHeight="1">
      <c r="B189" s="316"/>
      <c r="C189" s="291" t="s">
        <v>972</v>
      </c>
      <c r="D189" s="291"/>
      <c r="E189" s="291"/>
      <c r="F189" s="314" t="s">
        <v>897</v>
      </c>
      <c r="G189" s="291"/>
      <c r="H189" s="291" t="s">
        <v>973</v>
      </c>
      <c r="I189" s="291" t="s">
        <v>932</v>
      </c>
      <c r="J189" s="291"/>
      <c r="K189" s="339"/>
    </row>
    <row r="190" s="1" customFormat="1" ht="15" customHeight="1">
      <c r="B190" s="316"/>
      <c r="C190" s="291" t="s">
        <v>961</v>
      </c>
      <c r="D190" s="291"/>
      <c r="E190" s="291"/>
      <c r="F190" s="314" t="s">
        <v>897</v>
      </c>
      <c r="G190" s="291"/>
      <c r="H190" s="291" t="s">
        <v>974</v>
      </c>
      <c r="I190" s="291" t="s">
        <v>932</v>
      </c>
      <c r="J190" s="291"/>
      <c r="K190" s="339"/>
    </row>
    <row r="191" s="1" customFormat="1" ht="15" customHeight="1">
      <c r="B191" s="316"/>
      <c r="C191" s="291" t="s">
        <v>114</v>
      </c>
      <c r="D191" s="291"/>
      <c r="E191" s="291"/>
      <c r="F191" s="314" t="s">
        <v>903</v>
      </c>
      <c r="G191" s="291"/>
      <c r="H191" s="291" t="s">
        <v>975</v>
      </c>
      <c r="I191" s="291" t="s">
        <v>899</v>
      </c>
      <c r="J191" s="291">
        <v>50</v>
      </c>
      <c r="K191" s="339"/>
    </row>
    <row r="192" s="1" customFormat="1" ht="15" customHeight="1">
      <c r="B192" s="316"/>
      <c r="C192" s="291" t="s">
        <v>976</v>
      </c>
      <c r="D192" s="291"/>
      <c r="E192" s="291"/>
      <c r="F192" s="314" t="s">
        <v>903</v>
      </c>
      <c r="G192" s="291"/>
      <c r="H192" s="291" t="s">
        <v>977</v>
      </c>
      <c r="I192" s="291" t="s">
        <v>978</v>
      </c>
      <c r="J192" s="291"/>
      <c r="K192" s="339"/>
    </row>
    <row r="193" s="1" customFormat="1" ht="15" customHeight="1">
      <c r="B193" s="316"/>
      <c r="C193" s="291" t="s">
        <v>979</v>
      </c>
      <c r="D193" s="291"/>
      <c r="E193" s="291"/>
      <c r="F193" s="314" t="s">
        <v>903</v>
      </c>
      <c r="G193" s="291"/>
      <c r="H193" s="291" t="s">
        <v>980</v>
      </c>
      <c r="I193" s="291" t="s">
        <v>978</v>
      </c>
      <c r="J193" s="291"/>
      <c r="K193" s="339"/>
    </row>
    <row r="194" s="1" customFormat="1" ht="15" customHeight="1">
      <c r="B194" s="316"/>
      <c r="C194" s="291" t="s">
        <v>981</v>
      </c>
      <c r="D194" s="291"/>
      <c r="E194" s="291"/>
      <c r="F194" s="314" t="s">
        <v>903</v>
      </c>
      <c r="G194" s="291"/>
      <c r="H194" s="291" t="s">
        <v>982</v>
      </c>
      <c r="I194" s="291" t="s">
        <v>978</v>
      </c>
      <c r="J194" s="291"/>
      <c r="K194" s="339"/>
    </row>
    <row r="195" s="1" customFormat="1" ht="15" customHeight="1">
      <c r="B195" s="316"/>
      <c r="C195" s="353" t="s">
        <v>983</v>
      </c>
      <c r="D195" s="291"/>
      <c r="E195" s="291"/>
      <c r="F195" s="314" t="s">
        <v>903</v>
      </c>
      <c r="G195" s="291"/>
      <c r="H195" s="291" t="s">
        <v>984</v>
      </c>
      <c r="I195" s="291" t="s">
        <v>985</v>
      </c>
      <c r="J195" s="354" t="s">
        <v>986</v>
      </c>
      <c r="K195" s="339"/>
    </row>
    <row r="196" s="17" customFormat="1" ht="15" customHeight="1">
      <c r="B196" s="355"/>
      <c r="C196" s="356" t="s">
        <v>987</v>
      </c>
      <c r="D196" s="357"/>
      <c r="E196" s="357"/>
      <c r="F196" s="358" t="s">
        <v>903</v>
      </c>
      <c r="G196" s="357"/>
      <c r="H196" s="357" t="s">
        <v>988</v>
      </c>
      <c r="I196" s="357" t="s">
        <v>985</v>
      </c>
      <c r="J196" s="359" t="s">
        <v>986</v>
      </c>
      <c r="K196" s="360"/>
    </row>
    <row r="197" s="1" customFormat="1" ht="15" customHeight="1">
      <c r="B197" s="316"/>
      <c r="C197" s="353" t="s">
        <v>46</v>
      </c>
      <c r="D197" s="291"/>
      <c r="E197" s="291"/>
      <c r="F197" s="314" t="s">
        <v>897</v>
      </c>
      <c r="G197" s="291"/>
      <c r="H197" s="288" t="s">
        <v>989</v>
      </c>
      <c r="I197" s="291" t="s">
        <v>990</v>
      </c>
      <c r="J197" s="291"/>
      <c r="K197" s="339"/>
    </row>
    <row r="198" s="1" customFormat="1" ht="15" customHeight="1">
      <c r="B198" s="316"/>
      <c r="C198" s="353" t="s">
        <v>991</v>
      </c>
      <c r="D198" s="291"/>
      <c r="E198" s="291"/>
      <c r="F198" s="314" t="s">
        <v>897</v>
      </c>
      <c r="G198" s="291"/>
      <c r="H198" s="291" t="s">
        <v>992</v>
      </c>
      <c r="I198" s="291" t="s">
        <v>932</v>
      </c>
      <c r="J198" s="291"/>
      <c r="K198" s="339"/>
    </row>
    <row r="199" s="1" customFormat="1" ht="15" customHeight="1">
      <c r="B199" s="316"/>
      <c r="C199" s="353" t="s">
        <v>993</v>
      </c>
      <c r="D199" s="291"/>
      <c r="E199" s="291"/>
      <c r="F199" s="314" t="s">
        <v>897</v>
      </c>
      <c r="G199" s="291"/>
      <c r="H199" s="291" t="s">
        <v>994</v>
      </c>
      <c r="I199" s="291" t="s">
        <v>932</v>
      </c>
      <c r="J199" s="291"/>
      <c r="K199" s="339"/>
    </row>
    <row r="200" s="1" customFormat="1" ht="15" customHeight="1">
      <c r="B200" s="316"/>
      <c r="C200" s="353" t="s">
        <v>995</v>
      </c>
      <c r="D200" s="291"/>
      <c r="E200" s="291"/>
      <c r="F200" s="314" t="s">
        <v>903</v>
      </c>
      <c r="G200" s="291"/>
      <c r="H200" s="291" t="s">
        <v>996</v>
      </c>
      <c r="I200" s="291" t="s">
        <v>932</v>
      </c>
      <c r="J200" s="291"/>
      <c r="K200" s="339"/>
    </row>
    <row r="201" s="1" customFormat="1" ht="15" customHeight="1">
      <c r="B201" s="345"/>
      <c r="C201" s="361"/>
      <c r="D201" s="346"/>
      <c r="E201" s="346"/>
      <c r="F201" s="346"/>
      <c r="G201" s="346"/>
      <c r="H201" s="346"/>
      <c r="I201" s="346"/>
      <c r="J201" s="346"/>
      <c r="K201" s="347"/>
    </row>
    <row r="202" s="1" customFormat="1" ht="18.75" customHeight="1">
      <c r="B202" s="327"/>
      <c r="C202" s="337"/>
      <c r="D202" s="337"/>
      <c r="E202" s="337"/>
      <c r="F202" s="348"/>
      <c r="G202" s="337"/>
      <c r="H202" s="337"/>
      <c r="I202" s="337"/>
      <c r="J202" s="337"/>
      <c r="K202" s="327"/>
    </row>
    <row r="203" s="1" customFormat="1" ht="18.75" customHeight="1">
      <c r="B203" s="299"/>
      <c r="C203" s="299"/>
      <c r="D203" s="299"/>
      <c r="E203" s="299"/>
      <c r="F203" s="299"/>
      <c r="G203" s="299"/>
      <c r="H203" s="299"/>
      <c r="I203" s="299"/>
      <c r="J203" s="299"/>
      <c r="K203" s="299"/>
    </row>
    <row r="204" s="1" customFormat="1" ht="13.5">
      <c r="B204" s="278"/>
      <c r="C204" s="279"/>
      <c r="D204" s="279"/>
      <c r="E204" s="279"/>
      <c r="F204" s="279"/>
      <c r="G204" s="279"/>
      <c r="H204" s="279"/>
      <c r="I204" s="279"/>
      <c r="J204" s="279"/>
      <c r="K204" s="280"/>
    </row>
    <row r="205" s="1" customFormat="1" ht="21" customHeight="1">
      <c r="B205" s="281"/>
      <c r="C205" s="282" t="s">
        <v>997</v>
      </c>
      <c r="D205" s="282"/>
      <c r="E205" s="282"/>
      <c r="F205" s="282"/>
      <c r="G205" s="282"/>
      <c r="H205" s="282"/>
      <c r="I205" s="282"/>
      <c r="J205" s="282"/>
      <c r="K205" s="283"/>
    </row>
    <row r="206" s="1" customFormat="1" ht="25.5" customHeight="1">
      <c r="B206" s="281"/>
      <c r="C206" s="362" t="s">
        <v>998</v>
      </c>
      <c r="D206" s="362"/>
      <c r="E206" s="362"/>
      <c r="F206" s="362" t="s">
        <v>999</v>
      </c>
      <c r="G206" s="363"/>
      <c r="H206" s="362" t="s">
        <v>1000</v>
      </c>
      <c r="I206" s="362"/>
      <c r="J206" s="362"/>
      <c r="K206" s="283"/>
    </row>
    <row r="207" s="1" customFormat="1" ht="5.25" customHeight="1">
      <c r="B207" s="316"/>
      <c r="C207" s="311"/>
      <c r="D207" s="311"/>
      <c r="E207" s="311"/>
      <c r="F207" s="311"/>
      <c r="G207" s="337"/>
      <c r="H207" s="311"/>
      <c r="I207" s="311"/>
      <c r="J207" s="311"/>
      <c r="K207" s="339"/>
    </row>
    <row r="208" s="1" customFormat="1" ht="15" customHeight="1">
      <c r="B208" s="316"/>
      <c r="C208" s="291" t="s">
        <v>990</v>
      </c>
      <c r="D208" s="291"/>
      <c r="E208" s="291"/>
      <c r="F208" s="314" t="s">
        <v>47</v>
      </c>
      <c r="G208" s="291"/>
      <c r="H208" s="291" t="s">
        <v>1001</v>
      </c>
      <c r="I208" s="291"/>
      <c r="J208" s="291"/>
      <c r="K208" s="339"/>
    </row>
    <row r="209" s="1" customFormat="1" ht="15" customHeight="1">
      <c r="B209" s="316"/>
      <c r="C209" s="291"/>
      <c r="D209" s="291"/>
      <c r="E209" s="291"/>
      <c r="F209" s="314" t="s">
        <v>48</v>
      </c>
      <c r="G209" s="291"/>
      <c r="H209" s="291" t="s">
        <v>1002</v>
      </c>
      <c r="I209" s="291"/>
      <c r="J209" s="291"/>
      <c r="K209" s="339"/>
    </row>
    <row r="210" s="1" customFormat="1" ht="15" customHeight="1">
      <c r="B210" s="316"/>
      <c r="C210" s="291"/>
      <c r="D210" s="291"/>
      <c r="E210" s="291"/>
      <c r="F210" s="314" t="s">
        <v>51</v>
      </c>
      <c r="G210" s="291"/>
      <c r="H210" s="291" t="s">
        <v>1003</v>
      </c>
      <c r="I210" s="291"/>
      <c r="J210" s="291"/>
      <c r="K210" s="339"/>
    </row>
    <row r="211" s="1" customFormat="1" ht="15" customHeight="1">
      <c r="B211" s="316"/>
      <c r="C211" s="291"/>
      <c r="D211" s="291"/>
      <c r="E211" s="291"/>
      <c r="F211" s="314" t="s">
        <v>49</v>
      </c>
      <c r="G211" s="291"/>
      <c r="H211" s="291" t="s">
        <v>1004</v>
      </c>
      <c r="I211" s="291"/>
      <c r="J211" s="291"/>
      <c r="K211" s="339"/>
    </row>
    <row r="212" s="1" customFormat="1" ht="15" customHeight="1">
      <c r="B212" s="316"/>
      <c r="C212" s="291"/>
      <c r="D212" s="291"/>
      <c r="E212" s="291"/>
      <c r="F212" s="314" t="s">
        <v>50</v>
      </c>
      <c r="G212" s="291"/>
      <c r="H212" s="291" t="s">
        <v>1005</v>
      </c>
      <c r="I212" s="291"/>
      <c r="J212" s="291"/>
      <c r="K212" s="339"/>
    </row>
    <row r="213" s="1" customFormat="1" ht="15" customHeight="1">
      <c r="B213" s="316"/>
      <c r="C213" s="291"/>
      <c r="D213" s="291"/>
      <c r="E213" s="291"/>
      <c r="F213" s="314"/>
      <c r="G213" s="291"/>
      <c r="H213" s="291"/>
      <c r="I213" s="291"/>
      <c r="J213" s="291"/>
      <c r="K213" s="339"/>
    </row>
    <row r="214" s="1" customFormat="1" ht="15" customHeight="1">
      <c r="B214" s="316"/>
      <c r="C214" s="291" t="s">
        <v>944</v>
      </c>
      <c r="D214" s="291"/>
      <c r="E214" s="291"/>
      <c r="F214" s="314" t="s">
        <v>83</v>
      </c>
      <c r="G214" s="291"/>
      <c r="H214" s="291" t="s">
        <v>1006</v>
      </c>
      <c r="I214" s="291"/>
      <c r="J214" s="291"/>
      <c r="K214" s="339"/>
    </row>
    <row r="215" s="1" customFormat="1" ht="15" customHeight="1">
      <c r="B215" s="316"/>
      <c r="C215" s="291"/>
      <c r="D215" s="291"/>
      <c r="E215" s="291"/>
      <c r="F215" s="314" t="s">
        <v>839</v>
      </c>
      <c r="G215" s="291"/>
      <c r="H215" s="291" t="s">
        <v>840</v>
      </c>
      <c r="I215" s="291"/>
      <c r="J215" s="291"/>
      <c r="K215" s="339"/>
    </row>
    <row r="216" s="1" customFormat="1" ht="15" customHeight="1">
      <c r="B216" s="316"/>
      <c r="C216" s="291"/>
      <c r="D216" s="291"/>
      <c r="E216" s="291"/>
      <c r="F216" s="314" t="s">
        <v>837</v>
      </c>
      <c r="G216" s="291"/>
      <c r="H216" s="291" t="s">
        <v>1007</v>
      </c>
      <c r="I216" s="291"/>
      <c r="J216" s="291"/>
      <c r="K216" s="339"/>
    </row>
    <row r="217" s="1" customFormat="1" ht="15" customHeight="1">
      <c r="B217" s="364"/>
      <c r="C217" s="291"/>
      <c r="D217" s="291"/>
      <c r="E217" s="291"/>
      <c r="F217" s="314" t="s">
        <v>841</v>
      </c>
      <c r="G217" s="353"/>
      <c r="H217" s="343" t="s">
        <v>842</v>
      </c>
      <c r="I217" s="343"/>
      <c r="J217" s="343"/>
      <c r="K217" s="365"/>
    </row>
    <row r="218" s="1" customFormat="1" ht="15" customHeight="1">
      <c r="B218" s="364"/>
      <c r="C218" s="291"/>
      <c r="D218" s="291"/>
      <c r="E218" s="291"/>
      <c r="F218" s="314" t="s">
        <v>843</v>
      </c>
      <c r="G218" s="353"/>
      <c r="H218" s="343" t="s">
        <v>1008</v>
      </c>
      <c r="I218" s="343"/>
      <c r="J218" s="343"/>
      <c r="K218" s="365"/>
    </row>
    <row r="219" s="1" customFormat="1" ht="15" customHeight="1">
      <c r="B219" s="364"/>
      <c r="C219" s="291"/>
      <c r="D219" s="291"/>
      <c r="E219" s="291"/>
      <c r="F219" s="314"/>
      <c r="G219" s="353"/>
      <c r="H219" s="343"/>
      <c r="I219" s="343"/>
      <c r="J219" s="343"/>
      <c r="K219" s="365"/>
    </row>
    <row r="220" s="1" customFormat="1" ht="15" customHeight="1">
      <c r="B220" s="364"/>
      <c r="C220" s="291" t="s">
        <v>968</v>
      </c>
      <c r="D220" s="291"/>
      <c r="E220" s="291"/>
      <c r="F220" s="314">
        <v>1</v>
      </c>
      <c r="G220" s="353"/>
      <c r="H220" s="343" t="s">
        <v>1009</v>
      </c>
      <c r="I220" s="343"/>
      <c r="J220" s="343"/>
      <c r="K220" s="365"/>
    </row>
    <row r="221" s="1" customFormat="1" ht="15" customHeight="1">
      <c r="B221" s="364"/>
      <c r="C221" s="291"/>
      <c r="D221" s="291"/>
      <c r="E221" s="291"/>
      <c r="F221" s="314">
        <v>2</v>
      </c>
      <c r="G221" s="353"/>
      <c r="H221" s="343" t="s">
        <v>1010</v>
      </c>
      <c r="I221" s="343"/>
      <c r="J221" s="343"/>
      <c r="K221" s="365"/>
    </row>
    <row r="222" s="1" customFormat="1" ht="15" customHeight="1">
      <c r="B222" s="364"/>
      <c r="C222" s="291"/>
      <c r="D222" s="291"/>
      <c r="E222" s="291"/>
      <c r="F222" s="314">
        <v>3</v>
      </c>
      <c r="G222" s="353"/>
      <c r="H222" s="343" t="s">
        <v>1011</v>
      </c>
      <c r="I222" s="343"/>
      <c r="J222" s="343"/>
      <c r="K222" s="365"/>
    </row>
    <row r="223" s="1" customFormat="1" ht="15" customHeight="1">
      <c r="B223" s="364"/>
      <c r="C223" s="291"/>
      <c r="D223" s="291"/>
      <c r="E223" s="291"/>
      <c r="F223" s="314">
        <v>4</v>
      </c>
      <c r="G223" s="353"/>
      <c r="H223" s="343" t="s">
        <v>1012</v>
      </c>
      <c r="I223" s="343"/>
      <c r="J223" s="343"/>
      <c r="K223" s="365"/>
    </row>
    <row r="224" s="1" customFormat="1" ht="12.75" customHeight="1">
      <c r="B224" s="366"/>
      <c r="C224" s="367"/>
      <c r="D224" s="367"/>
      <c r="E224" s="367"/>
      <c r="F224" s="367"/>
      <c r="G224" s="367"/>
      <c r="H224" s="367"/>
      <c r="I224" s="367"/>
      <c r="J224" s="367"/>
      <c r="K224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71:J171"/>
    <mergeCell ref="C205:J205"/>
    <mergeCell ref="H206:J206"/>
    <mergeCell ref="H209:J209"/>
    <mergeCell ref="H210:J210"/>
    <mergeCell ref="H216:J216"/>
    <mergeCell ref="H217:J217"/>
    <mergeCell ref="H218:J218"/>
    <mergeCell ref="H220:J220"/>
    <mergeCell ref="H221:J221"/>
    <mergeCell ref="H222:J222"/>
    <mergeCell ref="H208:J208"/>
    <mergeCell ref="H223:J223"/>
    <mergeCell ref="H211:J211"/>
    <mergeCell ref="H212:J212"/>
    <mergeCell ref="H214:J214"/>
    <mergeCell ref="H215:J2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DESKTOP-GSLCHH2\Lukáš Hykyš</dc:creator>
  <cp:lastModifiedBy>DESKTOP-GSLCHH2\Lukáš Hykyš</cp:lastModifiedBy>
  <dcterms:created xsi:type="dcterms:W3CDTF">2024-06-26T10:12:44Z</dcterms:created>
  <dcterms:modified xsi:type="dcterms:W3CDTF">2024-06-26T10:12:48Z</dcterms:modified>
</cp:coreProperties>
</file>